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drawings/drawing34.xml" ContentType="application/vnd.openxmlformats-officedocument.drawingml.chartshapes+xml"/>
  <Override PartName="/xl/charts/chart34.xml" ContentType="application/vnd.openxmlformats-officedocument.drawingml.chart+xml"/>
  <Override PartName="/xl/drawings/drawing35.xml" ContentType="application/vnd.openxmlformats-officedocument.drawingml.chartshapes+xml"/>
  <Override PartName="/xl/charts/chart35.xml" ContentType="application/vnd.openxmlformats-officedocument.drawingml.chart+xml"/>
  <Override PartName="/xl/drawings/drawing36.xml" ContentType="application/vnd.openxmlformats-officedocument.drawingml.chartshapes+xml"/>
  <Override PartName="/xl/charts/chart36.xml" ContentType="application/vnd.openxmlformats-officedocument.drawingml.chart+xml"/>
  <Override PartName="/xl/drawings/drawing37.xml" ContentType="application/vnd.openxmlformats-officedocument.drawingml.chartshapes+xml"/>
  <Override PartName="/xl/charts/chart37.xml" ContentType="application/vnd.openxmlformats-officedocument.drawingml.chart+xml"/>
  <Override PartName="/xl/drawings/drawing38.xml" ContentType="application/vnd.openxmlformats-officedocument.drawingml.chartshapes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ndon.takaki\hello\mixerexcels\"/>
    </mc:Choice>
  </mc:AlternateContent>
  <xr:revisionPtr revIDLastSave="0" documentId="13_ncr:1_{3613F820-5929-4DCA-B8D4-B3DAC144E28B}" xr6:coauthVersionLast="45" xr6:coauthVersionMax="45" xr10:uidLastSave="{00000000-0000-0000-0000-000000000000}"/>
  <bookViews>
    <workbookView xWindow="33855" yWindow="1515" windowWidth="21600" windowHeight="11385" tabRatio="662" activeTab="1" xr2:uid="{00000000-000D-0000-FFFF-FFFF00000000}"/>
  </bookViews>
  <sheets>
    <sheet name="0212L" sheetId="18" r:id="rId1"/>
    <sheet name="Mapping" sheetId="28" r:id="rId2"/>
    <sheet name="CLvsLO" sheetId="19" r:id="rId3"/>
    <sheet name="CLvsLO 1.5GHz IF" sheetId="27" r:id="rId4"/>
    <sheet name="CL &amp; Data" sheetId="8" r:id="rId5"/>
    <sheet name="Isolations" sheetId="4" r:id="rId6"/>
    <sheet name="IF Response" sheetId="6" r:id="rId7"/>
    <sheet name="IP3" sheetId="7" r:id="rId8"/>
    <sheet name="P1dB CL" sheetId="25" r:id="rId9"/>
    <sheet name="P1dB Pt" sheetId="26" r:id="rId10"/>
    <sheet name="LO Harm-A" sheetId="17" r:id="rId11"/>
    <sheet name="LO Harm-B" sheetId="14" r:id="rId12"/>
    <sheet name="2Rx2L" sheetId="15" r:id="rId13"/>
    <sheet name="2Ix1L" sheetId="16" r:id="rId14"/>
    <sheet name="5Rx0L" sheetId="20" r:id="rId15"/>
    <sheet name="5Rx5L" sheetId="21" r:id="rId16"/>
    <sheet name="5Ix0L" sheetId="22" r:id="rId17"/>
    <sheet name="5Ix5L" sheetId="23" r:id="rId18"/>
  </sheets>
  <definedNames>
    <definedName name="Amp_Diff_2_3" localSheetId="0">'0212L'!$G$2:$G$870</definedName>
    <definedName name="Amp_Diff_2_3_2" localSheetId="0">'0212L'!$P$2:$P$838</definedName>
    <definedName name="Amp_Diff_2_4" localSheetId="0">'0212L'!$H$2:$H$870</definedName>
    <definedName name="Common_RL" localSheetId="0">'0212L'!$D$2:$D$870</definedName>
    <definedName name="IL_1_4" localSheetId="0">'0212L'!$A$2:$C$870</definedName>
    <definedName name="IL_1_4_2" localSheetId="0">'0212L'!$O$2:$O$838</definedName>
    <definedName name="Iso_2_3" localSheetId="0">'0212L'!$K$2:$K$870</definedName>
    <definedName name="Iso_2_3_2" localSheetId="0">'0212L'!$R$2:$R$838</definedName>
    <definedName name="Iso_2_4" localSheetId="0">'0212L'!$L$2:$L$870</definedName>
    <definedName name="Iso_2_4_2" localSheetId="0">'0212L'!$S$2:$T$838</definedName>
    <definedName name="MT3H_0113_ConversionLoss_and_Isolation_A__20dBm" localSheetId="4">'CL &amp; Data'!$B$1:$F$629</definedName>
    <definedName name="MT3H_0113_ConversionLoss_and_Isolation_B" localSheetId="4">'CL &amp; Data'!$L$1:$P$629</definedName>
    <definedName name="Output_3_RL" localSheetId="0">'0212L'!$E$2:$E$870</definedName>
    <definedName name="Output_4_RL" localSheetId="0">'0212L'!$F$2:$F$870</definedName>
    <definedName name="Phase_Diff_2_3" localSheetId="0">'0212L'!#REF!</definedName>
    <definedName name="Phase_Diff_2_3_1" localSheetId="0">'0212L'!$I$2:$I$870</definedName>
    <definedName name="Phase_Diff_2_3_2" localSheetId="0">'0212L'!$Q$2:$Q$838</definedName>
    <definedName name="Phase_Diff_2_4" localSheetId="0">'0212L'!$J$2:$J$870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4" i="28" l="1"/>
  <c r="AA33" i="28"/>
  <c r="AA32" i="28"/>
  <c r="AA31" i="28"/>
  <c r="AA30" i="28"/>
  <c r="Z34" i="28"/>
  <c r="Z33" i="28"/>
  <c r="Z32" i="28"/>
  <c r="Z31" i="28"/>
  <c r="Z30" i="28"/>
  <c r="Y34" i="28"/>
  <c r="Y33" i="28"/>
  <c r="Y32" i="28"/>
  <c r="Y31" i="28"/>
  <c r="Y30" i="28"/>
  <c r="X34" i="28"/>
  <c r="X33" i="28"/>
  <c r="X32" i="28"/>
  <c r="X31" i="28"/>
  <c r="X30" i="28"/>
  <c r="W34" i="28"/>
  <c r="W33" i="28"/>
  <c r="W32" i="28"/>
  <c r="W31" i="28"/>
  <c r="V34" i="28"/>
  <c r="V33" i="28"/>
  <c r="V32" i="28"/>
  <c r="V31" i="28"/>
  <c r="V30" i="28"/>
  <c r="X205" i="27" l="1"/>
  <c r="W205" i="27"/>
  <c r="V205" i="27"/>
  <c r="U205" i="27"/>
  <c r="T205" i="27"/>
  <c r="S205" i="27"/>
  <c r="R205" i="27"/>
  <c r="Q205" i="27"/>
  <c r="L205" i="27"/>
  <c r="K205" i="27"/>
  <c r="J205" i="27"/>
  <c r="I205" i="27"/>
  <c r="H205" i="27"/>
  <c r="G205" i="27"/>
  <c r="F205" i="27"/>
  <c r="E205" i="27"/>
  <c r="X204" i="27"/>
  <c r="W204" i="27"/>
  <c r="V204" i="27"/>
  <c r="U204" i="27"/>
  <c r="T204" i="27"/>
  <c r="S204" i="27"/>
  <c r="R204" i="27"/>
  <c r="Q204" i="27"/>
  <c r="L204" i="27"/>
  <c r="K204" i="27"/>
  <c r="J204" i="27"/>
  <c r="I204" i="27"/>
  <c r="H204" i="27"/>
  <c r="G204" i="27"/>
  <c r="F204" i="27"/>
  <c r="E204" i="27"/>
  <c r="X203" i="27"/>
  <c r="W203" i="27"/>
  <c r="V203" i="27"/>
  <c r="U203" i="27"/>
  <c r="T203" i="27"/>
  <c r="S203" i="27"/>
  <c r="R203" i="27"/>
  <c r="Q203" i="27"/>
  <c r="L203" i="27"/>
  <c r="K203" i="27"/>
  <c r="J203" i="27"/>
  <c r="I203" i="27"/>
  <c r="H203" i="27"/>
  <c r="G203" i="27"/>
  <c r="F203" i="27"/>
  <c r="E203" i="27"/>
  <c r="X202" i="27"/>
  <c r="W202" i="27"/>
  <c r="V202" i="27"/>
  <c r="U202" i="27"/>
  <c r="T202" i="27"/>
  <c r="S202" i="27"/>
  <c r="R202" i="27"/>
  <c r="Q202" i="27"/>
  <c r="L202" i="27"/>
  <c r="K202" i="27"/>
  <c r="J202" i="27"/>
  <c r="I202" i="27"/>
  <c r="H202" i="27"/>
  <c r="G202" i="27"/>
  <c r="F202" i="27"/>
  <c r="E202" i="27"/>
  <c r="X201" i="27"/>
  <c r="W201" i="27"/>
  <c r="V201" i="27"/>
  <c r="U201" i="27"/>
  <c r="T201" i="27"/>
  <c r="S201" i="27"/>
  <c r="R201" i="27"/>
  <c r="Q201" i="27"/>
  <c r="L201" i="27"/>
  <c r="K201" i="27"/>
  <c r="J201" i="27"/>
  <c r="I201" i="27"/>
  <c r="H201" i="27"/>
  <c r="G201" i="27"/>
  <c r="F201" i="27"/>
  <c r="E201" i="27"/>
  <c r="X200" i="27"/>
  <c r="W200" i="27"/>
  <c r="V200" i="27"/>
  <c r="U200" i="27"/>
  <c r="T200" i="27"/>
  <c r="S200" i="27"/>
  <c r="R200" i="27"/>
  <c r="Q200" i="27"/>
  <c r="L200" i="27"/>
  <c r="K200" i="27"/>
  <c r="J200" i="27"/>
  <c r="I200" i="27"/>
  <c r="H200" i="27"/>
  <c r="G200" i="27"/>
  <c r="F200" i="27"/>
  <c r="E200" i="27"/>
  <c r="X199" i="27"/>
  <c r="W199" i="27"/>
  <c r="V199" i="27"/>
  <c r="U199" i="27"/>
  <c r="T199" i="27"/>
  <c r="S199" i="27"/>
  <c r="R199" i="27"/>
  <c r="Q199" i="27"/>
  <c r="L199" i="27"/>
  <c r="K199" i="27"/>
  <c r="J199" i="27"/>
  <c r="I199" i="27"/>
  <c r="H199" i="27"/>
  <c r="G199" i="27"/>
  <c r="F199" i="27"/>
  <c r="E199" i="27"/>
  <c r="X198" i="27"/>
  <c r="W198" i="27"/>
  <c r="V198" i="27"/>
  <c r="U198" i="27"/>
  <c r="T198" i="27"/>
  <c r="S198" i="27"/>
  <c r="R198" i="27"/>
  <c r="Q198" i="27"/>
  <c r="L198" i="27"/>
  <c r="K198" i="27"/>
  <c r="J198" i="27"/>
  <c r="I198" i="27"/>
  <c r="H198" i="27"/>
  <c r="G198" i="27"/>
  <c r="F198" i="27"/>
  <c r="E198" i="27"/>
  <c r="X197" i="27"/>
  <c r="W197" i="27"/>
  <c r="V197" i="27"/>
  <c r="U197" i="27"/>
  <c r="T197" i="27"/>
  <c r="S197" i="27"/>
  <c r="R197" i="27"/>
  <c r="Q197" i="27"/>
  <c r="L197" i="27"/>
  <c r="K197" i="27"/>
  <c r="J197" i="27"/>
  <c r="I197" i="27"/>
  <c r="H197" i="27"/>
  <c r="G197" i="27"/>
  <c r="F197" i="27"/>
  <c r="E197" i="27"/>
  <c r="X196" i="27"/>
  <c r="W196" i="27"/>
  <c r="V196" i="27"/>
  <c r="U196" i="27"/>
  <c r="T196" i="27"/>
  <c r="S196" i="27"/>
  <c r="R196" i="27"/>
  <c r="Q196" i="27"/>
  <c r="L196" i="27"/>
  <c r="K196" i="27"/>
  <c r="J196" i="27"/>
  <c r="I196" i="27"/>
  <c r="H196" i="27"/>
  <c r="G196" i="27"/>
  <c r="F196" i="27"/>
  <c r="E196" i="27"/>
  <c r="X195" i="27"/>
  <c r="W195" i="27"/>
  <c r="V195" i="27"/>
  <c r="U195" i="27"/>
  <c r="T195" i="27"/>
  <c r="S195" i="27"/>
  <c r="R195" i="27"/>
  <c r="Q195" i="27"/>
  <c r="L195" i="27"/>
  <c r="K195" i="27"/>
  <c r="J195" i="27"/>
  <c r="I195" i="27"/>
  <c r="H195" i="27"/>
  <c r="G195" i="27"/>
  <c r="F195" i="27"/>
  <c r="E195" i="27"/>
  <c r="X194" i="27"/>
  <c r="W194" i="27"/>
  <c r="V194" i="27"/>
  <c r="U194" i="27"/>
  <c r="T194" i="27"/>
  <c r="S194" i="27"/>
  <c r="R194" i="27"/>
  <c r="Q194" i="27"/>
  <c r="L194" i="27"/>
  <c r="K194" i="27"/>
  <c r="J194" i="27"/>
  <c r="I194" i="27"/>
  <c r="H194" i="27"/>
  <c r="G194" i="27"/>
  <c r="F194" i="27"/>
  <c r="E194" i="27"/>
  <c r="X193" i="27"/>
  <c r="W193" i="27"/>
  <c r="V193" i="27"/>
  <c r="U193" i="27"/>
  <c r="T193" i="27"/>
  <c r="S193" i="27"/>
  <c r="R193" i="27"/>
  <c r="Q193" i="27"/>
  <c r="L193" i="27"/>
  <c r="K193" i="27"/>
  <c r="J193" i="27"/>
  <c r="I193" i="27"/>
  <c r="H193" i="27"/>
  <c r="G193" i="27"/>
  <c r="F193" i="27"/>
  <c r="E193" i="27"/>
  <c r="X192" i="27"/>
  <c r="W192" i="27"/>
  <c r="V192" i="27"/>
  <c r="U192" i="27"/>
  <c r="T192" i="27"/>
  <c r="S192" i="27"/>
  <c r="R192" i="27"/>
  <c r="Q192" i="27"/>
  <c r="L192" i="27"/>
  <c r="K192" i="27"/>
  <c r="J192" i="27"/>
  <c r="I192" i="27"/>
  <c r="H192" i="27"/>
  <c r="G192" i="27"/>
  <c r="F192" i="27"/>
  <c r="E192" i="27"/>
  <c r="X191" i="27"/>
  <c r="W191" i="27"/>
  <c r="V191" i="27"/>
  <c r="U191" i="27"/>
  <c r="T191" i="27"/>
  <c r="S191" i="27"/>
  <c r="R191" i="27"/>
  <c r="Q191" i="27"/>
  <c r="L191" i="27"/>
  <c r="K191" i="27"/>
  <c r="J191" i="27"/>
  <c r="I191" i="27"/>
  <c r="H191" i="27"/>
  <c r="G191" i="27"/>
  <c r="F191" i="27"/>
  <c r="E191" i="27"/>
  <c r="X190" i="27"/>
  <c r="W190" i="27"/>
  <c r="V190" i="27"/>
  <c r="U190" i="27"/>
  <c r="T190" i="27"/>
  <c r="S190" i="27"/>
  <c r="R190" i="27"/>
  <c r="Q190" i="27"/>
  <c r="L190" i="27"/>
  <c r="K190" i="27"/>
  <c r="J190" i="27"/>
  <c r="I190" i="27"/>
  <c r="H190" i="27"/>
  <c r="G190" i="27"/>
  <c r="F190" i="27"/>
  <c r="E190" i="27"/>
  <c r="X189" i="27"/>
  <c r="W189" i="27"/>
  <c r="V189" i="27"/>
  <c r="U189" i="27"/>
  <c r="T189" i="27"/>
  <c r="S189" i="27"/>
  <c r="R189" i="27"/>
  <c r="Q189" i="27"/>
  <c r="L189" i="27"/>
  <c r="K189" i="27"/>
  <c r="J189" i="27"/>
  <c r="I189" i="27"/>
  <c r="H189" i="27"/>
  <c r="G189" i="27"/>
  <c r="F189" i="27"/>
  <c r="E189" i="27"/>
  <c r="X188" i="27"/>
  <c r="W188" i="27"/>
  <c r="V188" i="27"/>
  <c r="U188" i="27"/>
  <c r="T188" i="27"/>
  <c r="S188" i="27"/>
  <c r="R188" i="27"/>
  <c r="Q188" i="27"/>
  <c r="L188" i="27"/>
  <c r="K188" i="27"/>
  <c r="J188" i="27"/>
  <c r="I188" i="27"/>
  <c r="H188" i="27"/>
  <c r="G188" i="27"/>
  <c r="F188" i="27"/>
  <c r="E188" i="27"/>
  <c r="X187" i="27"/>
  <c r="W187" i="27"/>
  <c r="V187" i="27"/>
  <c r="U187" i="27"/>
  <c r="T187" i="27"/>
  <c r="S187" i="27"/>
  <c r="R187" i="27"/>
  <c r="Q187" i="27"/>
  <c r="L187" i="27"/>
  <c r="K187" i="27"/>
  <c r="J187" i="27"/>
  <c r="I187" i="27"/>
  <c r="H187" i="27"/>
  <c r="G187" i="27"/>
  <c r="F187" i="27"/>
  <c r="E187" i="27"/>
  <c r="X186" i="27"/>
  <c r="W186" i="27"/>
  <c r="V186" i="27"/>
  <c r="U186" i="27"/>
  <c r="T186" i="27"/>
  <c r="S186" i="27"/>
  <c r="R186" i="27"/>
  <c r="Q186" i="27"/>
  <c r="L186" i="27"/>
  <c r="K186" i="27"/>
  <c r="J186" i="27"/>
  <c r="I186" i="27"/>
  <c r="H186" i="27"/>
  <c r="G186" i="27"/>
  <c r="F186" i="27"/>
  <c r="E186" i="27"/>
  <c r="X185" i="27"/>
  <c r="W185" i="27"/>
  <c r="V185" i="27"/>
  <c r="U185" i="27"/>
  <c r="T185" i="27"/>
  <c r="S185" i="27"/>
  <c r="R185" i="27"/>
  <c r="Q185" i="27"/>
  <c r="L185" i="27"/>
  <c r="K185" i="27"/>
  <c r="J185" i="27"/>
  <c r="I185" i="27"/>
  <c r="H185" i="27"/>
  <c r="G185" i="27"/>
  <c r="F185" i="27"/>
  <c r="E185" i="27"/>
  <c r="X184" i="27"/>
  <c r="W184" i="27"/>
  <c r="V184" i="27"/>
  <c r="U184" i="27"/>
  <c r="T184" i="27"/>
  <c r="S184" i="27"/>
  <c r="R184" i="27"/>
  <c r="Q184" i="27"/>
  <c r="L184" i="27"/>
  <c r="K184" i="27"/>
  <c r="J184" i="27"/>
  <c r="I184" i="27"/>
  <c r="H184" i="27"/>
  <c r="G184" i="27"/>
  <c r="F184" i="27"/>
  <c r="E184" i="27"/>
  <c r="X183" i="27"/>
  <c r="W183" i="27"/>
  <c r="V183" i="27"/>
  <c r="U183" i="27"/>
  <c r="T183" i="27"/>
  <c r="S183" i="27"/>
  <c r="R183" i="27"/>
  <c r="Q183" i="27"/>
  <c r="L183" i="27"/>
  <c r="K183" i="27"/>
  <c r="J183" i="27"/>
  <c r="I183" i="27"/>
  <c r="H183" i="27"/>
  <c r="G183" i="27"/>
  <c r="F183" i="27"/>
  <c r="E183" i="27"/>
  <c r="X182" i="27"/>
  <c r="W182" i="27"/>
  <c r="V182" i="27"/>
  <c r="U182" i="27"/>
  <c r="T182" i="27"/>
  <c r="S182" i="27"/>
  <c r="R182" i="27"/>
  <c r="Q182" i="27"/>
  <c r="L182" i="27"/>
  <c r="K182" i="27"/>
  <c r="J182" i="27"/>
  <c r="I182" i="27"/>
  <c r="H182" i="27"/>
  <c r="G182" i="27"/>
  <c r="F182" i="27"/>
  <c r="E182" i="27"/>
  <c r="X181" i="27"/>
  <c r="W181" i="27"/>
  <c r="V181" i="27"/>
  <c r="U181" i="27"/>
  <c r="T181" i="27"/>
  <c r="S181" i="27"/>
  <c r="R181" i="27"/>
  <c r="Q181" i="27"/>
  <c r="L181" i="27"/>
  <c r="K181" i="27"/>
  <c r="J181" i="27"/>
  <c r="I181" i="27"/>
  <c r="H181" i="27"/>
  <c r="G181" i="27"/>
  <c r="F181" i="27"/>
  <c r="E181" i="27"/>
  <c r="X180" i="27"/>
  <c r="W180" i="27"/>
  <c r="V180" i="27"/>
  <c r="U180" i="27"/>
  <c r="T180" i="27"/>
  <c r="S180" i="27"/>
  <c r="R180" i="27"/>
  <c r="Q180" i="27"/>
  <c r="L180" i="27"/>
  <c r="K180" i="27"/>
  <c r="J180" i="27"/>
  <c r="I180" i="27"/>
  <c r="H180" i="27"/>
  <c r="G180" i="27"/>
  <c r="F180" i="27"/>
  <c r="E180" i="27"/>
  <c r="X179" i="27"/>
  <c r="W179" i="27"/>
  <c r="V179" i="27"/>
  <c r="U179" i="27"/>
  <c r="T179" i="27"/>
  <c r="S179" i="27"/>
  <c r="R179" i="27"/>
  <c r="Q179" i="27"/>
  <c r="L179" i="27"/>
  <c r="K179" i="27"/>
  <c r="J179" i="27"/>
  <c r="I179" i="27"/>
  <c r="H179" i="27"/>
  <c r="G179" i="27"/>
  <c r="F179" i="27"/>
  <c r="E179" i="27"/>
  <c r="X178" i="27"/>
  <c r="W178" i="27"/>
  <c r="V178" i="27"/>
  <c r="U178" i="27"/>
  <c r="T178" i="27"/>
  <c r="S178" i="27"/>
  <c r="R178" i="27"/>
  <c r="Q178" i="27"/>
  <c r="L178" i="27"/>
  <c r="K178" i="27"/>
  <c r="J178" i="27"/>
  <c r="I178" i="27"/>
  <c r="H178" i="27"/>
  <c r="G178" i="27"/>
  <c r="F178" i="27"/>
  <c r="E178" i="27"/>
  <c r="X177" i="27"/>
  <c r="W177" i="27"/>
  <c r="V177" i="27"/>
  <c r="U177" i="27"/>
  <c r="T177" i="27"/>
  <c r="S177" i="27"/>
  <c r="R177" i="27"/>
  <c r="Q177" i="27"/>
  <c r="L177" i="27"/>
  <c r="K177" i="27"/>
  <c r="J177" i="27"/>
  <c r="I177" i="27"/>
  <c r="H177" i="27"/>
  <c r="G177" i="27"/>
  <c r="F177" i="27"/>
  <c r="E177" i="27"/>
  <c r="X176" i="27"/>
  <c r="W176" i="27"/>
  <c r="V176" i="27"/>
  <c r="U176" i="27"/>
  <c r="T176" i="27"/>
  <c r="S176" i="27"/>
  <c r="R176" i="27"/>
  <c r="Q176" i="27"/>
  <c r="L176" i="27"/>
  <c r="K176" i="27"/>
  <c r="J176" i="27"/>
  <c r="I176" i="27"/>
  <c r="H176" i="27"/>
  <c r="G176" i="27"/>
  <c r="F176" i="27"/>
  <c r="E176" i="27"/>
  <c r="X175" i="27"/>
  <c r="W175" i="27"/>
  <c r="V175" i="27"/>
  <c r="U175" i="27"/>
  <c r="T175" i="27"/>
  <c r="S175" i="27"/>
  <c r="R175" i="27"/>
  <c r="Q175" i="27"/>
  <c r="L175" i="27"/>
  <c r="K175" i="27"/>
  <c r="J175" i="27"/>
  <c r="I175" i="27"/>
  <c r="H175" i="27"/>
  <c r="G175" i="27"/>
  <c r="F175" i="27"/>
  <c r="E175" i="27"/>
  <c r="X174" i="27"/>
  <c r="W174" i="27"/>
  <c r="V174" i="27"/>
  <c r="U174" i="27"/>
  <c r="T174" i="27"/>
  <c r="S174" i="27"/>
  <c r="R174" i="27"/>
  <c r="Q174" i="27"/>
  <c r="L174" i="27"/>
  <c r="K174" i="27"/>
  <c r="J174" i="27"/>
  <c r="I174" i="27"/>
  <c r="H174" i="27"/>
  <c r="G174" i="27"/>
  <c r="F174" i="27"/>
  <c r="E174" i="27"/>
  <c r="X173" i="27"/>
  <c r="W173" i="27"/>
  <c r="V173" i="27"/>
  <c r="U173" i="27"/>
  <c r="T173" i="27"/>
  <c r="S173" i="27"/>
  <c r="R173" i="27"/>
  <c r="Q173" i="27"/>
  <c r="L173" i="27"/>
  <c r="K173" i="27"/>
  <c r="J173" i="27"/>
  <c r="I173" i="27"/>
  <c r="H173" i="27"/>
  <c r="G173" i="27"/>
  <c r="F173" i="27"/>
  <c r="E173" i="27"/>
  <c r="X172" i="27"/>
  <c r="W172" i="27"/>
  <c r="V172" i="27"/>
  <c r="U172" i="27"/>
  <c r="T172" i="27"/>
  <c r="S172" i="27"/>
  <c r="R172" i="27"/>
  <c r="Q172" i="27"/>
  <c r="L172" i="27"/>
  <c r="K172" i="27"/>
  <c r="J172" i="27"/>
  <c r="I172" i="27"/>
  <c r="H172" i="27"/>
  <c r="G172" i="27"/>
  <c r="F172" i="27"/>
  <c r="E172" i="27"/>
  <c r="X171" i="27"/>
  <c r="W171" i="27"/>
  <c r="V171" i="27"/>
  <c r="U171" i="27"/>
  <c r="T171" i="27"/>
  <c r="S171" i="27"/>
  <c r="R171" i="27"/>
  <c r="Q171" i="27"/>
  <c r="L171" i="27"/>
  <c r="K171" i="27"/>
  <c r="J171" i="27"/>
  <c r="I171" i="27"/>
  <c r="H171" i="27"/>
  <c r="G171" i="27"/>
  <c r="F171" i="27"/>
  <c r="E171" i="27"/>
  <c r="X170" i="27"/>
  <c r="W170" i="27"/>
  <c r="V170" i="27"/>
  <c r="U170" i="27"/>
  <c r="T170" i="27"/>
  <c r="S170" i="27"/>
  <c r="R170" i="27"/>
  <c r="Q170" i="27"/>
  <c r="L170" i="27"/>
  <c r="K170" i="27"/>
  <c r="J170" i="27"/>
  <c r="I170" i="27"/>
  <c r="H170" i="27"/>
  <c r="G170" i="27"/>
  <c r="F170" i="27"/>
  <c r="E170" i="27"/>
  <c r="X169" i="27"/>
  <c r="W169" i="27"/>
  <c r="V169" i="27"/>
  <c r="U169" i="27"/>
  <c r="T169" i="27"/>
  <c r="S169" i="27"/>
  <c r="R169" i="27"/>
  <c r="Q169" i="27"/>
  <c r="L169" i="27"/>
  <c r="K169" i="27"/>
  <c r="J169" i="27"/>
  <c r="I169" i="27"/>
  <c r="H169" i="27"/>
  <c r="G169" i="27"/>
  <c r="F169" i="27"/>
  <c r="E169" i="27"/>
  <c r="X168" i="27"/>
  <c r="W168" i="27"/>
  <c r="V168" i="27"/>
  <c r="U168" i="27"/>
  <c r="T168" i="27"/>
  <c r="S168" i="27"/>
  <c r="R168" i="27"/>
  <c r="Q168" i="27"/>
  <c r="L168" i="27"/>
  <c r="K168" i="27"/>
  <c r="J168" i="27"/>
  <c r="I168" i="27"/>
  <c r="H168" i="27"/>
  <c r="G168" i="27"/>
  <c r="F168" i="27"/>
  <c r="E168" i="27"/>
  <c r="X167" i="27"/>
  <c r="W167" i="27"/>
  <c r="V167" i="27"/>
  <c r="U167" i="27"/>
  <c r="T167" i="27"/>
  <c r="S167" i="27"/>
  <c r="R167" i="27"/>
  <c r="Q167" i="27"/>
  <c r="L167" i="27"/>
  <c r="K167" i="27"/>
  <c r="J167" i="27"/>
  <c r="I167" i="27"/>
  <c r="H167" i="27"/>
  <c r="G167" i="27"/>
  <c r="F167" i="27"/>
  <c r="E167" i="27"/>
  <c r="X166" i="27"/>
  <c r="W166" i="27"/>
  <c r="V166" i="27"/>
  <c r="U166" i="27"/>
  <c r="T166" i="27"/>
  <c r="S166" i="27"/>
  <c r="R166" i="27"/>
  <c r="Q166" i="27"/>
  <c r="L166" i="27"/>
  <c r="K166" i="27"/>
  <c r="J166" i="27"/>
  <c r="I166" i="27"/>
  <c r="H166" i="27"/>
  <c r="G166" i="27"/>
  <c r="F166" i="27"/>
  <c r="E166" i="27"/>
  <c r="X165" i="27"/>
  <c r="W165" i="27"/>
  <c r="V165" i="27"/>
  <c r="U165" i="27"/>
  <c r="T165" i="27"/>
  <c r="S165" i="27"/>
  <c r="R165" i="27"/>
  <c r="Q165" i="27"/>
  <c r="L165" i="27"/>
  <c r="K165" i="27"/>
  <c r="J165" i="27"/>
  <c r="I165" i="27"/>
  <c r="H165" i="27"/>
  <c r="G165" i="27"/>
  <c r="F165" i="27"/>
  <c r="E165" i="27"/>
  <c r="X164" i="27"/>
  <c r="W164" i="27"/>
  <c r="V164" i="27"/>
  <c r="U164" i="27"/>
  <c r="T164" i="27"/>
  <c r="S164" i="27"/>
  <c r="R164" i="27"/>
  <c r="Q164" i="27"/>
  <c r="L164" i="27"/>
  <c r="K164" i="27"/>
  <c r="J164" i="27"/>
  <c r="I164" i="27"/>
  <c r="H164" i="27"/>
  <c r="G164" i="27"/>
  <c r="F164" i="27"/>
  <c r="E164" i="27"/>
  <c r="X163" i="27"/>
  <c r="W163" i="27"/>
  <c r="V163" i="27"/>
  <c r="U163" i="27"/>
  <c r="T163" i="27"/>
  <c r="S163" i="27"/>
  <c r="R163" i="27"/>
  <c r="Q163" i="27"/>
  <c r="L163" i="27"/>
  <c r="K163" i="27"/>
  <c r="J163" i="27"/>
  <c r="I163" i="27"/>
  <c r="H163" i="27"/>
  <c r="G163" i="27"/>
  <c r="F163" i="27"/>
  <c r="E163" i="27"/>
  <c r="X162" i="27"/>
  <c r="W162" i="27"/>
  <c r="V162" i="27"/>
  <c r="U162" i="27"/>
  <c r="T162" i="27"/>
  <c r="S162" i="27"/>
  <c r="R162" i="27"/>
  <c r="Q162" i="27"/>
  <c r="L162" i="27"/>
  <c r="K162" i="27"/>
  <c r="J162" i="27"/>
  <c r="I162" i="27"/>
  <c r="H162" i="27"/>
  <c r="G162" i="27"/>
  <c r="F162" i="27"/>
  <c r="E162" i="27"/>
  <c r="X161" i="27"/>
  <c r="W161" i="27"/>
  <c r="V161" i="27"/>
  <c r="U161" i="27"/>
  <c r="T161" i="27"/>
  <c r="S161" i="27"/>
  <c r="R161" i="27"/>
  <c r="Q161" i="27"/>
  <c r="L161" i="27"/>
  <c r="K161" i="27"/>
  <c r="J161" i="27"/>
  <c r="I161" i="27"/>
  <c r="H161" i="27"/>
  <c r="G161" i="27"/>
  <c r="F161" i="27"/>
  <c r="E161" i="27"/>
  <c r="X160" i="27"/>
  <c r="W160" i="27"/>
  <c r="V160" i="27"/>
  <c r="U160" i="27"/>
  <c r="T160" i="27"/>
  <c r="S160" i="27"/>
  <c r="R160" i="27"/>
  <c r="Q160" i="27"/>
  <c r="L160" i="27"/>
  <c r="K160" i="27"/>
  <c r="J160" i="27"/>
  <c r="I160" i="27"/>
  <c r="H160" i="27"/>
  <c r="G160" i="27"/>
  <c r="F160" i="27"/>
  <c r="E160" i="27"/>
  <c r="X159" i="27"/>
  <c r="W159" i="27"/>
  <c r="V159" i="27"/>
  <c r="U159" i="27"/>
  <c r="T159" i="27"/>
  <c r="S159" i="27"/>
  <c r="R159" i="27"/>
  <c r="Q159" i="27"/>
  <c r="L159" i="27"/>
  <c r="K159" i="27"/>
  <c r="J159" i="27"/>
  <c r="I159" i="27"/>
  <c r="H159" i="27"/>
  <c r="G159" i="27"/>
  <c r="F159" i="27"/>
  <c r="E159" i="27"/>
  <c r="X158" i="27"/>
  <c r="W158" i="27"/>
  <c r="V158" i="27"/>
  <c r="U158" i="27"/>
  <c r="T158" i="27"/>
  <c r="S158" i="27"/>
  <c r="R158" i="27"/>
  <c r="Q158" i="27"/>
  <c r="L158" i="27"/>
  <c r="K158" i="27"/>
  <c r="J158" i="27"/>
  <c r="I158" i="27"/>
  <c r="H158" i="27"/>
  <c r="G158" i="27"/>
  <c r="F158" i="27"/>
  <c r="E158" i="27"/>
  <c r="X157" i="27"/>
  <c r="W157" i="27"/>
  <c r="V157" i="27"/>
  <c r="U157" i="27"/>
  <c r="T157" i="27"/>
  <c r="S157" i="27"/>
  <c r="R157" i="27"/>
  <c r="Q157" i="27"/>
  <c r="L157" i="27"/>
  <c r="K157" i="27"/>
  <c r="J157" i="27"/>
  <c r="I157" i="27"/>
  <c r="H157" i="27"/>
  <c r="G157" i="27"/>
  <c r="F157" i="27"/>
  <c r="E157" i="27"/>
  <c r="X156" i="27"/>
  <c r="W156" i="27"/>
  <c r="V156" i="27"/>
  <c r="U156" i="27"/>
  <c r="T156" i="27"/>
  <c r="S156" i="27"/>
  <c r="R156" i="27"/>
  <c r="Q156" i="27"/>
  <c r="L156" i="27"/>
  <c r="K156" i="27"/>
  <c r="J156" i="27"/>
  <c r="I156" i="27"/>
  <c r="H156" i="27"/>
  <c r="G156" i="27"/>
  <c r="F156" i="27"/>
  <c r="E156" i="27"/>
  <c r="X155" i="27"/>
  <c r="W155" i="27"/>
  <c r="V155" i="27"/>
  <c r="U155" i="27"/>
  <c r="T155" i="27"/>
  <c r="S155" i="27"/>
  <c r="R155" i="27"/>
  <c r="Q155" i="27"/>
  <c r="L155" i="27"/>
  <c r="K155" i="27"/>
  <c r="J155" i="27"/>
  <c r="I155" i="27"/>
  <c r="H155" i="27"/>
  <c r="G155" i="27"/>
  <c r="F155" i="27"/>
  <c r="E155" i="27"/>
  <c r="X154" i="27"/>
  <c r="W154" i="27"/>
  <c r="V154" i="27"/>
  <c r="U154" i="27"/>
  <c r="T154" i="27"/>
  <c r="S154" i="27"/>
  <c r="R154" i="27"/>
  <c r="Q154" i="27"/>
  <c r="L154" i="27"/>
  <c r="K154" i="27"/>
  <c r="J154" i="27"/>
  <c r="I154" i="27"/>
  <c r="H154" i="27"/>
  <c r="G154" i="27"/>
  <c r="F154" i="27"/>
  <c r="E154" i="27"/>
  <c r="X153" i="27"/>
  <c r="W153" i="27"/>
  <c r="V153" i="27"/>
  <c r="U153" i="27"/>
  <c r="T153" i="27"/>
  <c r="S153" i="27"/>
  <c r="R153" i="27"/>
  <c r="Q153" i="27"/>
  <c r="L153" i="27"/>
  <c r="K153" i="27"/>
  <c r="J153" i="27"/>
  <c r="I153" i="27"/>
  <c r="H153" i="27"/>
  <c r="G153" i="27"/>
  <c r="F153" i="27"/>
  <c r="E153" i="27"/>
  <c r="X152" i="27"/>
  <c r="W152" i="27"/>
  <c r="V152" i="27"/>
  <c r="U152" i="27"/>
  <c r="T152" i="27"/>
  <c r="S152" i="27"/>
  <c r="R152" i="27"/>
  <c r="Q152" i="27"/>
  <c r="L152" i="27"/>
  <c r="K152" i="27"/>
  <c r="J152" i="27"/>
  <c r="I152" i="27"/>
  <c r="H152" i="27"/>
  <c r="G152" i="27"/>
  <c r="F152" i="27"/>
  <c r="E152" i="27"/>
  <c r="X151" i="27"/>
  <c r="W151" i="27"/>
  <c r="V151" i="27"/>
  <c r="U151" i="27"/>
  <c r="T151" i="27"/>
  <c r="S151" i="27"/>
  <c r="R151" i="27"/>
  <c r="Q151" i="27"/>
  <c r="L151" i="27"/>
  <c r="K151" i="27"/>
  <c r="J151" i="27"/>
  <c r="I151" i="27"/>
  <c r="H151" i="27"/>
  <c r="G151" i="27"/>
  <c r="F151" i="27"/>
  <c r="E151" i="27"/>
  <c r="X150" i="27"/>
  <c r="W150" i="27"/>
  <c r="V150" i="27"/>
  <c r="U150" i="27"/>
  <c r="T150" i="27"/>
  <c r="S150" i="27"/>
  <c r="R150" i="27"/>
  <c r="Q150" i="27"/>
  <c r="L150" i="27"/>
  <c r="K150" i="27"/>
  <c r="J150" i="27"/>
  <c r="I150" i="27"/>
  <c r="H150" i="27"/>
  <c r="G150" i="27"/>
  <c r="F150" i="27"/>
  <c r="E150" i="27"/>
  <c r="X149" i="27"/>
  <c r="W149" i="27"/>
  <c r="V149" i="27"/>
  <c r="U149" i="27"/>
  <c r="T149" i="27"/>
  <c r="S149" i="27"/>
  <c r="R149" i="27"/>
  <c r="Q149" i="27"/>
  <c r="L149" i="27"/>
  <c r="K149" i="27"/>
  <c r="J149" i="27"/>
  <c r="I149" i="27"/>
  <c r="H149" i="27"/>
  <c r="G149" i="27"/>
  <c r="F149" i="27"/>
  <c r="E149" i="27"/>
  <c r="X148" i="27"/>
  <c r="W148" i="27"/>
  <c r="V148" i="27"/>
  <c r="U148" i="27"/>
  <c r="T148" i="27"/>
  <c r="S148" i="27"/>
  <c r="R148" i="27"/>
  <c r="Q148" i="27"/>
  <c r="L148" i="27"/>
  <c r="K148" i="27"/>
  <c r="J148" i="27"/>
  <c r="I148" i="27"/>
  <c r="H148" i="27"/>
  <c r="G148" i="27"/>
  <c r="F148" i="27"/>
  <c r="E148" i="27"/>
  <c r="X147" i="27"/>
  <c r="W147" i="27"/>
  <c r="V147" i="27"/>
  <c r="U147" i="27"/>
  <c r="T147" i="27"/>
  <c r="S147" i="27"/>
  <c r="R147" i="27"/>
  <c r="Q147" i="27"/>
  <c r="L147" i="27"/>
  <c r="K147" i="27"/>
  <c r="J147" i="27"/>
  <c r="I147" i="27"/>
  <c r="H147" i="27"/>
  <c r="G147" i="27"/>
  <c r="F147" i="27"/>
  <c r="E147" i="27"/>
  <c r="X146" i="27"/>
  <c r="W146" i="27"/>
  <c r="V146" i="27"/>
  <c r="U146" i="27"/>
  <c r="T146" i="27"/>
  <c r="S146" i="27"/>
  <c r="R146" i="27"/>
  <c r="Q146" i="27"/>
  <c r="L146" i="27"/>
  <c r="K146" i="27"/>
  <c r="J146" i="27"/>
  <c r="I146" i="27"/>
  <c r="H146" i="27"/>
  <c r="G146" i="27"/>
  <c r="F146" i="27"/>
  <c r="E146" i="27"/>
  <c r="X145" i="27"/>
  <c r="W145" i="27"/>
  <c r="V145" i="27"/>
  <c r="U145" i="27"/>
  <c r="T145" i="27"/>
  <c r="S145" i="27"/>
  <c r="R145" i="27"/>
  <c r="Q145" i="27"/>
  <c r="L145" i="27"/>
  <c r="K145" i="27"/>
  <c r="J145" i="27"/>
  <c r="I145" i="27"/>
  <c r="H145" i="27"/>
  <c r="G145" i="27"/>
  <c r="F145" i="27"/>
  <c r="E145" i="27"/>
  <c r="X144" i="27"/>
  <c r="W144" i="27"/>
  <c r="V144" i="27"/>
  <c r="U144" i="27"/>
  <c r="T144" i="27"/>
  <c r="S144" i="27"/>
  <c r="R144" i="27"/>
  <c r="Q144" i="27"/>
  <c r="L144" i="27"/>
  <c r="K144" i="27"/>
  <c r="J144" i="27"/>
  <c r="I144" i="27"/>
  <c r="H144" i="27"/>
  <c r="G144" i="27"/>
  <c r="F144" i="27"/>
  <c r="E144" i="27"/>
  <c r="X143" i="27"/>
  <c r="W143" i="27"/>
  <c r="V143" i="27"/>
  <c r="U143" i="27"/>
  <c r="T143" i="27"/>
  <c r="S143" i="27"/>
  <c r="R143" i="27"/>
  <c r="Q143" i="27"/>
  <c r="L143" i="27"/>
  <c r="K143" i="27"/>
  <c r="J143" i="27"/>
  <c r="I143" i="27"/>
  <c r="H143" i="27"/>
  <c r="G143" i="27"/>
  <c r="F143" i="27"/>
  <c r="E143" i="27"/>
  <c r="X142" i="27"/>
  <c r="W142" i="27"/>
  <c r="V142" i="27"/>
  <c r="U142" i="27"/>
  <c r="T142" i="27"/>
  <c r="S142" i="27"/>
  <c r="R142" i="27"/>
  <c r="Q142" i="27"/>
  <c r="L142" i="27"/>
  <c r="K142" i="27"/>
  <c r="J142" i="27"/>
  <c r="I142" i="27"/>
  <c r="H142" i="27"/>
  <c r="G142" i="27"/>
  <c r="F142" i="27"/>
  <c r="E142" i="27"/>
  <c r="X141" i="27"/>
  <c r="W141" i="27"/>
  <c r="V141" i="27"/>
  <c r="U141" i="27"/>
  <c r="T141" i="27"/>
  <c r="S141" i="27"/>
  <c r="R141" i="27"/>
  <c r="Q141" i="27"/>
  <c r="L141" i="27"/>
  <c r="K141" i="27"/>
  <c r="J141" i="27"/>
  <c r="I141" i="27"/>
  <c r="H141" i="27"/>
  <c r="G141" i="27"/>
  <c r="F141" i="27"/>
  <c r="E141" i="27"/>
  <c r="X140" i="27"/>
  <c r="W140" i="27"/>
  <c r="V140" i="27"/>
  <c r="U140" i="27"/>
  <c r="T140" i="27"/>
  <c r="S140" i="27"/>
  <c r="R140" i="27"/>
  <c r="Q140" i="27"/>
  <c r="L140" i="27"/>
  <c r="K140" i="27"/>
  <c r="J140" i="27"/>
  <c r="I140" i="27"/>
  <c r="H140" i="27"/>
  <c r="G140" i="27"/>
  <c r="F140" i="27"/>
  <c r="E140" i="27"/>
  <c r="X139" i="27"/>
  <c r="W139" i="27"/>
  <c r="V139" i="27"/>
  <c r="U139" i="27"/>
  <c r="T139" i="27"/>
  <c r="S139" i="27"/>
  <c r="R139" i="27"/>
  <c r="Q139" i="27"/>
  <c r="L139" i="27"/>
  <c r="K139" i="27"/>
  <c r="J139" i="27"/>
  <c r="I139" i="27"/>
  <c r="H139" i="27"/>
  <c r="G139" i="27"/>
  <c r="F139" i="27"/>
  <c r="E139" i="27"/>
  <c r="X138" i="27"/>
  <c r="W138" i="27"/>
  <c r="V138" i="27"/>
  <c r="U138" i="27"/>
  <c r="T138" i="27"/>
  <c r="S138" i="27"/>
  <c r="R138" i="27"/>
  <c r="Q138" i="27"/>
  <c r="L138" i="27"/>
  <c r="K138" i="27"/>
  <c r="J138" i="27"/>
  <c r="I138" i="27"/>
  <c r="H138" i="27"/>
  <c r="G138" i="27"/>
  <c r="F138" i="27"/>
  <c r="E138" i="27"/>
  <c r="X137" i="27"/>
  <c r="W137" i="27"/>
  <c r="V137" i="27"/>
  <c r="U137" i="27"/>
  <c r="T137" i="27"/>
  <c r="S137" i="27"/>
  <c r="R137" i="27"/>
  <c r="Q137" i="27"/>
  <c r="L137" i="27"/>
  <c r="K137" i="27"/>
  <c r="J137" i="27"/>
  <c r="I137" i="27"/>
  <c r="H137" i="27"/>
  <c r="G137" i="27"/>
  <c r="F137" i="27"/>
  <c r="E137" i="27"/>
  <c r="X136" i="27"/>
  <c r="W136" i="27"/>
  <c r="V136" i="27"/>
  <c r="U136" i="27"/>
  <c r="T136" i="27"/>
  <c r="S136" i="27"/>
  <c r="R136" i="27"/>
  <c r="Q136" i="27"/>
  <c r="L136" i="27"/>
  <c r="K136" i="27"/>
  <c r="J136" i="27"/>
  <c r="I136" i="27"/>
  <c r="H136" i="27"/>
  <c r="G136" i="27"/>
  <c r="F136" i="27"/>
  <c r="E136" i="27"/>
  <c r="X135" i="27"/>
  <c r="W135" i="27"/>
  <c r="V135" i="27"/>
  <c r="U135" i="27"/>
  <c r="T135" i="27"/>
  <c r="S135" i="27"/>
  <c r="R135" i="27"/>
  <c r="Q135" i="27"/>
  <c r="L135" i="27"/>
  <c r="K135" i="27"/>
  <c r="J135" i="27"/>
  <c r="I135" i="27"/>
  <c r="H135" i="27"/>
  <c r="G135" i="27"/>
  <c r="F135" i="27"/>
  <c r="E135" i="27"/>
  <c r="X134" i="27"/>
  <c r="W134" i="27"/>
  <c r="V134" i="27"/>
  <c r="U134" i="27"/>
  <c r="T134" i="27"/>
  <c r="S134" i="27"/>
  <c r="R134" i="27"/>
  <c r="Q134" i="27"/>
  <c r="L134" i="27"/>
  <c r="K134" i="27"/>
  <c r="J134" i="27"/>
  <c r="I134" i="27"/>
  <c r="H134" i="27"/>
  <c r="G134" i="27"/>
  <c r="F134" i="27"/>
  <c r="E134" i="27"/>
  <c r="X133" i="27"/>
  <c r="W133" i="27"/>
  <c r="V133" i="27"/>
  <c r="U133" i="27"/>
  <c r="T133" i="27"/>
  <c r="S133" i="27"/>
  <c r="R133" i="27"/>
  <c r="Q133" i="27"/>
  <c r="L133" i="27"/>
  <c r="K133" i="27"/>
  <c r="J133" i="27"/>
  <c r="I133" i="27"/>
  <c r="H133" i="27"/>
  <c r="G133" i="27"/>
  <c r="F133" i="27"/>
  <c r="E133" i="27"/>
  <c r="X132" i="27"/>
  <c r="W132" i="27"/>
  <c r="V132" i="27"/>
  <c r="U132" i="27"/>
  <c r="T132" i="27"/>
  <c r="S132" i="27"/>
  <c r="R132" i="27"/>
  <c r="Q132" i="27"/>
  <c r="L132" i="27"/>
  <c r="K132" i="27"/>
  <c r="J132" i="27"/>
  <c r="I132" i="27"/>
  <c r="H132" i="27"/>
  <c r="G132" i="27"/>
  <c r="F132" i="27"/>
  <c r="E132" i="27"/>
  <c r="X131" i="27"/>
  <c r="W131" i="27"/>
  <c r="V131" i="27"/>
  <c r="U131" i="27"/>
  <c r="T131" i="27"/>
  <c r="S131" i="27"/>
  <c r="R131" i="27"/>
  <c r="Q131" i="27"/>
  <c r="L131" i="27"/>
  <c r="K131" i="27"/>
  <c r="J131" i="27"/>
  <c r="I131" i="27"/>
  <c r="H131" i="27"/>
  <c r="G131" i="27"/>
  <c r="F131" i="27"/>
  <c r="E131" i="27"/>
  <c r="X130" i="27"/>
  <c r="W130" i="27"/>
  <c r="V130" i="27"/>
  <c r="U130" i="27"/>
  <c r="T130" i="27"/>
  <c r="S130" i="27"/>
  <c r="R130" i="27"/>
  <c r="Q130" i="27"/>
  <c r="L130" i="27"/>
  <c r="K130" i="27"/>
  <c r="J130" i="27"/>
  <c r="I130" i="27"/>
  <c r="H130" i="27"/>
  <c r="G130" i="27"/>
  <c r="F130" i="27"/>
  <c r="E130" i="27"/>
  <c r="X129" i="27"/>
  <c r="W129" i="27"/>
  <c r="V129" i="27"/>
  <c r="U129" i="27"/>
  <c r="T129" i="27"/>
  <c r="S129" i="27"/>
  <c r="R129" i="27"/>
  <c r="Q129" i="27"/>
  <c r="L129" i="27"/>
  <c r="K129" i="27"/>
  <c r="J129" i="27"/>
  <c r="I129" i="27"/>
  <c r="H129" i="27"/>
  <c r="G129" i="27"/>
  <c r="F129" i="27"/>
  <c r="E129" i="27"/>
  <c r="X128" i="27"/>
  <c r="W128" i="27"/>
  <c r="V128" i="27"/>
  <c r="U128" i="27"/>
  <c r="T128" i="27"/>
  <c r="S128" i="27"/>
  <c r="R128" i="27"/>
  <c r="Q128" i="27"/>
  <c r="L128" i="27"/>
  <c r="K128" i="27"/>
  <c r="J128" i="27"/>
  <c r="I128" i="27"/>
  <c r="H128" i="27"/>
  <c r="G128" i="27"/>
  <c r="F128" i="27"/>
  <c r="E128" i="27"/>
  <c r="X127" i="27"/>
  <c r="W127" i="27"/>
  <c r="V127" i="27"/>
  <c r="U127" i="27"/>
  <c r="T127" i="27"/>
  <c r="S127" i="27"/>
  <c r="R127" i="27"/>
  <c r="Q127" i="27"/>
  <c r="L127" i="27"/>
  <c r="K127" i="27"/>
  <c r="J127" i="27"/>
  <c r="I127" i="27"/>
  <c r="H127" i="27"/>
  <c r="G127" i="27"/>
  <c r="F127" i="27"/>
  <c r="E127" i="27"/>
  <c r="X126" i="27"/>
  <c r="W126" i="27"/>
  <c r="V126" i="27"/>
  <c r="U126" i="27"/>
  <c r="T126" i="27"/>
  <c r="S126" i="27"/>
  <c r="R126" i="27"/>
  <c r="Q126" i="27"/>
  <c r="L126" i="27"/>
  <c r="K126" i="27"/>
  <c r="J126" i="27"/>
  <c r="I126" i="27"/>
  <c r="H126" i="27"/>
  <c r="G126" i="27"/>
  <c r="F126" i="27"/>
  <c r="E126" i="27"/>
  <c r="X125" i="27"/>
  <c r="W125" i="27"/>
  <c r="V125" i="27"/>
  <c r="U125" i="27"/>
  <c r="T125" i="27"/>
  <c r="S125" i="27"/>
  <c r="R125" i="27"/>
  <c r="Q125" i="27"/>
  <c r="L125" i="27"/>
  <c r="K125" i="27"/>
  <c r="J125" i="27"/>
  <c r="I125" i="27"/>
  <c r="H125" i="27"/>
  <c r="G125" i="27"/>
  <c r="F125" i="27"/>
  <c r="E125" i="27"/>
  <c r="X124" i="27"/>
  <c r="W124" i="27"/>
  <c r="V124" i="27"/>
  <c r="U124" i="27"/>
  <c r="T124" i="27"/>
  <c r="S124" i="27"/>
  <c r="R124" i="27"/>
  <c r="Q124" i="27"/>
  <c r="L124" i="27"/>
  <c r="K124" i="27"/>
  <c r="J124" i="27"/>
  <c r="I124" i="27"/>
  <c r="H124" i="27"/>
  <c r="G124" i="27"/>
  <c r="F124" i="27"/>
  <c r="E124" i="27"/>
  <c r="X123" i="27"/>
  <c r="W123" i="27"/>
  <c r="V123" i="27"/>
  <c r="U123" i="27"/>
  <c r="T123" i="27"/>
  <c r="S123" i="27"/>
  <c r="R123" i="27"/>
  <c r="Q123" i="27"/>
  <c r="L123" i="27"/>
  <c r="K123" i="27"/>
  <c r="J123" i="27"/>
  <c r="I123" i="27"/>
  <c r="H123" i="27"/>
  <c r="G123" i="27"/>
  <c r="F123" i="27"/>
  <c r="E123" i="27"/>
  <c r="X122" i="27"/>
  <c r="W122" i="27"/>
  <c r="V122" i="27"/>
  <c r="U122" i="27"/>
  <c r="T122" i="27"/>
  <c r="S122" i="27"/>
  <c r="R122" i="27"/>
  <c r="Q122" i="27"/>
  <c r="L122" i="27"/>
  <c r="K122" i="27"/>
  <c r="J122" i="27"/>
  <c r="I122" i="27"/>
  <c r="H122" i="27"/>
  <c r="G122" i="27"/>
  <c r="F122" i="27"/>
  <c r="E122" i="27"/>
  <c r="X121" i="27"/>
  <c r="W121" i="27"/>
  <c r="V121" i="27"/>
  <c r="U121" i="27"/>
  <c r="T121" i="27"/>
  <c r="S121" i="27"/>
  <c r="R121" i="27"/>
  <c r="Q121" i="27"/>
  <c r="L121" i="27"/>
  <c r="K121" i="27"/>
  <c r="J121" i="27"/>
  <c r="I121" i="27"/>
  <c r="H121" i="27"/>
  <c r="G121" i="27"/>
  <c r="F121" i="27"/>
  <c r="E121" i="27"/>
  <c r="X120" i="27"/>
  <c r="W120" i="27"/>
  <c r="V120" i="27"/>
  <c r="U120" i="27"/>
  <c r="T120" i="27"/>
  <c r="S120" i="27"/>
  <c r="R120" i="27"/>
  <c r="Q120" i="27"/>
  <c r="L120" i="27"/>
  <c r="K120" i="27"/>
  <c r="J120" i="27"/>
  <c r="I120" i="27"/>
  <c r="H120" i="27"/>
  <c r="G120" i="27"/>
  <c r="F120" i="27"/>
  <c r="E120" i="27"/>
  <c r="X119" i="27"/>
  <c r="W119" i="27"/>
  <c r="V119" i="27"/>
  <c r="U119" i="27"/>
  <c r="T119" i="27"/>
  <c r="S119" i="27"/>
  <c r="R119" i="27"/>
  <c r="Q119" i="27"/>
  <c r="L119" i="27"/>
  <c r="K119" i="27"/>
  <c r="J119" i="27"/>
  <c r="I119" i="27"/>
  <c r="H119" i="27"/>
  <c r="G119" i="27"/>
  <c r="F119" i="27"/>
  <c r="E119" i="27"/>
  <c r="X118" i="27"/>
  <c r="W118" i="27"/>
  <c r="V118" i="27"/>
  <c r="U118" i="27"/>
  <c r="T118" i="27"/>
  <c r="S118" i="27"/>
  <c r="R118" i="27"/>
  <c r="Q118" i="27"/>
  <c r="L118" i="27"/>
  <c r="K118" i="27"/>
  <c r="J118" i="27"/>
  <c r="I118" i="27"/>
  <c r="H118" i="27"/>
  <c r="G118" i="27"/>
  <c r="F118" i="27"/>
  <c r="E118" i="27"/>
  <c r="X117" i="27"/>
  <c r="W117" i="27"/>
  <c r="V117" i="27"/>
  <c r="U117" i="27"/>
  <c r="T117" i="27"/>
  <c r="S117" i="27"/>
  <c r="R117" i="27"/>
  <c r="Q117" i="27"/>
  <c r="L117" i="27"/>
  <c r="K117" i="27"/>
  <c r="J117" i="27"/>
  <c r="I117" i="27"/>
  <c r="H117" i="27"/>
  <c r="G117" i="27"/>
  <c r="F117" i="27"/>
  <c r="E117" i="27"/>
  <c r="X116" i="27"/>
  <c r="W116" i="27"/>
  <c r="V116" i="27"/>
  <c r="U116" i="27"/>
  <c r="T116" i="27"/>
  <c r="S116" i="27"/>
  <c r="R116" i="27"/>
  <c r="Q116" i="27"/>
  <c r="L116" i="27"/>
  <c r="K116" i="27"/>
  <c r="J116" i="27"/>
  <c r="I116" i="27"/>
  <c r="H116" i="27"/>
  <c r="G116" i="27"/>
  <c r="F116" i="27"/>
  <c r="E116" i="27"/>
  <c r="X115" i="27"/>
  <c r="W115" i="27"/>
  <c r="V115" i="27"/>
  <c r="U115" i="27"/>
  <c r="T115" i="27"/>
  <c r="S115" i="27"/>
  <c r="R115" i="27"/>
  <c r="Q115" i="27"/>
  <c r="L115" i="27"/>
  <c r="K115" i="27"/>
  <c r="J115" i="27"/>
  <c r="I115" i="27"/>
  <c r="H115" i="27"/>
  <c r="G115" i="27"/>
  <c r="F115" i="27"/>
  <c r="E115" i="27"/>
  <c r="X114" i="27"/>
  <c r="W114" i="27"/>
  <c r="V114" i="27"/>
  <c r="U114" i="27"/>
  <c r="T114" i="27"/>
  <c r="S114" i="27"/>
  <c r="R114" i="27"/>
  <c r="Q114" i="27"/>
  <c r="L114" i="27"/>
  <c r="K114" i="27"/>
  <c r="J114" i="27"/>
  <c r="I114" i="27"/>
  <c r="H114" i="27"/>
  <c r="G114" i="27"/>
  <c r="F114" i="27"/>
  <c r="E114" i="27"/>
  <c r="X113" i="27"/>
  <c r="W113" i="27"/>
  <c r="V113" i="27"/>
  <c r="U113" i="27"/>
  <c r="T113" i="27"/>
  <c r="S113" i="27"/>
  <c r="R113" i="27"/>
  <c r="Q113" i="27"/>
  <c r="L113" i="27"/>
  <c r="K113" i="27"/>
  <c r="J113" i="27"/>
  <c r="I113" i="27"/>
  <c r="H113" i="27"/>
  <c r="G113" i="27"/>
  <c r="F113" i="27"/>
  <c r="E113" i="27"/>
  <c r="X112" i="27"/>
  <c r="W112" i="27"/>
  <c r="V112" i="27"/>
  <c r="U112" i="27"/>
  <c r="T112" i="27"/>
  <c r="S112" i="27"/>
  <c r="R112" i="27"/>
  <c r="Q112" i="27"/>
  <c r="L112" i="27"/>
  <c r="K112" i="27"/>
  <c r="J112" i="27"/>
  <c r="I112" i="27"/>
  <c r="H112" i="27"/>
  <c r="G112" i="27"/>
  <c r="F112" i="27"/>
  <c r="E112" i="27"/>
  <c r="X111" i="27"/>
  <c r="W111" i="27"/>
  <c r="V111" i="27"/>
  <c r="U111" i="27"/>
  <c r="T111" i="27"/>
  <c r="S111" i="27"/>
  <c r="R111" i="27"/>
  <c r="Q111" i="27"/>
  <c r="L111" i="27"/>
  <c r="K111" i="27"/>
  <c r="J111" i="27"/>
  <c r="I111" i="27"/>
  <c r="H111" i="27"/>
  <c r="G111" i="27"/>
  <c r="F111" i="27"/>
  <c r="E111" i="27"/>
  <c r="X110" i="27"/>
  <c r="W110" i="27"/>
  <c r="V110" i="27"/>
  <c r="U110" i="27"/>
  <c r="T110" i="27"/>
  <c r="S110" i="27"/>
  <c r="R110" i="27"/>
  <c r="Q110" i="27"/>
  <c r="L110" i="27"/>
  <c r="K110" i="27"/>
  <c r="J110" i="27"/>
  <c r="I110" i="27"/>
  <c r="H110" i="27"/>
  <c r="G110" i="27"/>
  <c r="F110" i="27"/>
  <c r="E110" i="27"/>
  <c r="X109" i="27"/>
  <c r="W109" i="27"/>
  <c r="V109" i="27"/>
  <c r="U109" i="27"/>
  <c r="T109" i="27"/>
  <c r="S109" i="27"/>
  <c r="R109" i="27"/>
  <c r="Q109" i="27"/>
  <c r="L109" i="27"/>
  <c r="K109" i="27"/>
  <c r="J109" i="27"/>
  <c r="I109" i="27"/>
  <c r="H109" i="27"/>
  <c r="G109" i="27"/>
  <c r="F109" i="27"/>
  <c r="E109" i="27"/>
  <c r="X108" i="27"/>
  <c r="W108" i="27"/>
  <c r="V108" i="27"/>
  <c r="U108" i="27"/>
  <c r="T108" i="27"/>
  <c r="S108" i="27"/>
  <c r="R108" i="27"/>
  <c r="Q108" i="27"/>
  <c r="L108" i="27"/>
  <c r="K108" i="27"/>
  <c r="J108" i="27"/>
  <c r="I108" i="27"/>
  <c r="H108" i="27"/>
  <c r="G108" i="27"/>
  <c r="F108" i="27"/>
  <c r="E108" i="27"/>
  <c r="X107" i="27"/>
  <c r="W107" i="27"/>
  <c r="V107" i="27"/>
  <c r="U107" i="27"/>
  <c r="T107" i="27"/>
  <c r="S107" i="27"/>
  <c r="R107" i="27"/>
  <c r="Q107" i="27"/>
  <c r="L107" i="27"/>
  <c r="K107" i="27"/>
  <c r="J107" i="27"/>
  <c r="I107" i="27"/>
  <c r="H107" i="27"/>
  <c r="G107" i="27"/>
  <c r="F107" i="27"/>
  <c r="E107" i="27"/>
  <c r="X106" i="27"/>
  <c r="W106" i="27"/>
  <c r="V106" i="27"/>
  <c r="U106" i="27"/>
  <c r="T106" i="27"/>
  <c r="S106" i="27"/>
  <c r="R106" i="27"/>
  <c r="Q106" i="27"/>
  <c r="L106" i="27"/>
  <c r="K106" i="27"/>
  <c r="J106" i="27"/>
  <c r="I106" i="27"/>
  <c r="H106" i="27"/>
  <c r="G106" i="27"/>
  <c r="F106" i="27"/>
  <c r="E106" i="27"/>
  <c r="X105" i="27"/>
  <c r="W105" i="27"/>
  <c r="V105" i="27"/>
  <c r="U105" i="27"/>
  <c r="T105" i="27"/>
  <c r="S105" i="27"/>
  <c r="R105" i="27"/>
  <c r="Q105" i="27"/>
  <c r="L105" i="27"/>
  <c r="K105" i="27"/>
  <c r="J105" i="27"/>
  <c r="I105" i="27"/>
  <c r="H105" i="27"/>
  <c r="G105" i="27"/>
  <c r="F105" i="27"/>
  <c r="E105" i="27"/>
  <c r="X104" i="27"/>
  <c r="W104" i="27"/>
  <c r="V104" i="27"/>
  <c r="U104" i="27"/>
  <c r="T104" i="27"/>
  <c r="S104" i="27"/>
  <c r="R104" i="27"/>
  <c r="Q104" i="27"/>
  <c r="L104" i="27"/>
  <c r="K104" i="27"/>
  <c r="J104" i="27"/>
  <c r="I104" i="27"/>
  <c r="H104" i="27"/>
  <c r="G104" i="27"/>
  <c r="F104" i="27"/>
  <c r="E104" i="27"/>
  <c r="X103" i="27"/>
  <c r="W103" i="27"/>
  <c r="V103" i="27"/>
  <c r="U103" i="27"/>
  <c r="T103" i="27"/>
  <c r="S103" i="27"/>
  <c r="R103" i="27"/>
  <c r="Q103" i="27"/>
  <c r="L103" i="27"/>
  <c r="K103" i="27"/>
  <c r="J103" i="27"/>
  <c r="I103" i="27"/>
  <c r="H103" i="27"/>
  <c r="G103" i="27"/>
  <c r="F103" i="27"/>
  <c r="E103" i="27"/>
  <c r="X102" i="27"/>
  <c r="W102" i="27"/>
  <c r="V102" i="27"/>
  <c r="U102" i="27"/>
  <c r="T102" i="27"/>
  <c r="S102" i="27"/>
  <c r="R102" i="27"/>
  <c r="Q102" i="27"/>
  <c r="L102" i="27"/>
  <c r="K102" i="27"/>
  <c r="J102" i="27"/>
  <c r="I102" i="27"/>
  <c r="H102" i="27"/>
  <c r="G102" i="27"/>
  <c r="F102" i="27"/>
  <c r="E102" i="27"/>
  <c r="X101" i="27"/>
  <c r="W101" i="27"/>
  <c r="V101" i="27"/>
  <c r="U101" i="27"/>
  <c r="T101" i="27"/>
  <c r="S101" i="27"/>
  <c r="R101" i="27"/>
  <c r="Q101" i="27"/>
  <c r="L101" i="27"/>
  <c r="K101" i="27"/>
  <c r="J101" i="27"/>
  <c r="I101" i="27"/>
  <c r="H101" i="27"/>
  <c r="G101" i="27"/>
  <c r="F101" i="27"/>
  <c r="E101" i="27"/>
  <c r="X100" i="27"/>
  <c r="W100" i="27"/>
  <c r="V100" i="27"/>
  <c r="U100" i="27"/>
  <c r="T100" i="27"/>
  <c r="S100" i="27"/>
  <c r="R100" i="27"/>
  <c r="Q100" i="27"/>
  <c r="L100" i="27"/>
  <c r="K100" i="27"/>
  <c r="J100" i="27"/>
  <c r="I100" i="27"/>
  <c r="H100" i="27"/>
  <c r="G100" i="27"/>
  <c r="F100" i="27"/>
  <c r="E100" i="27"/>
  <c r="X99" i="27"/>
  <c r="W99" i="27"/>
  <c r="V99" i="27"/>
  <c r="U99" i="27"/>
  <c r="T99" i="27"/>
  <c r="S99" i="27"/>
  <c r="R99" i="27"/>
  <c r="Q99" i="27"/>
  <c r="L99" i="27"/>
  <c r="K99" i="27"/>
  <c r="J99" i="27"/>
  <c r="I99" i="27"/>
  <c r="H99" i="27"/>
  <c r="G99" i="27"/>
  <c r="F99" i="27"/>
  <c r="E99" i="27"/>
  <c r="X98" i="27"/>
  <c r="W98" i="27"/>
  <c r="V98" i="27"/>
  <c r="U98" i="27"/>
  <c r="T98" i="27"/>
  <c r="S98" i="27"/>
  <c r="R98" i="27"/>
  <c r="Q98" i="27"/>
  <c r="L98" i="27"/>
  <c r="K98" i="27"/>
  <c r="J98" i="27"/>
  <c r="I98" i="27"/>
  <c r="H98" i="27"/>
  <c r="G98" i="27"/>
  <c r="F98" i="27"/>
  <c r="E98" i="27"/>
  <c r="X97" i="27"/>
  <c r="W97" i="27"/>
  <c r="V97" i="27"/>
  <c r="U97" i="27"/>
  <c r="T97" i="27"/>
  <c r="S97" i="27"/>
  <c r="R97" i="27"/>
  <c r="Q97" i="27"/>
  <c r="L97" i="27"/>
  <c r="K97" i="27"/>
  <c r="J97" i="27"/>
  <c r="I97" i="27"/>
  <c r="H97" i="27"/>
  <c r="G97" i="27"/>
  <c r="F97" i="27"/>
  <c r="E97" i="27"/>
  <c r="X96" i="27"/>
  <c r="W96" i="27"/>
  <c r="V96" i="27"/>
  <c r="U96" i="27"/>
  <c r="T96" i="27"/>
  <c r="S96" i="27"/>
  <c r="R96" i="27"/>
  <c r="Q96" i="27"/>
  <c r="L96" i="27"/>
  <c r="K96" i="27"/>
  <c r="J96" i="27"/>
  <c r="I96" i="27"/>
  <c r="H96" i="27"/>
  <c r="G96" i="27"/>
  <c r="F96" i="27"/>
  <c r="E96" i="27"/>
  <c r="X95" i="27"/>
  <c r="W95" i="27"/>
  <c r="V95" i="27"/>
  <c r="U95" i="27"/>
  <c r="T95" i="27"/>
  <c r="S95" i="27"/>
  <c r="R95" i="27"/>
  <c r="Q95" i="27"/>
  <c r="L95" i="27"/>
  <c r="K95" i="27"/>
  <c r="J95" i="27"/>
  <c r="I95" i="27"/>
  <c r="H95" i="27"/>
  <c r="G95" i="27"/>
  <c r="F95" i="27"/>
  <c r="E95" i="27"/>
  <c r="X94" i="27"/>
  <c r="W94" i="27"/>
  <c r="V94" i="27"/>
  <c r="U94" i="27"/>
  <c r="T94" i="27"/>
  <c r="S94" i="27"/>
  <c r="R94" i="27"/>
  <c r="Q94" i="27"/>
  <c r="L94" i="27"/>
  <c r="K94" i="27"/>
  <c r="J94" i="27"/>
  <c r="I94" i="27"/>
  <c r="H94" i="27"/>
  <c r="G94" i="27"/>
  <c r="F94" i="27"/>
  <c r="E94" i="27"/>
  <c r="X93" i="27"/>
  <c r="W93" i="27"/>
  <c r="V93" i="27"/>
  <c r="U93" i="27"/>
  <c r="T93" i="27"/>
  <c r="S93" i="27"/>
  <c r="R93" i="27"/>
  <c r="Q93" i="27"/>
  <c r="L93" i="27"/>
  <c r="K93" i="27"/>
  <c r="J93" i="27"/>
  <c r="I93" i="27"/>
  <c r="H93" i="27"/>
  <c r="G93" i="27"/>
  <c r="F93" i="27"/>
  <c r="E93" i="27"/>
  <c r="X92" i="27"/>
  <c r="W92" i="27"/>
  <c r="V92" i="27"/>
  <c r="U92" i="27"/>
  <c r="T92" i="27"/>
  <c r="S92" i="27"/>
  <c r="R92" i="27"/>
  <c r="Q92" i="27"/>
  <c r="L92" i="27"/>
  <c r="K92" i="27"/>
  <c r="J92" i="27"/>
  <c r="I92" i="27"/>
  <c r="H92" i="27"/>
  <c r="G92" i="27"/>
  <c r="F92" i="27"/>
  <c r="E92" i="27"/>
  <c r="X91" i="27"/>
  <c r="W91" i="27"/>
  <c r="V91" i="27"/>
  <c r="U91" i="27"/>
  <c r="T91" i="27"/>
  <c r="S91" i="27"/>
  <c r="R91" i="27"/>
  <c r="Q91" i="27"/>
  <c r="L91" i="27"/>
  <c r="K91" i="27"/>
  <c r="J91" i="27"/>
  <c r="I91" i="27"/>
  <c r="H91" i="27"/>
  <c r="G91" i="27"/>
  <c r="F91" i="27"/>
  <c r="E91" i="27"/>
  <c r="X90" i="27"/>
  <c r="W90" i="27"/>
  <c r="V90" i="27"/>
  <c r="U90" i="27"/>
  <c r="T90" i="27"/>
  <c r="S90" i="27"/>
  <c r="R90" i="27"/>
  <c r="Q90" i="27"/>
  <c r="L90" i="27"/>
  <c r="K90" i="27"/>
  <c r="J90" i="27"/>
  <c r="I90" i="27"/>
  <c r="H90" i="27"/>
  <c r="G90" i="27"/>
  <c r="F90" i="27"/>
  <c r="E90" i="27"/>
  <c r="X89" i="27"/>
  <c r="W89" i="27"/>
  <c r="V89" i="27"/>
  <c r="U89" i="27"/>
  <c r="T89" i="27"/>
  <c r="S89" i="27"/>
  <c r="R89" i="27"/>
  <c r="Q89" i="27"/>
  <c r="L89" i="27"/>
  <c r="K89" i="27"/>
  <c r="J89" i="27"/>
  <c r="I89" i="27"/>
  <c r="H89" i="27"/>
  <c r="G89" i="27"/>
  <c r="F89" i="27"/>
  <c r="E89" i="27"/>
  <c r="X88" i="27"/>
  <c r="W88" i="27"/>
  <c r="V88" i="27"/>
  <c r="U88" i="27"/>
  <c r="T88" i="27"/>
  <c r="S88" i="27"/>
  <c r="R88" i="27"/>
  <c r="Q88" i="27"/>
  <c r="L88" i="27"/>
  <c r="K88" i="27"/>
  <c r="J88" i="27"/>
  <c r="I88" i="27"/>
  <c r="H88" i="27"/>
  <c r="G88" i="27"/>
  <c r="F88" i="27"/>
  <c r="E88" i="27"/>
  <c r="X87" i="27"/>
  <c r="W87" i="27"/>
  <c r="V87" i="27"/>
  <c r="U87" i="27"/>
  <c r="T87" i="27"/>
  <c r="S87" i="27"/>
  <c r="R87" i="27"/>
  <c r="Q87" i="27"/>
  <c r="L87" i="27"/>
  <c r="K87" i="27"/>
  <c r="J87" i="27"/>
  <c r="I87" i="27"/>
  <c r="H87" i="27"/>
  <c r="G87" i="27"/>
  <c r="F87" i="27"/>
  <c r="E87" i="27"/>
  <c r="X86" i="27"/>
  <c r="W86" i="27"/>
  <c r="V86" i="27"/>
  <c r="U86" i="27"/>
  <c r="T86" i="27"/>
  <c r="S86" i="27"/>
  <c r="R86" i="27"/>
  <c r="Q86" i="27"/>
  <c r="L86" i="27"/>
  <c r="K86" i="27"/>
  <c r="J86" i="27"/>
  <c r="I86" i="27"/>
  <c r="H86" i="27"/>
  <c r="G86" i="27"/>
  <c r="F86" i="27"/>
  <c r="E86" i="27"/>
  <c r="X85" i="27"/>
  <c r="W85" i="27"/>
  <c r="V85" i="27"/>
  <c r="U85" i="27"/>
  <c r="T85" i="27"/>
  <c r="S85" i="27"/>
  <c r="R85" i="27"/>
  <c r="Q85" i="27"/>
  <c r="L85" i="27"/>
  <c r="K85" i="27"/>
  <c r="J85" i="27"/>
  <c r="I85" i="27"/>
  <c r="H85" i="27"/>
  <c r="G85" i="27"/>
  <c r="F85" i="27"/>
  <c r="E85" i="27"/>
  <c r="X84" i="27"/>
  <c r="W84" i="27"/>
  <c r="V84" i="27"/>
  <c r="U84" i="27"/>
  <c r="T84" i="27"/>
  <c r="S84" i="27"/>
  <c r="R84" i="27"/>
  <c r="Q84" i="27"/>
  <c r="L84" i="27"/>
  <c r="K84" i="27"/>
  <c r="J84" i="27"/>
  <c r="I84" i="27"/>
  <c r="H84" i="27"/>
  <c r="G84" i="27"/>
  <c r="F84" i="27"/>
  <c r="E84" i="27"/>
  <c r="X83" i="27"/>
  <c r="W83" i="27"/>
  <c r="V83" i="27"/>
  <c r="U83" i="27"/>
  <c r="T83" i="27"/>
  <c r="S83" i="27"/>
  <c r="R83" i="27"/>
  <c r="Q83" i="27"/>
  <c r="L83" i="27"/>
  <c r="K83" i="27"/>
  <c r="J83" i="27"/>
  <c r="I83" i="27"/>
  <c r="H83" i="27"/>
  <c r="G83" i="27"/>
  <c r="F83" i="27"/>
  <c r="E83" i="27"/>
  <c r="X82" i="27"/>
  <c r="W82" i="27"/>
  <c r="V82" i="27"/>
  <c r="U82" i="27"/>
  <c r="T82" i="27"/>
  <c r="S82" i="27"/>
  <c r="R82" i="27"/>
  <c r="Q82" i="27"/>
  <c r="L82" i="27"/>
  <c r="K82" i="27"/>
  <c r="J82" i="27"/>
  <c r="I82" i="27"/>
  <c r="H82" i="27"/>
  <c r="G82" i="27"/>
  <c r="F82" i="27"/>
  <c r="E82" i="27"/>
  <c r="X81" i="27"/>
  <c r="W81" i="27"/>
  <c r="V81" i="27"/>
  <c r="U81" i="27"/>
  <c r="T81" i="27"/>
  <c r="S81" i="27"/>
  <c r="R81" i="27"/>
  <c r="Q81" i="27"/>
  <c r="L81" i="27"/>
  <c r="K81" i="27"/>
  <c r="J81" i="27"/>
  <c r="I81" i="27"/>
  <c r="H81" i="27"/>
  <c r="G81" i="27"/>
  <c r="F81" i="27"/>
  <c r="E81" i="27"/>
  <c r="X80" i="27"/>
  <c r="W80" i="27"/>
  <c r="V80" i="27"/>
  <c r="U80" i="27"/>
  <c r="T80" i="27"/>
  <c r="S80" i="27"/>
  <c r="R80" i="27"/>
  <c r="Q80" i="27"/>
  <c r="L80" i="27"/>
  <c r="K80" i="27"/>
  <c r="J80" i="27"/>
  <c r="I80" i="27"/>
  <c r="H80" i="27"/>
  <c r="G80" i="27"/>
  <c r="F80" i="27"/>
  <c r="E80" i="27"/>
  <c r="X79" i="27"/>
  <c r="W79" i="27"/>
  <c r="V79" i="27"/>
  <c r="U79" i="27"/>
  <c r="T79" i="27"/>
  <c r="S79" i="27"/>
  <c r="R79" i="27"/>
  <c r="Q79" i="27"/>
  <c r="L79" i="27"/>
  <c r="K79" i="27"/>
  <c r="J79" i="27"/>
  <c r="I79" i="27"/>
  <c r="H79" i="27"/>
  <c r="G79" i="27"/>
  <c r="F79" i="27"/>
  <c r="E79" i="27"/>
  <c r="X78" i="27"/>
  <c r="W78" i="27"/>
  <c r="V78" i="27"/>
  <c r="U78" i="27"/>
  <c r="T78" i="27"/>
  <c r="S78" i="27"/>
  <c r="R78" i="27"/>
  <c r="Q78" i="27"/>
  <c r="L78" i="27"/>
  <c r="K78" i="27"/>
  <c r="J78" i="27"/>
  <c r="I78" i="27"/>
  <c r="H78" i="27"/>
  <c r="G78" i="27"/>
  <c r="F78" i="27"/>
  <c r="E78" i="27"/>
  <c r="X77" i="27"/>
  <c r="W77" i="27"/>
  <c r="V77" i="27"/>
  <c r="U77" i="27"/>
  <c r="T77" i="27"/>
  <c r="S77" i="27"/>
  <c r="R77" i="27"/>
  <c r="Q77" i="27"/>
  <c r="L77" i="27"/>
  <c r="K77" i="27"/>
  <c r="J77" i="27"/>
  <c r="I77" i="27"/>
  <c r="H77" i="27"/>
  <c r="G77" i="27"/>
  <c r="F77" i="27"/>
  <c r="E77" i="27"/>
  <c r="X76" i="27"/>
  <c r="W76" i="27"/>
  <c r="V76" i="27"/>
  <c r="U76" i="27"/>
  <c r="T76" i="27"/>
  <c r="S76" i="27"/>
  <c r="R76" i="27"/>
  <c r="Q76" i="27"/>
  <c r="L76" i="27"/>
  <c r="K76" i="27"/>
  <c r="J76" i="27"/>
  <c r="I76" i="27"/>
  <c r="H76" i="27"/>
  <c r="G76" i="27"/>
  <c r="F76" i="27"/>
  <c r="E76" i="27"/>
  <c r="X75" i="27"/>
  <c r="W75" i="27"/>
  <c r="V75" i="27"/>
  <c r="U75" i="27"/>
  <c r="T75" i="27"/>
  <c r="S75" i="27"/>
  <c r="R75" i="27"/>
  <c r="Q75" i="27"/>
  <c r="L75" i="27"/>
  <c r="K75" i="27"/>
  <c r="J75" i="27"/>
  <c r="I75" i="27"/>
  <c r="H75" i="27"/>
  <c r="G75" i="27"/>
  <c r="F75" i="27"/>
  <c r="E75" i="27"/>
  <c r="X74" i="27"/>
  <c r="W74" i="27"/>
  <c r="V74" i="27"/>
  <c r="U74" i="27"/>
  <c r="T74" i="27"/>
  <c r="S74" i="27"/>
  <c r="R74" i="27"/>
  <c r="Q74" i="27"/>
  <c r="L74" i="27"/>
  <c r="K74" i="27"/>
  <c r="J74" i="27"/>
  <c r="I74" i="27"/>
  <c r="H74" i="27"/>
  <c r="G74" i="27"/>
  <c r="F74" i="27"/>
  <c r="E74" i="27"/>
  <c r="X73" i="27"/>
  <c r="W73" i="27"/>
  <c r="V73" i="27"/>
  <c r="U73" i="27"/>
  <c r="T73" i="27"/>
  <c r="S73" i="27"/>
  <c r="R73" i="27"/>
  <c r="Q73" i="27"/>
  <c r="L73" i="27"/>
  <c r="K73" i="27"/>
  <c r="J73" i="27"/>
  <c r="I73" i="27"/>
  <c r="H73" i="27"/>
  <c r="G73" i="27"/>
  <c r="F73" i="27"/>
  <c r="E73" i="27"/>
  <c r="X72" i="27"/>
  <c r="W72" i="27"/>
  <c r="V72" i="27"/>
  <c r="U72" i="27"/>
  <c r="T72" i="27"/>
  <c r="S72" i="27"/>
  <c r="R72" i="27"/>
  <c r="Q72" i="27"/>
  <c r="L72" i="27"/>
  <c r="K72" i="27"/>
  <c r="J72" i="27"/>
  <c r="I72" i="27"/>
  <c r="H72" i="27"/>
  <c r="G72" i="27"/>
  <c r="F72" i="27"/>
  <c r="E72" i="27"/>
  <c r="X71" i="27"/>
  <c r="W71" i="27"/>
  <c r="V71" i="27"/>
  <c r="U71" i="27"/>
  <c r="T71" i="27"/>
  <c r="S71" i="27"/>
  <c r="R71" i="27"/>
  <c r="Q71" i="27"/>
  <c r="L71" i="27"/>
  <c r="K71" i="27"/>
  <c r="J71" i="27"/>
  <c r="I71" i="27"/>
  <c r="H71" i="27"/>
  <c r="G71" i="27"/>
  <c r="F71" i="27"/>
  <c r="E71" i="27"/>
  <c r="X70" i="27"/>
  <c r="W70" i="27"/>
  <c r="V70" i="27"/>
  <c r="U70" i="27"/>
  <c r="T70" i="27"/>
  <c r="S70" i="27"/>
  <c r="R70" i="27"/>
  <c r="Q70" i="27"/>
  <c r="L70" i="27"/>
  <c r="K70" i="27"/>
  <c r="J70" i="27"/>
  <c r="I70" i="27"/>
  <c r="H70" i="27"/>
  <c r="G70" i="27"/>
  <c r="F70" i="27"/>
  <c r="E70" i="27"/>
  <c r="X69" i="27"/>
  <c r="W69" i="27"/>
  <c r="V69" i="27"/>
  <c r="U69" i="27"/>
  <c r="T69" i="27"/>
  <c r="S69" i="27"/>
  <c r="R69" i="27"/>
  <c r="Q69" i="27"/>
  <c r="L69" i="27"/>
  <c r="K69" i="27"/>
  <c r="J69" i="27"/>
  <c r="I69" i="27"/>
  <c r="H69" i="27"/>
  <c r="G69" i="27"/>
  <c r="F69" i="27"/>
  <c r="E69" i="27"/>
  <c r="X68" i="27"/>
  <c r="W68" i="27"/>
  <c r="V68" i="27"/>
  <c r="U68" i="27"/>
  <c r="T68" i="27"/>
  <c r="S68" i="27"/>
  <c r="R68" i="27"/>
  <c r="Q68" i="27"/>
  <c r="L68" i="27"/>
  <c r="K68" i="27"/>
  <c r="J68" i="27"/>
  <c r="I68" i="27"/>
  <c r="H68" i="27"/>
  <c r="G68" i="27"/>
  <c r="F68" i="27"/>
  <c r="E68" i="27"/>
  <c r="X67" i="27"/>
  <c r="W67" i="27"/>
  <c r="V67" i="27"/>
  <c r="U67" i="27"/>
  <c r="T67" i="27"/>
  <c r="S67" i="27"/>
  <c r="R67" i="27"/>
  <c r="Q67" i="27"/>
  <c r="L67" i="27"/>
  <c r="K67" i="27"/>
  <c r="J67" i="27"/>
  <c r="I67" i="27"/>
  <c r="H67" i="27"/>
  <c r="G67" i="27"/>
  <c r="F67" i="27"/>
  <c r="E67" i="27"/>
  <c r="X66" i="27"/>
  <c r="W66" i="27"/>
  <c r="V66" i="27"/>
  <c r="U66" i="27"/>
  <c r="T66" i="27"/>
  <c r="S66" i="27"/>
  <c r="R66" i="27"/>
  <c r="Q66" i="27"/>
  <c r="L66" i="27"/>
  <c r="K66" i="27"/>
  <c r="J66" i="27"/>
  <c r="I66" i="27"/>
  <c r="H66" i="27"/>
  <c r="G66" i="27"/>
  <c r="F66" i="27"/>
  <c r="E66" i="27"/>
  <c r="X65" i="27"/>
  <c r="W65" i="27"/>
  <c r="V65" i="27"/>
  <c r="U65" i="27"/>
  <c r="T65" i="27"/>
  <c r="S65" i="27"/>
  <c r="R65" i="27"/>
  <c r="Q65" i="27"/>
  <c r="L65" i="27"/>
  <c r="K65" i="27"/>
  <c r="J65" i="27"/>
  <c r="I65" i="27"/>
  <c r="H65" i="27"/>
  <c r="G65" i="27"/>
  <c r="F65" i="27"/>
  <c r="E65" i="27"/>
  <c r="X64" i="27"/>
  <c r="W64" i="27"/>
  <c r="V64" i="27"/>
  <c r="U64" i="27"/>
  <c r="T64" i="27"/>
  <c r="S64" i="27"/>
  <c r="R64" i="27"/>
  <c r="Q64" i="27"/>
  <c r="L64" i="27"/>
  <c r="K64" i="27"/>
  <c r="J64" i="27"/>
  <c r="I64" i="27"/>
  <c r="H64" i="27"/>
  <c r="G64" i="27"/>
  <c r="F64" i="27"/>
  <c r="E64" i="27"/>
  <c r="X63" i="27"/>
  <c r="W63" i="27"/>
  <c r="V63" i="27"/>
  <c r="U63" i="27"/>
  <c r="T63" i="27"/>
  <c r="S63" i="27"/>
  <c r="R63" i="27"/>
  <c r="Q63" i="27"/>
  <c r="L63" i="27"/>
  <c r="K63" i="27"/>
  <c r="J63" i="27"/>
  <c r="I63" i="27"/>
  <c r="H63" i="27"/>
  <c r="G63" i="27"/>
  <c r="F63" i="27"/>
  <c r="E63" i="27"/>
  <c r="X62" i="27"/>
  <c r="W62" i="27"/>
  <c r="V62" i="27"/>
  <c r="U62" i="27"/>
  <c r="T62" i="27"/>
  <c r="S62" i="27"/>
  <c r="R62" i="27"/>
  <c r="Q62" i="27"/>
  <c r="L62" i="27"/>
  <c r="K62" i="27"/>
  <c r="J62" i="27"/>
  <c r="I62" i="27"/>
  <c r="H62" i="27"/>
  <c r="G62" i="27"/>
  <c r="F62" i="27"/>
  <c r="E62" i="27"/>
  <c r="X61" i="27"/>
  <c r="W61" i="27"/>
  <c r="V61" i="27"/>
  <c r="U61" i="27"/>
  <c r="T61" i="27"/>
  <c r="S61" i="27"/>
  <c r="R61" i="27"/>
  <c r="Q61" i="27"/>
  <c r="L61" i="27"/>
  <c r="K61" i="27"/>
  <c r="J61" i="27"/>
  <c r="I61" i="27"/>
  <c r="H61" i="27"/>
  <c r="G61" i="27"/>
  <c r="F61" i="27"/>
  <c r="E61" i="27"/>
  <c r="X60" i="27"/>
  <c r="W60" i="27"/>
  <c r="V60" i="27"/>
  <c r="U60" i="27"/>
  <c r="T60" i="27"/>
  <c r="S60" i="27"/>
  <c r="R60" i="27"/>
  <c r="Q60" i="27"/>
  <c r="L60" i="27"/>
  <c r="K60" i="27"/>
  <c r="J60" i="27"/>
  <c r="I60" i="27"/>
  <c r="H60" i="27"/>
  <c r="G60" i="27"/>
  <c r="F60" i="27"/>
  <c r="E60" i="27"/>
  <c r="X59" i="27"/>
  <c r="W59" i="27"/>
  <c r="V59" i="27"/>
  <c r="U59" i="27"/>
  <c r="T59" i="27"/>
  <c r="S59" i="27"/>
  <c r="R59" i="27"/>
  <c r="Q59" i="27"/>
  <c r="L59" i="27"/>
  <c r="K59" i="27"/>
  <c r="J59" i="27"/>
  <c r="I59" i="27"/>
  <c r="H59" i="27"/>
  <c r="G59" i="27"/>
  <c r="F59" i="27"/>
  <c r="E59" i="27"/>
  <c r="X58" i="27"/>
  <c r="W58" i="27"/>
  <c r="V58" i="27"/>
  <c r="U58" i="27"/>
  <c r="T58" i="27"/>
  <c r="S58" i="27"/>
  <c r="R58" i="27"/>
  <c r="Q58" i="27"/>
  <c r="L58" i="27"/>
  <c r="K58" i="27"/>
  <c r="J58" i="27"/>
  <c r="I58" i="27"/>
  <c r="H58" i="27"/>
  <c r="G58" i="27"/>
  <c r="F58" i="27"/>
  <c r="E58" i="27"/>
  <c r="X57" i="27"/>
  <c r="W57" i="27"/>
  <c r="V57" i="27"/>
  <c r="U57" i="27"/>
  <c r="T57" i="27"/>
  <c r="S57" i="27"/>
  <c r="R57" i="27"/>
  <c r="Q57" i="27"/>
  <c r="L57" i="27"/>
  <c r="K57" i="27"/>
  <c r="J57" i="27"/>
  <c r="I57" i="27"/>
  <c r="H57" i="27"/>
  <c r="G57" i="27"/>
  <c r="F57" i="27"/>
  <c r="E57" i="27"/>
  <c r="X56" i="27"/>
  <c r="W56" i="27"/>
  <c r="V56" i="27"/>
  <c r="U56" i="27"/>
  <c r="T56" i="27"/>
  <c r="S56" i="27"/>
  <c r="R56" i="27"/>
  <c r="Q56" i="27"/>
  <c r="L56" i="27"/>
  <c r="K56" i="27"/>
  <c r="J56" i="27"/>
  <c r="I56" i="27"/>
  <c r="H56" i="27"/>
  <c r="G56" i="27"/>
  <c r="F56" i="27"/>
  <c r="E56" i="27"/>
  <c r="X55" i="27"/>
  <c r="W55" i="27"/>
  <c r="V55" i="27"/>
  <c r="U55" i="27"/>
  <c r="T55" i="27"/>
  <c r="S55" i="27"/>
  <c r="R55" i="27"/>
  <c r="Q55" i="27"/>
  <c r="L55" i="27"/>
  <c r="K55" i="27"/>
  <c r="J55" i="27"/>
  <c r="I55" i="27"/>
  <c r="H55" i="27"/>
  <c r="G55" i="27"/>
  <c r="F55" i="27"/>
  <c r="E55" i="27"/>
  <c r="X54" i="27"/>
  <c r="W54" i="27"/>
  <c r="V54" i="27"/>
  <c r="U54" i="27"/>
  <c r="T54" i="27"/>
  <c r="S54" i="27"/>
  <c r="R54" i="27"/>
  <c r="Q54" i="27"/>
  <c r="L54" i="27"/>
  <c r="K54" i="27"/>
  <c r="J54" i="27"/>
  <c r="I54" i="27"/>
  <c r="H54" i="27"/>
  <c r="G54" i="27"/>
  <c r="F54" i="27"/>
  <c r="E54" i="27"/>
  <c r="X53" i="27"/>
  <c r="W53" i="27"/>
  <c r="V53" i="27"/>
  <c r="U53" i="27"/>
  <c r="T53" i="27"/>
  <c r="S53" i="27"/>
  <c r="R53" i="27"/>
  <c r="Q53" i="27"/>
  <c r="L53" i="27"/>
  <c r="K53" i="27"/>
  <c r="J53" i="27"/>
  <c r="I53" i="27"/>
  <c r="H53" i="27"/>
  <c r="G53" i="27"/>
  <c r="F53" i="27"/>
  <c r="E53" i="27"/>
  <c r="X52" i="27"/>
  <c r="W52" i="27"/>
  <c r="V52" i="27"/>
  <c r="U52" i="27"/>
  <c r="T52" i="27"/>
  <c r="S52" i="27"/>
  <c r="R52" i="27"/>
  <c r="Q52" i="27"/>
  <c r="L52" i="27"/>
  <c r="K52" i="27"/>
  <c r="J52" i="27"/>
  <c r="I52" i="27"/>
  <c r="H52" i="27"/>
  <c r="G52" i="27"/>
  <c r="F52" i="27"/>
  <c r="E52" i="27"/>
  <c r="X51" i="27"/>
  <c r="W51" i="27"/>
  <c r="V51" i="27"/>
  <c r="U51" i="27"/>
  <c r="T51" i="27"/>
  <c r="S51" i="27"/>
  <c r="R51" i="27"/>
  <c r="Q51" i="27"/>
  <c r="L51" i="27"/>
  <c r="K51" i="27"/>
  <c r="J51" i="27"/>
  <c r="I51" i="27"/>
  <c r="H51" i="27"/>
  <c r="G51" i="27"/>
  <c r="F51" i="27"/>
  <c r="E51" i="27"/>
  <c r="X50" i="27"/>
  <c r="W50" i="27"/>
  <c r="V50" i="27"/>
  <c r="U50" i="27"/>
  <c r="T50" i="27"/>
  <c r="S50" i="27"/>
  <c r="R50" i="27"/>
  <c r="Q50" i="27"/>
  <c r="L50" i="27"/>
  <c r="K50" i="27"/>
  <c r="J50" i="27"/>
  <c r="I50" i="27"/>
  <c r="H50" i="27"/>
  <c r="G50" i="27"/>
  <c r="F50" i="27"/>
  <c r="E50" i="27"/>
  <c r="X49" i="27"/>
  <c r="W49" i="27"/>
  <c r="V49" i="27"/>
  <c r="U49" i="27"/>
  <c r="T49" i="27"/>
  <c r="S49" i="27"/>
  <c r="R49" i="27"/>
  <c r="Q49" i="27"/>
  <c r="L49" i="27"/>
  <c r="K49" i="27"/>
  <c r="J49" i="27"/>
  <c r="I49" i="27"/>
  <c r="H49" i="27"/>
  <c r="G49" i="27"/>
  <c r="F49" i="27"/>
  <c r="E49" i="27"/>
  <c r="X48" i="27"/>
  <c r="W48" i="27"/>
  <c r="V48" i="27"/>
  <c r="U48" i="27"/>
  <c r="T48" i="27"/>
  <c r="S48" i="27"/>
  <c r="R48" i="27"/>
  <c r="Q48" i="27"/>
  <c r="L48" i="27"/>
  <c r="K48" i="27"/>
  <c r="J48" i="27"/>
  <c r="I48" i="27"/>
  <c r="H48" i="27"/>
  <c r="G48" i="27"/>
  <c r="F48" i="27"/>
  <c r="E48" i="27"/>
  <c r="X47" i="27"/>
  <c r="W47" i="27"/>
  <c r="V47" i="27"/>
  <c r="U47" i="27"/>
  <c r="T47" i="27"/>
  <c r="S47" i="27"/>
  <c r="R47" i="27"/>
  <c r="Q47" i="27"/>
  <c r="L47" i="27"/>
  <c r="K47" i="27"/>
  <c r="J47" i="27"/>
  <c r="I47" i="27"/>
  <c r="H47" i="27"/>
  <c r="G47" i="27"/>
  <c r="F47" i="27"/>
  <c r="E47" i="27"/>
  <c r="X46" i="27"/>
  <c r="W46" i="27"/>
  <c r="V46" i="27"/>
  <c r="U46" i="27"/>
  <c r="T46" i="27"/>
  <c r="S46" i="27"/>
  <c r="R46" i="27"/>
  <c r="Q46" i="27"/>
  <c r="L46" i="27"/>
  <c r="K46" i="27"/>
  <c r="J46" i="27"/>
  <c r="I46" i="27"/>
  <c r="H46" i="27"/>
  <c r="G46" i="27"/>
  <c r="F46" i="27"/>
  <c r="E46" i="27"/>
  <c r="X45" i="27"/>
  <c r="W45" i="27"/>
  <c r="V45" i="27"/>
  <c r="U45" i="27"/>
  <c r="T45" i="27"/>
  <c r="S45" i="27"/>
  <c r="R45" i="27"/>
  <c r="Q45" i="27"/>
  <c r="L45" i="27"/>
  <c r="K45" i="27"/>
  <c r="J45" i="27"/>
  <c r="I45" i="27"/>
  <c r="H45" i="27"/>
  <c r="G45" i="27"/>
  <c r="F45" i="27"/>
  <c r="E45" i="27"/>
  <c r="X44" i="27"/>
  <c r="W44" i="27"/>
  <c r="V44" i="27"/>
  <c r="U44" i="27"/>
  <c r="T44" i="27"/>
  <c r="S44" i="27"/>
  <c r="R44" i="27"/>
  <c r="Q44" i="27"/>
  <c r="L44" i="27"/>
  <c r="K44" i="27"/>
  <c r="J44" i="27"/>
  <c r="I44" i="27"/>
  <c r="H44" i="27"/>
  <c r="G44" i="27"/>
  <c r="F44" i="27"/>
  <c r="E44" i="27"/>
  <c r="X43" i="27"/>
  <c r="W43" i="27"/>
  <c r="V43" i="27"/>
  <c r="U43" i="27"/>
  <c r="T43" i="27"/>
  <c r="S43" i="27"/>
  <c r="R43" i="27"/>
  <c r="Q43" i="27"/>
  <c r="L43" i="27"/>
  <c r="K43" i="27"/>
  <c r="J43" i="27"/>
  <c r="I43" i="27"/>
  <c r="H43" i="27"/>
  <c r="G43" i="27"/>
  <c r="F43" i="27"/>
  <c r="E43" i="27"/>
  <c r="X42" i="27"/>
  <c r="W42" i="27"/>
  <c r="V42" i="27"/>
  <c r="U42" i="27"/>
  <c r="T42" i="27"/>
  <c r="S42" i="27"/>
  <c r="R42" i="27"/>
  <c r="Q42" i="27"/>
  <c r="L42" i="27"/>
  <c r="K42" i="27"/>
  <c r="J42" i="27"/>
  <c r="I42" i="27"/>
  <c r="H42" i="27"/>
  <c r="G42" i="27"/>
  <c r="F42" i="27"/>
  <c r="E42" i="27"/>
  <c r="X41" i="27"/>
  <c r="W41" i="27"/>
  <c r="V41" i="27"/>
  <c r="U41" i="27"/>
  <c r="T41" i="27"/>
  <c r="S41" i="27"/>
  <c r="R41" i="27"/>
  <c r="Q41" i="27"/>
  <c r="L41" i="27"/>
  <c r="K41" i="27"/>
  <c r="J41" i="27"/>
  <c r="I41" i="27"/>
  <c r="H41" i="27"/>
  <c r="G41" i="27"/>
  <c r="F41" i="27"/>
  <c r="E41" i="27"/>
  <c r="X40" i="27"/>
  <c r="W40" i="27"/>
  <c r="V40" i="27"/>
  <c r="U40" i="27"/>
  <c r="T40" i="27"/>
  <c r="S40" i="27"/>
  <c r="R40" i="27"/>
  <c r="Q40" i="27"/>
  <c r="L40" i="27"/>
  <c r="K40" i="27"/>
  <c r="J40" i="27"/>
  <c r="I40" i="27"/>
  <c r="H40" i="27"/>
  <c r="G40" i="27"/>
  <c r="F40" i="27"/>
  <c r="E40" i="27"/>
  <c r="X39" i="27"/>
  <c r="W39" i="27"/>
  <c r="V39" i="27"/>
  <c r="U39" i="27"/>
  <c r="T39" i="27"/>
  <c r="S39" i="27"/>
  <c r="R39" i="27"/>
  <c r="Q39" i="27"/>
  <c r="L39" i="27"/>
  <c r="K39" i="27"/>
  <c r="J39" i="27"/>
  <c r="I39" i="27"/>
  <c r="H39" i="27"/>
  <c r="G39" i="27"/>
  <c r="F39" i="27"/>
  <c r="E39" i="27"/>
  <c r="X38" i="27"/>
  <c r="W38" i="27"/>
  <c r="V38" i="27"/>
  <c r="U38" i="27"/>
  <c r="T38" i="27"/>
  <c r="S38" i="27"/>
  <c r="R38" i="27"/>
  <c r="Q38" i="27"/>
  <c r="L38" i="27"/>
  <c r="K38" i="27"/>
  <c r="J38" i="27"/>
  <c r="I38" i="27"/>
  <c r="H38" i="27"/>
  <c r="G38" i="27"/>
  <c r="F38" i="27"/>
  <c r="E38" i="27"/>
  <c r="X37" i="27"/>
  <c r="W37" i="27"/>
  <c r="V37" i="27"/>
  <c r="U37" i="27"/>
  <c r="T37" i="27"/>
  <c r="S37" i="27"/>
  <c r="R37" i="27"/>
  <c r="Q37" i="27"/>
  <c r="L37" i="27"/>
  <c r="K37" i="27"/>
  <c r="J37" i="27"/>
  <c r="I37" i="27"/>
  <c r="H37" i="27"/>
  <c r="G37" i="27"/>
  <c r="F37" i="27"/>
  <c r="E37" i="27"/>
  <c r="X36" i="27"/>
  <c r="W36" i="27"/>
  <c r="V36" i="27"/>
  <c r="U36" i="27"/>
  <c r="T36" i="27"/>
  <c r="S36" i="27"/>
  <c r="R36" i="27"/>
  <c r="Q36" i="27"/>
  <c r="L36" i="27"/>
  <c r="K36" i="27"/>
  <c r="J36" i="27"/>
  <c r="I36" i="27"/>
  <c r="H36" i="27"/>
  <c r="G36" i="27"/>
  <c r="F36" i="27"/>
  <c r="E36" i="27"/>
  <c r="X35" i="27"/>
  <c r="W35" i="27"/>
  <c r="V35" i="27"/>
  <c r="U35" i="27"/>
  <c r="T35" i="27"/>
  <c r="S35" i="27"/>
  <c r="R35" i="27"/>
  <c r="Q35" i="27"/>
  <c r="L35" i="27"/>
  <c r="K35" i="27"/>
  <c r="J35" i="27"/>
  <c r="I35" i="27"/>
  <c r="H35" i="27"/>
  <c r="G35" i="27"/>
  <c r="F35" i="27"/>
  <c r="E35" i="27"/>
  <c r="X34" i="27"/>
  <c r="W34" i="27"/>
  <c r="V34" i="27"/>
  <c r="U34" i="27"/>
  <c r="T34" i="27"/>
  <c r="S34" i="27"/>
  <c r="R34" i="27"/>
  <c r="Q34" i="27"/>
  <c r="L34" i="27"/>
  <c r="K34" i="27"/>
  <c r="J34" i="27"/>
  <c r="I34" i="27"/>
  <c r="H34" i="27"/>
  <c r="G34" i="27"/>
  <c r="F34" i="27"/>
  <c r="E34" i="27"/>
  <c r="X33" i="27"/>
  <c r="W33" i="27"/>
  <c r="V33" i="27"/>
  <c r="U33" i="27"/>
  <c r="T33" i="27"/>
  <c r="S33" i="27"/>
  <c r="R33" i="27"/>
  <c r="Q33" i="27"/>
  <c r="L33" i="27"/>
  <c r="K33" i="27"/>
  <c r="J33" i="27"/>
  <c r="I33" i="27"/>
  <c r="H33" i="27"/>
  <c r="G33" i="27"/>
  <c r="F33" i="27"/>
  <c r="E33" i="27"/>
  <c r="X32" i="27"/>
  <c r="W32" i="27"/>
  <c r="V32" i="27"/>
  <c r="U32" i="27"/>
  <c r="T32" i="27"/>
  <c r="S32" i="27"/>
  <c r="R32" i="27"/>
  <c r="Q32" i="27"/>
  <c r="L32" i="27"/>
  <c r="K32" i="27"/>
  <c r="J32" i="27"/>
  <c r="I32" i="27"/>
  <c r="H32" i="27"/>
  <c r="G32" i="27"/>
  <c r="F32" i="27"/>
  <c r="E32" i="27"/>
  <c r="X31" i="27"/>
  <c r="W31" i="27"/>
  <c r="V31" i="27"/>
  <c r="U31" i="27"/>
  <c r="T31" i="27"/>
  <c r="S31" i="27"/>
  <c r="R31" i="27"/>
  <c r="Q31" i="27"/>
  <c r="L31" i="27"/>
  <c r="K31" i="27"/>
  <c r="J31" i="27"/>
  <c r="I31" i="27"/>
  <c r="H31" i="27"/>
  <c r="G31" i="27"/>
  <c r="F31" i="27"/>
  <c r="E31" i="27"/>
  <c r="X30" i="27"/>
  <c r="W30" i="27"/>
  <c r="V30" i="27"/>
  <c r="U30" i="27"/>
  <c r="T30" i="27"/>
  <c r="S30" i="27"/>
  <c r="R30" i="27"/>
  <c r="Q30" i="27"/>
  <c r="L30" i="27"/>
  <c r="K30" i="27"/>
  <c r="J30" i="27"/>
  <c r="I30" i="27"/>
  <c r="H30" i="27"/>
  <c r="G30" i="27"/>
  <c r="F30" i="27"/>
  <c r="E30" i="27"/>
  <c r="X29" i="27"/>
  <c r="W29" i="27"/>
  <c r="V29" i="27"/>
  <c r="U29" i="27"/>
  <c r="T29" i="27"/>
  <c r="S29" i="27"/>
  <c r="R29" i="27"/>
  <c r="Q29" i="27"/>
  <c r="L29" i="27"/>
  <c r="K29" i="27"/>
  <c r="J29" i="27"/>
  <c r="I29" i="27"/>
  <c r="H29" i="27"/>
  <c r="G29" i="27"/>
  <c r="F29" i="27"/>
  <c r="E29" i="27"/>
  <c r="X28" i="27"/>
  <c r="W28" i="27"/>
  <c r="V28" i="27"/>
  <c r="U28" i="27"/>
  <c r="T28" i="27"/>
  <c r="S28" i="27"/>
  <c r="R28" i="27"/>
  <c r="Q28" i="27"/>
  <c r="L28" i="27"/>
  <c r="K28" i="27"/>
  <c r="J28" i="27"/>
  <c r="I28" i="27"/>
  <c r="H28" i="27"/>
  <c r="G28" i="27"/>
  <c r="F28" i="27"/>
  <c r="E28" i="27"/>
  <c r="X27" i="27"/>
  <c r="W27" i="27"/>
  <c r="V27" i="27"/>
  <c r="U27" i="27"/>
  <c r="T27" i="27"/>
  <c r="S27" i="27"/>
  <c r="R27" i="27"/>
  <c r="Q27" i="27"/>
  <c r="L27" i="27"/>
  <c r="K27" i="27"/>
  <c r="J27" i="27"/>
  <c r="I27" i="27"/>
  <c r="H27" i="27"/>
  <c r="G27" i="27"/>
  <c r="F27" i="27"/>
  <c r="E27" i="27"/>
  <c r="X26" i="27"/>
  <c r="W26" i="27"/>
  <c r="V26" i="27"/>
  <c r="U26" i="27"/>
  <c r="T26" i="27"/>
  <c r="S26" i="27"/>
  <c r="R26" i="27"/>
  <c r="Q26" i="27"/>
  <c r="L26" i="27"/>
  <c r="K26" i="27"/>
  <c r="J26" i="27"/>
  <c r="I26" i="27"/>
  <c r="H26" i="27"/>
  <c r="G26" i="27"/>
  <c r="F26" i="27"/>
  <c r="E26" i="27"/>
  <c r="X25" i="27"/>
  <c r="W25" i="27"/>
  <c r="V25" i="27"/>
  <c r="U25" i="27"/>
  <c r="T25" i="27"/>
  <c r="S25" i="27"/>
  <c r="R25" i="27"/>
  <c r="Q25" i="27"/>
  <c r="L25" i="27"/>
  <c r="K25" i="27"/>
  <c r="J25" i="27"/>
  <c r="I25" i="27"/>
  <c r="H25" i="27"/>
  <c r="G25" i="27"/>
  <c r="F25" i="27"/>
  <c r="E25" i="27"/>
  <c r="X24" i="27"/>
  <c r="W24" i="27"/>
  <c r="V24" i="27"/>
  <c r="U24" i="27"/>
  <c r="T24" i="27"/>
  <c r="S24" i="27"/>
  <c r="R24" i="27"/>
  <c r="Q24" i="27"/>
  <c r="L24" i="27"/>
  <c r="K24" i="27"/>
  <c r="J24" i="27"/>
  <c r="I24" i="27"/>
  <c r="H24" i="27"/>
  <c r="G24" i="27"/>
  <c r="F24" i="27"/>
  <c r="E24" i="27"/>
  <c r="X23" i="27"/>
  <c r="W23" i="27"/>
  <c r="V23" i="27"/>
  <c r="U23" i="27"/>
  <c r="T23" i="27"/>
  <c r="S23" i="27"/>
  <c r="R23" i="27"/>
  <c r="Q23" i="27"/>
  <c r="L23" i="27"/>
  <c r="K23" i="27"/>
  <c r="J23" i="27"/>
  <c r="I23" i="27"/>
  <c r="H23" i="27"/>
  <c r="G23" i="27"/>
  <c r="F23" i="27"/>
  <c r="E23" i="27"/>
  <c r="X22" i="27"/>
  <c r="W22" i="27"/>
  <c r="V22" i="27"/>
  <c r="U22" i="27"/>
  <c r="T22" i="27"/>
  <c r="S22" i="27"/>
  <c r="R22" i="27"/>
  <c r="Q22" i="27"/>
  <c r="L22" i="27"/>
  <c r="K22" i="27"/>
  <c r="J22" i="27"/>
  <c r="I22" i="27"/>
  <c r="H22" i="27"/>
  <c r="G22" i="27"/>
  <c r="F22" i="27"/>
  <c r="E22" i="27"/>
  <c r="X21" i="27"/>
  <c r="W21" i="27"/>
  <c r="V21" i="27"/>
  <c r="U21" i="27"/>
  <c r="T21" i="27"/>
  <c r="S21" i="27"/>
  <c r="R21" i="27"/>
  <c r="Q21" i="27"/>
  <c r="L21" i="27"/>
  <c r="K21" i="27"/>
  <c r="J21" i="27"/>
  <c r="I21" i="27"/>
  <c r="H21" i="27"/>
  <c r="G21" i="27"/>
  <c r="F21" i="27"/>
  <c r="E21" i="27"/>
  <c r="X20" i="27"/>
  <c r="W20" i="27"/>
  <c r="V20" i="27"/>
  <c r="U20" i="27"/>
  <c r="T20" i="27"/>
  <c r="S20" i="27"/>
  <c r="R20" i="27"/>
  <c r="Q20" i="27"/>
  <c r="L20" i="27"/>
  <c r="K20" i="27"/>
  <c r="J20" i="27"/>
  <c r="I20" i="27"/>
  <c r="H20" i="27"/>
  <c r="G20" i="27"/>
  <c r="F20" i="27"/>
  <c r="E20" i="27"/>
  <c r="X19" i="27"/>
  <c r="W19" i="27"/>
  <c r="V19" i="27"/>
  <c r="U19" i="27"/>
  <c r="T19" i="27"/>
  <c r="S19" i="27"/>
  <c r="R19" i="27"/>
  <c r="Q19" i="27"/>
  <c r="L19" i="27"/>
  <c r="K19" i="27"/>
  <c r="J19" i="27"/>
  <c r="I19" i="27"/>
  <c r="H19" i="27"/>
  <c r="G19" i="27"/>
  <c r="F19" i="27"/>
  <c r="E19" i="27"/>
  <c r="X18" i="27"/>
  <c r="W18" i="27"/>
  <c r="V18" i="27"/>
  <c r="U18" i="27"/>
  <c r="T18" i="27"/>
  <c r="S18" i="27"/>
  <c r="R18" i="27"/>
  <c r="Q18" i="27"/>
  <c r="L18" i="27"/>
  <c r="K18" i="27"/>
  <c r="J18" i="27"/>
  <c r="I18" i="27"/>
  <c r="H18" i="27"/>
  <c r="G18" i="27"/>
  <c r="F18" i="27"/>
  <c r="E18" i="27"/>
  <c r="X17" i="27"/>
  <c r="W17" i="27"/>
  <c r="V17" i="27"/>
  <c r="U17" i="27"/>
  <c r="T17" i="27"/>
  <c r="S17" i="27"/>
  <c r="R17" i="27"/>
  <c r="Q17" i="27"/>
  <c r="L17" i="27"/>
  <c r="K17" i="27"/>
  <c r="J17" i="27"/>
  <c r="I17" i="27"/>
  <c r="H17" i="27"/>
  <c r="G17" i="27"/>
  <c r="F17" i="27"/>
  <c r="E17" i="27"/>
  <c r="X16" i="27"/>
  <c r="W16" i="27"/>
  <c r="V16" i="27"/>
  <c r="U16" i="27"/>
  <c r="T16" i="27"/>
  <c r="S16" i="27"/>
  <c r="R16" i="27"/>
  <c r="Q16" i="27"/>
  <c r="L16" i="27"/>
  <c r="K16" i="27"/>
  <c r="J16" i="27"/>
  <c r="I16" i="27"/>
  <c r="H16" i="27"/>
  <c r="G16" i="27"/>
  <c r="F16" i="27"/>
  <c r="E16" i="27"/>
  <c r="X15" i="27"/>
  <c r="W15" i="27"/>
  <c r="V15" i="27"/>
  <c r="U15" i="27"/>
  <c r="T15" i="27"/>
  <c r="S15" i="27"/>
  <c r="R15" i="27"/>
  <c r="Q15" i="27"/>
  <c r="L15" i="27"/>
  <c r="K15" i="27"/>
  <c r="J15" i="27"/>
  <c r="I15" i="27"/>
  <c r="H15" i="27"/>
  <c r="G15" i="27"/>
  <c r="F15" i="27"/>
  <c r="E15" i="27"/>
  <c r="X14" i="27"/>
  <c r="W14" i="27"/>
  <c r="V14" i="27"/>
  <c r="U14" i="27"/>
  <c r="T14" i="27"/>
  <c r="S14" i="27"/>
  <c r="R14" i="27"/>
  <c r="Q14" i="27"/>
  <c r="L14" i="27"/>
  <c r="K14" i="27"/>
  <c r="J14" i="27"/>
  <c r="I14" i="27"/>
  <c r="H14" i="27"/>
  <c r="G14" i="27"/>
  <c r="F14" i="27"/>
  <c r="E14" i="27"/>
  <c r="X13" i="27"/>
  <c r="W13" i="27"/>
  <c r="V13" i="27"/>
  <c r="U13" i="27"/>
  <c r="T13" i="27"/>
  <c r="S13" i="27"/>
  <c r="R13" i="27"/>
  <c r="Q13" i="27"/>
  <c r="L13" i="27"/>
  <c r="K13" i="27"/>
  <c r="J13" i="27"/>
  <c r="I13" i="27"/>
  <c r="H13" i="27"/>
  <c r="G13" i="27"/>
  <c r="F13" i="27"/>
  <c r="E13" i="27"/>
  <c r="X12" i="27"/>
  <c r="W12" i="27"/>
  <c r="V12" i="27"/>
  <c r="U12" i="27"/>
  <c r="T12" i="27"/>
  <c r="S12" i="27"/>
  <c r="R12" i="27"/>
  <c r="Q12" i="27"/>
  <c r="L12" i="27"/>
  <c r="K12" i="27"/>
  <c r="J12" i="27"/>
  <c r="I12" i="27"/>
  <c r="H12" i="27"/>
  <c r="G12" i="27"/>
  <c r="F12" i="27"/>
  <c r="E12" i="27"/>
  <c r="X11" i="27"/>
  <c r="W11" i="27"/>
  <c r="V11" i="27"/>
  <c r="U11" i="27"/>
  <c r="T11" i="27"/>
  <c r="S11" i="27"/>
  <c r="R11" i="27"/>
  <c r="Q11" i="27"/>
  <c r="L11" i="27"/>
  <c r="K11" i="27"/>
  <c r="J11" i="27"/>
  <c r="I11" i="27"/>
  <c r="H11" i="27"/>
  <c r="G11" i="27"/>
  <c r="F11" i="27"/>
  <c r="E11" i="27"/>
  <c r="X10" i="27"/>
  <c r="W10" i="27"/>
  <c r="V10" i="27"/>
  <c r="U10" i="27"/>
  <c r="T10" i="27"/>
  <c r="S10" i="27"/>
  <c r="R10" i="27"/>
  <c r="Q10" i="27"/>
  <c r="L10" i="27"/>
  <c r="K10" i="27"/>
  <c r="J10" i="27"/>
  <c r="I10" i="27"/>
  <c r="H10" i="27"/>
  <c r="G10" i="27"/>
  <c r="F10" i="27"/>
  <c r="E10" i="27"/>
  <c r="X9" i="27"/>
  <c r="W9" i="27"/>
  <c r="V9" i="27"/>
  <c r="U9" i="27"/>
  <c r="T9" i="27"/>
  <c r="S9" i="27"/>
  <c r="R9" i="27"/>
  <c r="Q9" i="27"/>
  <c r="L9" i="27"/>
  <c r="K9" i="27"/>
  <c r="J9" i="27"/>
  <c r="I9" i="27"/>
  <c r="H9" i="27"/>
  <c r="G9" i="27"/>
  <c r="F9" i="27"/>
  <c r="E9" i="27"/>
  <c r="X8" i="27"/>
  <c r="W8" i="27"/>
  <c r="V8" i="27"/>
  <c r="U8" i="27"/>
  <c r="T8" i="27"/>
  <c r="S8" i="27"/>
  <c r="R8" i="27"/>
  <c r="Q8" i="27"/>
  <c r="L8" i="27"/>
  <c r="K8" i="27"/>
  <c r="J8" i="27"/>
  <c r="I8" i="27"/>
  <c r="H8" i="27"/>
  <c r="G8" i="27"/>
  <c r="F8" i="27"/>
  <c r="E8" i="27"/>
  <c r="X7" i="27"/>
  <c r="W7" i="27"/>
  <c r="V7" i="27"/>
  <c r="U7" i="27"/>
  <c r="T7" i="27"/>
  <c r="S7" i="27"/>
  <c r="R7" i="27"/>
  <c r="Q7" i="27"/>
  <c r="L7" i="27"/>
  <c r="K7" i="27"/>
  <c r="J7" i="27"/>
  <c r="I7" i="27"/>
  <c r="H7" i="27"/>
  <c r="G7" i="27"/>
  <c r="F7" i="27"/>
  <c r="E7" i="27"/>
  <c r="X6" i="27"/>
  <c r="W6" i="27"/>
  <c r="V6" i="27"/>
  <c r="U6" i="27"/>
  <c r="T6" i="27"/>
  <c r="S6" i="27"/>
  <c r="R6" i="27"/>
  <c r="Q6" i="27"/>
  <c r="L6" i="27"/>
  <c r="K6" i="27"/>
  <c r="J6" i="27"/>
  <c r="I6" i="27"/>
  <c r="H6" i="27"/>
  <c r="G6" i="27"/>
  <c r="F6" i="27"/>
  <c r="E6" i="27"/>
  <c r="X5" i="27"/>
  <c r="W5" i="27"/>
  <c r="V5" i="27"/>
  <c r="U5" i="27"/>
  <c r="T5" i="27"/>
  <c r="S5" i="27"/>
  <c r="R5" i="27"/>
  <c r="Q5" i="27"/>
  <c r="L5" i="27"/>
  <c r="K5" i="27"/>
  <c r="J5" i="27"/>
  <c r="I5" i="27"/>
  <c r="H5" i="27"/>
  <c r="G5" i="27"/>
  <c r="F5" i="27"/>
  <c r="E5" i="27"/>
  <c r="X3" i="27"/>
  <c r="W3" i="27"/>
  <c r="V3" i="27"/>
  <c r="U3" i="27"/>
  <c r="T3" i="27"/>
  <c r="S3" i="27"/>
  <c r="R3" i="27"/>
  <c r="L3" i="27"/>
  <c r="K3" i="27"/>
  <c r="J3" i="27"/>
  <c r="I3" i="27"/>
  <c r="H3" i="27"/>
  <c r="G3" i="27"/>
  <c r="F3" i="27"/>
  <c r="H4" i="27" l="1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X36" i="19"/>
  <c r="X37" i="19"/>
  <c r="X38" i="19"/>
  <c r="X39" i="19"/>
  <c r="X40" i="19"/>
  <c r="X41" i="19"/>
  <c r="X42" i="19"/>
  <c r="X43" i="19"/>
  <c r="X44" i="19"/>
  <c r="X45" i="19"/>
  <c r="X46" i="19"/>
  <c r="X47" i="19"/>
  <c r="X48" i="19"/>
  <c r="X49" i="19"/>
  <c r="X50" i="19"/>
  <c r="X51" i="19"/>
  <c r="X52" i="19"/>
  <c r="X53" i="19"/>
  <c r="X54" i="19"/>
  <c r="X55" i="19"/>
  <c r="X56" i="19"/>
  <c r="X57" i="19"/>
  <c r="X58" i="19"/>
  <c r="X59" i="19"/>
  <c r="X60" i="19"/>
  <c r="X61" i="19"/>
  <c r="X62" i="19"/>
  <c r="X63" i="19"/>
  <c r="X64" i="19"/>
  <c r="X65" i="19"/>
  <c r="X66" i="19"/>
  <c r="X67" i="19"/>
  <c r="X68" i="19"/>
  <c r="X69" i="19"/>
  <c r="X70" i="19"/>
  <c r="X71" i="19"/>
  <c r="X72" i="19"/>
  <c r="X73" i="19"/>
  <c r="X74" i="19"/>
  <c r="X75" i="19"/>
  <c r="X76" i="19"/>
  <c r="X77" i="19"/>
  <c r="X78" i="19"/>
  <c r="X79" i="19"/>
  <c r="X80" i="19"/>
  <c r="X81" i="19"/>
  <c r="X82" i="19"/>
  <c r="X83" i="19"/>
  <c r="X84" i="19"/>
  <c r="X85" i="19"/>
  <c r="X86" i="19"/>
  <c r="X87" i="19"/>
  <c r="X88" i="19"/>
  <c r="X89" i="19"/>
  <c r="X90" i="19"/>
  <c r="X91" i="19"/>
  <c r="X92" i="19"/>
  <c r="X93" i="19"/>
  <c r="X94" i="19"/>
  <c r="X95" i="19"/>
  <c r="X96" i="19"/>
  <c r="X97" i="19"/>
  <c r="X98" i="19"/>
  <c r="X99" i="19"/>
  <c r="X100" i="19"/>
  <c r="X101" i="19"/>
  <c r="X102" i="19"/>
  <c r="X103" i="19"/>
  <c r="X104" i="19"/>
  <c r="X105" i="19"/>
  <c r="X106" i="19"/>
  <c r="X107" i="19"/>
  <c r="X108" i="19"/>
  <c r="X109" i="19"/>
  <c r="X110" i="19"/>
  <c r="X111" i="19"/>
  <c r="X112" i="19"/>
  <c r="X113" i="19"/>
  <c r="X114" i="19"/>
  <c r="X115" i="19"/>
  <c r="X116" i="19"/>
  <c r="X117" i="19"/>
  <c r="X118" i="19"/>
  <c r="X119" i="19"/>
  <c r="X120" i="19"/>
  <c r="X121" i="19"/>
  <c r="X122" i="19"/>
  <c r="X123" i="19"/>
  <c r="X124" i="19"/>
  <c r="X125" i="19"/>
  <c r="X126" i="19"/>
  <c r="X127" i="19"/>
  <c r="X128" i="19"/>
  <c r="X129" i="19"/>
  <c r="X130" i="19"/>
  <c r="X131" i="19"/>
  <c r="X132" i="19"/>
  <c r="X133" i="19"/>
  <c r="X134" i="19"/>
  <c r="X135" i="19"/>
  <c r="X136" i="19"/>
  <c r="X137" i="19"/>
  <c r="X138" i="19"/>
  <c r="X139" i="19"/>
  <c r="X140" i="19"/>
  <c r="X141" i="19"/>
  <c r="X142" i="19"/>
  <c r="X143" i="19"/>
  <c r="X144" i="19"/>
  <c r="X145" i="19"/>
  <c r="X146" i="19"/>
  <c r="X147" i="19"/>
  <c r="X148" i="19"/>
  <c r="X149" i="19"/>
  <c r="X150" i="19"/>
  <c r="X151" i="19"/>
  <c r="X152" i="19"/>
  <c r="X153" i="19"/>
  <c r="X154" i="19"/>
  <c r="X155" i="19"/>
  <c r="X156" i="19"/>
  <c r="X157" i="19"/>
  <c r="X158" i="19"/>
  <c r="X159" i="19"/>
  <c r="X160" i="19"/>
  <c r="X161" i="19"/>
  <c r="X162" i="19"/>
  <c r="X163" i="19"/>
  <c r="X164" i="19"/>
  <c r="X165" i="19"/>
  <c r="X166" i="19"/>
  <c r="X167" i="19"/>
  <c r="X168" i="19"/>
  <c r="X169" i="19"/>
  <c r="X170" i="19"/>
  <c r="X171" i="19"/>
  <c r="X172" i="19"/>
  <c r="X173" i="19"/>
  <c r="X174" i="19"/>
  <c r="X175" i="19"/>
  <c r="X176" i="19"/>
  <c r="X177" i="19"/>
  <c r="X178" i="19"/>
  <c r="X179" i="19"/>
  <c r="X180" i="19"/>
  <c r="X181" i="19"/>
  <c r="X182" i="19"/>
  <c r="X183" i="19"/>
  <c r="X184" i="19"/>
  <c r="X185" i="19"/>
  <c r="X186" i="19"/>
  <c r="X187" i="19"/>
  <c r="X188" i="19"/>
  <c r="X189" i="19"/>
  <c r="X190" i="19"/>
  <c r="X191" i="19"/>
  <c r="X192" i="19"/>
  <c r="X193" i="19"/>
  <c r="X194" i="19"/>
  <c r="X195" i="19"/>
  <c r="X196" i="19"/>
  <c r="X197" i="19"/>
  <c r="X198" i="19"/>
  <c r="X199" i="19"/>
  <c r="X200" i="19"/>
  <c r="X201" i="19"/>
  <c r="X202" i="19"/>
  <c r="X203" i="19"/>
  <c r="X204" i="19"/>
  <c r="X205" i="19"/>
  <c r="X5" i="19"/>
  <c r="X3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L50" i="19"/>
  <c r="L51" i="19"/>
  <c r="L52" i="19"/>
  <c r="L53" i="19"/>
  <c r="L54" i="19"/>
  <c r="L55" i="19"/>
  <c r="L56" i="19"/>
  <c r="L57" i="19"/>
  <c r="L58" i="19"/>
  <c r="L59" i="19"/>
  <c r="L60" i="19"/>
  <c r="L61" i="19"/>
  <c r="L62" i="19"/>
  <c r="L63" i="19"/>
  <c r="L64" i="19"/>
  <c r="L65" i="19"/>
  <c r="L66" i="19"/>
  <c r="L67" i="19"/>
  <c r="L68" i="19"/>
  <c r="L69" i="19"/>
  <c r="L70" i="19"/>
  <c r="L71" i="19"/>
  <c r="L72" i="19"/>
  <c r="L73" i="19"/>
  <c r="L74" i="19"/>
  <c r="L75" i="19"/>
  <c r="L76" i="19"/>
  <c r="L77" i="19"/>
  <c r="L78" i="19"/>
  <c r="L79" i="19"/>
  <c r="L80" i="19"/>
  <c r="L81" i="19"/>
  <c r="L82" i="19"/>
  <c r="L83" i="19"/>
  <c r="L84" i="19"/>
  <c r="L85" i="19"/>
  <c r="L86" i="19"/>
  <c r="L87" i="19"/>
  <c r="L88" i="19"/>
  <c r="L89" i="19"/>
  <c r="L90" i="19"/>
  <c r="L91" i="19"/>
  <c r="L92" i="19"/>
  <c r="L93" i="19"/>
  <c r="L94" i="19"/>
  <c r="L95" i="19"/>
  <c r="L96" i="19"/>
  <c r="L97" i="19"/>
  <c r="L98" i="19"/>
  <c r="L99" i="19"/>
  <c r="L100" i="19"/>
  <c r="L101" i="19"/>
  <c r="L102" i="19"/>
  <c r="L103" i="19"/>
  <c r="L104" i="19"/>
  <c r="L105" i="19"/>
  <c r="L106" i="19"/>
  <c r="L107" i="19"/>
  <c r="L108" i="19"/>
  <c r="L109" i="19"/>
  <c r="L110" i="19"/>
  <c r="L111" i="19"/>
  <c r="L112" i="19"/>
  <c r="L113" i="19"/>
  <c r="L114" i="19"/>
  <c r="L115" i="19"/>
  <c r="L116" i="19"/>
  <c r="L117" i="19"/>
  <c r="L118" i="19"/>
  <c r="L119" i="19"/>
  <c r="L120" i="19"/>
  <c r="L121" i="19"/>
  <c r="L122" i="19"/>
  <c r="L123" i="19"/>
  <c r="L124" i="19"/>
  <c r="L125" i="19"/>
  <c r="L126" i="19"/>
  <c r="L127" i="19"/>
  <c r="L128" i="19"/>
  <c r="L129" i="19"/>
  <c r="L130" i="19"/>
  <c r="L131" i="19"/>
  <c r="L132" i="19"/>
  <c r="L133" i="19"/>
  <c r="L134" i="19"/>
  <c r="L135" i="19"/>
  <c r="L136" i="19"/>
  <c r="L137" i="19"/>
  <c r="L138" i="19"/>
  <c r="L139" i="19"/>
  <c r="L140" i="19"/>
  <c r="L141" i="19"/>
  <c r="L142" i="19"/>
  <c r="L143" i="19"/>
  <c r="L144" i="19"/>
  <c r="L145" i="19"/>
  <c r="L146" i="19"/>
  <c r="L147" i="19"/>
  <c r="L148" i="19"/>
  <c r="L149" i="19"/>
  <c r="L150" i="19"/>
  <c r="L151" i="19"/>
  <c r="L152" i="19"/>
  <c r="L153" i="19"/>
  <c r="L154" i="19"/>
  <c r="L155" i="19"/>
  <c r="L156" i="19"/>
  <c r="L157" i="19"/>
  <c r="L158" i="19"/>
  <c r="L159" i="19"/>
  <c r="L160" i="19"/>
  <c r="L161" i="19"/>
  <c r="L162" i="19"/>
  <c r="L163" i="19"/>
  <c r="L164" i="19"/>
  <c r="L165" i="19"/>
  <c r="L166" i="19"/>
  <c r="L167" i="19"/>
  <c r="L168" i="19"/>
  <c r="L169" i="19"/>
  <c r="L170" i="19"/>
  <c r="L171" i="19"/>
  <c r="L172" i="19"/>
  <c r="L173" i="19"/>
  <c r="L174" i="19"/>
  <c r="L175" i="19"/>
  <c r="L176" i="19"/>
  <c r="L177" i="19"/>
  <c r="L178" i="19"/>
  <c r="L179" i="19"/>
  <c r="L180" i="19"/>
  <c r="L181" i="19"/>
  <c r="L182" i="19"/>
  <c r="L183" i="19"/>
  <c r="L184" i="19"/>
  <c r="L185" i="19"/>
  <c r="L186" i="19"/>
  <c r="L187" i="19"/>
  <c r="L188" i="19"/>
  <c r="L189" i="19"/>
  <c r="L190" i="19"/>
  <c r="L191" i="19"/>
  <c r="L192" i="19"/>
  <c r="L193" i="19"/>
  <c r="L194" i="19"/>
  <c r="L195" i="19"/>
  <c r="L196" i="19"/>
  <c r="L197" i="19"/>
  <c r="L198" i="19"/>
  <c r="L199" i="19"/>
  <c r="L200" i="19"/>
  <c r="L201" i="19"/>
  <c r="L202" i="19"/>
  <c r="L203" i="19"/>
  <c r="L204" i="19"/>
  <c r="L205" i="19"/>
  <c r="L5" i="19"/>
  <c r="L3" i="19"/>
  <c r="O6" i="23" l="1"/>
  <c r="N7" i="23"/>
  <c r="O7" i="23"/>
  <c r="N8" i="23"/>
  <c r="O8" i="23"/>
  <c r="N9" i="23"/>
  <c r="O9" i="23"/>
  <c r="N10" i="23"/>
  <c r="O10" i="23"/>
  <c r="N11" i="23"/>
  <c r="O11" i="23"/>
  <c r="N12" i="23"/>
  <c r="O12" i="23"/>
  <c r="N13" i="23"/>
  <c r="O13" i="23"/>
  <c r="N14" i="23"/>
  <c r="O14" i="23"/>
  <c r="N15" i="23"/>
  <c r="O15" i="23"/>
  <c r="N16" i="23"/>
  <c r="O16" i="23"/>
  <c r="N17" i="23"/>
  <c r="O17" i="23"/>
  <c r="N18" i="23"/>
  <c r="O18" i="23"/>
  <c r="N19" i="23"/>
  <c r="O19" i="23"/>
  <c r="N20" i="23"/>
  <c r="O20" i="23"/>
  <c r="N21" i="23"/>
  <c r="O21" i="23"/>
  <c r="N22" i="23"/>
  <c r="O22" i="23"/>
  <c r="N23" i="23"/>
  <c r="O23" i="23"/>
  <c r="N24" i="23"/>
  <c r="O24" i="23"/>
  <c r="N25" i="23"/>
  <c r="O25" i="23"/>
  <c r="O30" i="23"/>
  <c r="N31" i="23"/>
  <c r="O31" i="23"/>
  <c r="N32" i="23"/>
  <c r="O32" i="23"/>
  <c r="N33" i="23"/>
  <c r="O33" i="23"/>
  <c r="N34" i="23"/>
  <c r="O34" i="23"/>
  <c r="N35" i="23"/>
  <c r="O35" i="23"/>
  <c r="N36" i="23"/>
  <c r="O36" i="23"/>
  <c r="N37" i="23"/>
  <c r="O37" i="23"/>
  <c r="N38" i="23"/>
  <c r="O38" i="23"/>
  <c r="N39" i="23"/>
  <c r="O39" i="23"/>
  <c r="N40" i="23"/>
  <c r="O40" i="23"/>
  <c r="N41" i="23"/>
  <c r="O41" i="23"/>
  <c r="N42" i="23"/>
  <c r="O42" i="23"/>
  <c r="N43" i="23"/>
  <c r="O43" i="23"/>
  <c r="N44" i="23"/>
  <c r="O44" i="23"/>
  <c r="N45" i="23"/>
  <c r="O45" i="23"/>
  <c r="N46" i="23"/>
  <c r="O46" i="23"/>
  <c r="N47" i="23"/>
  <c r="O47" i="23"/>
  <c r="N48" i="23"/>
  <c r="O48" i="23"/>
  <c r="N49" i="23"/>
  <c r="O49" i="23"/>
  <c r="O54" i="23"/>
  <c r="N55" i="23"/>
  <c r="O55" i="23"/>
  <c r="N56" i="23"/>
  <c r="O56" i="23"/>
  <c r="N57" i="23"/>
  <c r="O57" i="23"/>
  <c r="N58" i="23"/>
  <c r="O58" i="23"/>
  <c r="N59" i="23"/>
  <c r="O59" i="23"/>
  <c r="N60" i="23"/>
  <c r="O60" i="23"/>
  <c r="N61" i="23"/>
  <c r="O61" i="23"/>
  <c r="N62" i="23"/>
  <c r="O62" i="23"/>
  <c r="N63" i="23"/>
  <c r="O63" i="23"/>
  <c r="N64" i="23"/>
  <c r="O64" i="23"/>
  <c r="N65" i="23"/>
  <c r="O65" i="23"/>
  <c r="N66" i="23"/>
  <c r="O66" i="23"/>
  <c r="N67" i="23"/>
  <c r="O67" i="23"/>
  <c r="N68" i="23"/>
  <c r="O68" i="23"/>
  <c r="N69" i="23"/>
  <c r="O69" i="23"/>
  <c r="N70" i="23"/>
  <c r="O70" i="23"/>
  <c r="N71" i="23"/>
  <c r="O71" i="23"/>
  <c r="N72" i="23"/>
  <c r="O72" i="23"/>
  <c r="N73" i="23"/>
  <c r="O73" i="23"/>
  <c r="O78" i="23"/>
  <c r="N79" i="23"/>
  <c r="O79" i="23"/>
  <c r="N80" i="23"/>
  <c r="O80" i="23"/>
  <c r="N81" i="23"/>
  <c r="O81" i="23"/>
  <c r="N82" i="23"/>
  <c r="O82" i="23"/>
  <c r="N83" i="23"/>
  <c r="O83" i="23"/>
  <c r="N84" i="23"/>
  <c r="O84" i="23"/>
  <c r="N85" i="23"/>
  <c r="O85" i="23"/>
  <c r="N86" i="23"/>
  <c r="O86" i="23"/>
  <c r="N87" i="23"/>
  <c r="O87" i="23"/>
  <c r="N88" i="23"/>
  <c r="O88" i="23"/>
  <c r="N89" i="23"/>
  <c r="O89" i="23"/>
  <c r="N90" i="23"/>
  <c r="O90" i="23"/>
  <c r="N91" i="23"/>
  <c r="O91" i="23"/>
  <c r="N92" i="23"/>
  <c r="O92" i="23"/>
  <c r="N93" i="23"/>
  <c r="O93" i="23"/>
  <c r="N94" i="23"/>
  <c r="O94" i="23"/>
  <c r="N95" i="23"/>
  <c r="O95" i="23"/>
  <c r="N96" i="23"/>
  <c r="O96" i="23"/>
  <c r="N97" i="23"/>
  <c r="O97" i="23"/>
  <c r="O102" i="23"/>
  <c r="N103" i="23"/>
  <c r="O103" i="23"/>
  <c r="N104" i="23"/>
  <c r="O104" i="23"/>
  <c r="N105" i="23"/>
  <c r="O105" i="23"/>
  <c r="N106" i="23"/>
  <c r="O106" i="23"/>
  <c r="N107" i="23"/>
  <c r="O107" i="23"/>
  <c r="N108" i="23"/>
  <c r="O108" i="23"/>
  <c r="N109" i="23"/>
  <c r="O109" i="23"/>
  <c r="N110" i="23"/>
  <c r="O110" i="23"/>
  <c r="N111" i="23"/>
  <c r="O111" i="23"/>
  <c r="N112" i="23"/>
  <c r="O112" i="23"/>
  <c r="N113" i="23"/>
  <c r="O113" i="23"/>
  <c r="N114" i="23"/>
  <c r="O114" i="23"/>
  <c r="N115" i="23"/>
  <c r="O115" i="23"/>
  <c r="N116" i="23"/>
  <c r="O116" i="23"/>
  <c r="N117" i="23"/>
  <c r="O117" i="23"/>
  <c r="N118" i="23"/>
  <c r="O118" i="23"/>
  <c r="N119" i="23"/>
  <c r="O119" i="23"/>
  <c r="N120" i="23"/>
  <c r="O120" i="23"/>
  <c r="N121" i="23"/>
  <c r="O121" i="23"/>
  <c r="O126" i="23"/>
  <c r="N127" i="23"/>
  <c r="O127" i="23"/>
  <c r="N128" i="23"/>
  <c r="O128" i="23"/>
  <c r="N129" i="23"/>
  <c r="O129" i="23"/>
  <c r="N130" i="23"/>
  <c r="O130" i="23"/>
  <c r="N131" i="23"/>
  <c r="O131" i="23"/>
  <c r="N132" i="23"/>
  <c r="O132" i="23"/>
  <c r="N133" i="23"/>
  <c r="O133" i="23"/>
  <c r="N134" i="23"/>
  <c r="O134" i="23"/>
  <c r="N135" i="23"/>
  <c r="O135" i="23"/>
  <c r="N136" i="23"/>
  <c r="O136" i="23"/>
  <c r="N137" i="23"/>
  <c r="O137" i="23"/>
  <c r="N138" i="23"/>
  <c r="O138" i="23"/>
  <c r="N139" i="23"/>
  <c r="O139" i="23"/>
  <c r="N140" i="23"/>
  <c r="O140" i="23"/>
  <c r="N141" i="23"/>
  <c r="O141" i="23"/>
  <c r="N142" i="23"/>
  <c r="O142" i="23"/>
  <c r="N143" i="23"/>
  <c r="O143" i="23"/>
  <c r="N144" i="23"/>
  <c r="O144" i="23"/>
  <c r="N145" i="23"/>
  <c r="O145" i="23"/>
  <c r="O150" i="23"/>
  <c r="N151" i="23"/>
  <c r="O151" i="23"/>
  <c r="N152" i="23"/>
  <c r="O152" i="23"/>
  <c r="N153" i="23"/>
  <c r="O153" i="23"/>
  <c r="N154" i="23"/>
  <c r="O154" i="23"/>
  <c r="N155" i="23"/>
  <c r="O155" i="23"/>
  <c r="N156" i="23"/>
  <c r="O156" i="23"/>
  <c r="N157" i="23"/>
  <c r="O157" i="23"/>
  <c r="N158" i="23"/>
  <c r="O158" i="23"/>
  <c r="N159" i="23"/>
  <c r="O159" i="23"/>
  <c r="N160" i="23"/>
  <c r="O160" i="23"/>
  <c r="N161" i="23"/>
  <c r="O161" i="23"/>
  <c r="N162" i="23"/>
  <c r="O162" i="23"/>
  <c r="N163" i="23"/>
  <c r="O163" i="23"/>
  <c r="N164" i="23"/>
  <c r="O164" i="23"/>
  <c r="N165" i="23"/>
  <c r="O165" i="23"/>
  <c r="N166" i="23"/>
  <c r="O166" i="23"/>
  <c r="N167" i="23"/>
  <c r="O167" i="23"/>
  <c r="N168" i="23"/>
  <c r="O168" i="23"/>
  <c r="N169" i="23"/>
  <c r="O169" i="23"/>
  <c r="O174" i="23"/>
  <c r="N175" i="23"/>
  <c r="O175" i="23"/>
  <c r="N176" i="23"/>
  <c r="O176" i="23"/>
  <c r="N177" i="23"/>
  <c r="O177" i="23"/>
  <c r="N178" i="23"/>
  <c r="O178" i="23"/>
  <c r="N179" i="23"/>
  <c r="O179" i="23"/>
  <c r="N180" i="23"/>
  <c r="O180" i="23"/>
  <c r="N181" i="23"/>
  <c r="O181" i="23"/>
  <c r="N182" i="23"/>
  <c r="O182" i="23"/>
  <c r="N183" i="23"/>
  <c r="O183" i="23"/>
  <c r="N184" i="23"/>
  <c r="O184" i="23"/>
  <c r="N185" i="23"/>
  <c r="O185" i="23"/>
  <c r="N186" i="23"/>
  <c r="O186" i="23"/>
  <c r="N187" i="23"/>
  <c r="O187" i="23"/>
  <c r="N188" i="23"/>
  <c r="O188" i="23"/>
  <c r="N189" i="23"/>
  <c r="O189" i="23"/>
  <c r="N190" i="23"/>
  <c r="O190" i="23"/>
  <c r="N191" i="23"/>
  <c r="O191" i="23"/>
  <c r="N192" i="23"/>
  <c r="O192" i="23"/>
  <c r="N193" i="23"/>
  <c r="O193" i="23"/>
  <c r="O198" i="23"/>
  <c r="N199" i="23"/>
  <c r="O199" i="23"/>
  <c r="N200" i="23"/>
  <c r="O200" i="23"/>
  <c r="N201" i="23"/>
  <c r="O201" i="23"/>
  <c r="N202" i="23"/>
  <c r="O202" i="23"/>
  <c r="N203" i="23"/>
  <c r="O203" i="23"/>
  <c r="N204" i="23"/>
  <c r="O204" i="23"/>
  <c r="N205" i="23"/>
  <c r="O205" i="23"/>
  <c r="N206" i="23"/>
  <c r="O206" i="23"/>
  <c r="N207" i="23"/>
  <c r="O207" i="23"/>
  <c r="N208" i="23"/>
  <c r="O208" i="23"/>
  <c r="N209" i="23"/>
  <c r="O209" i="23"/>
  <c r="N210" i="23"/>
  <c r="O210" i="23"/>
  <c r="N211" i="23"/>
  <c r="O211" i="23"/>
  <c r="N212" i="23"/>
  <c r="O212" i="23"/>
  <c r="N213" i="23"/>
  <c r="O213" i="23"/>
  <c r="N214" i="23"/>
  <c r="O214" i="23"/>
  <c r="N215" i="23"/>
  <c r="O215" i="23"/>
  <c r="N216" i="23"/>
  <c r="O216" i="23"/>
  <c r="N217" i="23"/>
  <c r="O217" i="23"/>
  <c r="O222" i="23"/>
  <c r="N223" i="23"/>
  <c r="O223" i="23"/>
  <c r="N224" i="23"/>
  <c r="O224" i="23"/>
  <c r="N225" i="23"/>
  <c r="O225" i="23"/>
  <c r="N226" i="23"/>
  <c r="O226" i="23"/>
  <c r="N227" i="23"/>
  <c r="O227" i="23"/>
  <c r="N228" i="23"/>
  <c r="O228" i="23"/>
  <c r="N229" i="23"/>
  <c r="O229" i="23"/>
  <c r="N230" i="23"/>
  <c r="O230" i="23"/>
  <c r="N231" i="23"/>
  <c r="O231" i="23"/>
  <c r="N232" i="23"/>
  <c r="O232" i="23"/>
  <c r="N233" i="23"/>
  <c r="O233" i="23"/>
  <c r="N234" i="23"/>
  <c r="O234" i="23"/>
  <c r="N235" i="23"/>
  <c r="O235" i="23"/>
  <c r="N236" i="23"/>
  <c r="O236" i="23"/>
  <c r="N237" i="23"/>
  <c r="O237" i="23"/>
  <c r="N238" i="23"/>
  <c r="O238" i="23"/>
  <c r="N239" i="23"/>
  <c r="O239" i="23"/>
  <c r="N240" i="23"/>
  <c r="O240" i="23"/>
  <c r="N241" i="23"/>
  <c r="O241" i="23"/>
  <c r="O246" i="23"/>
  <c r="N247" i="23"/>
  <c r="O247" i="23"/>
  <c r="N248" i="23"/>
  <c r="O248" i="23"/>
  <c r="N249" i="23"/>
  <c r="O249" i="23"/>
  <c r="N250" i="23"/>
  <c r="O250" i="23"/>
  <c r="N251" i="23"/>
  <c r="O251" i="23"/>
  <c r="N252" i="23"/>
  <c r="O252" i="23"/>
  <c r="N253" i="23"/>
  <c r="O253" i="23"/>
  <c r="N254" i="23"/>
  <c r="O254" i="23"/>
  <c r="N255" i="23"/>
  <c r="O255" i="23"/>
  <c r="N256" i="23"/>
  <c r="O256" i="23"/>
  <c r="N257" i="23"/>
  <c r="O257" i="23"/>
  <c r="N258" i="23"/>
  <c r="O258" i="23"/>
  <c r="N259" i="23"/>
  <c r="O259" i="23"/>
  <c r="N260" i="23"/>
  <c r="O260" i="23"/>
  <c r="N261" i="23"/>
  <c r="O261" i="23"/>
  <c r="N262" i="23"/>
  <c r="O262" i="23"/>
  <c r="N263" i="23"/>
  <c r="O263" i="23"/>
  <c r="N264" i="23"/>
  <c r="O264" i="23"/>
  <c r="N265" i="23"/>
  <c r="O265" i="23"/>
  <c r="O270" i="23"/>
  <c r="N271" i="23"/>
  <c r="O271" i="23"/>
  <c r="N272" i="23"/>
  <c r="O272" i="23"/>
  <c r="N273" i="23"/>
  <c r="O273" i="23"/>
  <c r="N274" i="23"/>
  <c r="O274" i="23"/>
  <c r="N275" i="23"/>
  <c r="O275" i="23"/>
  <c r="N276" i="23"/>
  <c r="O276" i="23"/>
  <c r="N277" i="23"/>
  <c r="O277" i="23"/>
  <c r="N278" i="23"/>
  <c r="O278" i="23"/>
  <c r="N279" i="23"/>
  <c r="O279" i="23"/>
  <c r="N280" i="23"/>
  <c r="O280" i="23"/>
  <c r="N281" i="23"/>
  <c r="O281" i="23"/>
  <c r="N282" i="23"/>
  <c r="O282" i="23"/>
  <c r="N283" i="23"/>
  <c r="O283" i="23"/>
  <c r="N284" i="23"/>
  <c r="O284" i="23"/>
  <c r="N285" i="23"/>
  <c r="O285" i="23"/>
  <c r="N286" i="23"/>
  <c r="O286" i="23"/>
  <c r="N287" i="23"/>
  <c r="O287" i="23"/>
  <c r="N288" i="23"/>
  <c r="O288" i="23"/>
  <c r="N289" i="23"/>
  <c r="O289" i="23"/>
  <c r="O294" i="23"/>
  <c r="N295" i="23"/>
  <c r="O295" i="23"/>
  <c r="N296" i="23"/>
  <c r="O296" i="23"/>
  <c r="N297" i="23"/>
  <c r="O297" i="23"/>
  <c r="N298" i="23"/>
  <c r="O298" i="23"/>
  <c r="N299" i="23"/>
  <c r="O299" i="23"/>
  <c r="N300" i="23"/>
  <c r="O300" i="23"/>
  <c r="N301" i="23"/>
  <c r="O301" i="23"/>
  <c r="N302" i="23"/>
  <c r="O302" i="23"/>
  <c r="N303" i="23"/>
  <c r="O303" i="23"/>
  <c r="N304" i="23"/>
  <c r="O304" i="23"/>
  <c r="N305" i="23"/>
  <c r="O305" i="23"/>
  <c r="N306" i="23"/>
  <c r="O306" i="23"/>
  <c r="N307" i="23"/>
  <c r="O307" i="23"/>
  <c r="N308" i="23"/>
  <c r="O308" i="23"/>
  <c r="N309" i="23"/>
  <c r="O309" i="23"/>
  <c r="N310" i="23"/>
  <c r="O310" i="23"/>
  <c r="N311" i="23"/>
  <c r="O311" i="23"/>
  <c r="N312" i="23"/>
  <c r="O312" i="23"/>
  <c r="N313" i="23"/>
  <c r="O313" i="23"/>
  <c r="O318" i="23"/>
  <c r="N319" i="23"/>
  <c r="O319" i="23"/>
  <c r="N320" i="23"/>
  <c r="O320" i="23"/>
  <c r="N321" i="23"/>
  <c r="O321" i="23"/>
  <c r="N322" i="23"/>
  <c r="O322" i="23"/>
  <c r="N323" i="23"/>
  <c r="O323" i="23"/>
  <c r="N324" i="23"/>
  <c r="O324" i="23"/>
  <c r="N325" i="23"/>
  <c r="O325" i="23"/>
  <c r="N326" i="23"/>
  <c r="O326" i="23"/>
  <c r="N327" i="23"/>
  <c r="O327" i="23"/>
  <c r="N328" i="23"/>
  <c r="O328" i="23"/>
  <c r="N329" i="23"/>
  <c r="O329" i="23"/>
  <c r="N330" i="23"/>
  <c r="O330" i="23"/>
  <c r="N331" i="23"/>
  <c r="O331" i="23"/>
  <c r="N332" i="23"/>
  <c r="O332" i="23"/>
  <c r="N333" i="23"/>
  <c r="O333" i="23"/>
  <c r="N334" i="23"/>
  <c r="O334" i="23"/>
  <c r="N335" i="23"/>
  <c r="O335" i="23"/>
  <c r="N336" i="23"/>
  <c r="O336" i="23"/>
  <c r="N337" i="23"/>
  <c r="O337" i="23"/>
  <c r="O342" i="23"/>
  <c r="N343" i="23"/>
  <c r="O343" i="23"/>
  <c r="N344" i="23"/>
  <c r="O344" i="23"/>
  <c r="N345" i="23"/>
  <c r="O345" i="23"/>
  <c r="N346" i="23"/>
  <c r="O346" i="23"/>
  <c r="N347" i="23"/>
  <c r="O347" i="23"/>
  <c r="N348" i="23"/>
  <c r="O348" i="23"/>
  <c r="N349" i="23"/>
  <c r="O349" i="23"/>
  <c r="N350" i="23"/>
  <c r="O350" i="23"/>
  <c r="N351" i="23"/>
  <c r="O351" i="23"/>
  <c r="N352" i="23"/>
  <c r="O352" i="23"/>
  <c r="N353" i="23"/>
  <c r="O353" i="23"/>
  <c r="N354" i="23"/>
  <c r="O354" i="23"/>
  <c r="N355" i="23"/>
  <c r="O355" i="23"/>
  <c r="N356" i="23"/>
  <c r="O356" i="23"/>
  <c r="N357" i="23"/>
  <c r="O357" i="23"/>
  <c r="N358" i="23"/>
  <c r="O358" i="23"/>
  <c r="N359" i="23"/>
  <c r="O359" i="23"/>
  <c r="N360" i="23"/>
  <c r="O360" i="23"/>
  <c r="N361" i="23"/>
  <c r="O361" i="23"/>
  <c r="O366" i="23"/>
  <c r="N367" i="23"/>
  <c r="O367" i="23"/>
  <c r="N368" i="23"/>
  <c r="O368" i="23"/>
  <c r="N369" i="23"/>
  <c r="O369" i="23"/>
  <c r="N370" i="23"/>
  <c r="O370" i="23"/>
  <c r="N371" i="23"/>
  <c r="O371" i="23"/>
  <c r="N372" i="23"/>
  <c r="O372" i="23"/>
  <c r="N373" i="23"/>
  <c r="O373" i="23"/>
  <c r="N374" i="23"/>
  <c r="O374" i="23"/>
  <c r="N375" i="23"/>
  <c r="O375" i="23"/>
  <c r="N376" i="23"/>
  <c r="O376" i="23"/>
  <c r="N377" i="23"/>
  <c r="O377" i="23"/>
  <c r="N378" i="23"/>
  <c r="O378" i="23"/>
  <c r="N379" i="23"/>
  <c r="O379" i="23"/>
  <c r="N380" i="23"/>
  <c r="O380" i="23"/>
  <c r="N381" i="23"/>
  <c r="O381" i="23"/>
  <c r="N382" i="23"/>
  <c r="O382" i="23"/>
  <c r="N383" i="23"/>
  <c r="O383" i="23"/>
  <c r="N384" i="23"/>
  <c r="O384" i="23"/>
  <c r="N385" i="23"/>
  <c r="O385" i="23"/>
  <c r="O390" i="23"/>
  <c r="N391" i="23"/>
  <c r="O391" i="23"/>
  <c r="N392" i="23"/>
  <c r="O392" i="23"/>
  <c r="N393" i="23"/>
  <c r="O393" i="23"/>
  <c r="N394" i="23"/>
  <c r="O394" i="23"/>
  <c r="N395" i="23"/>
  <c r="O395" i="23"/>
  <c r="N396" i="23"/>
  <c r="O396" i="23"/>
  <c r="N397" i="23"/>
  <c r="O397" i="23"/>
  <c r="N398" i="23"/>
  <c r="O398" i="23"/>
  <c r="N399" i="23"/>
  <c r="O399" i="23"/>
  <c r="N400" i="23"/>
  <c r="O400" i="23"/>
  <c r="N401" i="23"/>
  <c r="O401" i="23"/>
  <c r="N402" i="23"/>
  <c r="O402" i="23"/>
  <c r="N403" i="23"/>
  <c r="O403" i="23"/>
  <c r="N404" i="23"/>
  <c r="O404" i="23"/>
  <c r="N405" i="23"/>
  <c r="O405" i="23"/>
  <c r="N406" i="23"/>
  <c r="O406" i="23"/>
  <c r="N407" i="23"/>
  <c r="O407" i="23"/>
  <c r="N408" i="23"/>
  <c r="O408" i="23"/>
  <c r="N409" i="23"/>
  <c r="O409" i="23"/>
  <c r="O414" i="23"/>
  <c r="N415" i="23"/>
  <c r="O415" i="23"/>
  <c r="N416" i="23"/>
  <c r="O416" i="23"/>
  <c r="N417" i="23"/>
  <c r="O417" i="23"/>
  <c r="N418" i="23"/>
  <c r="O418" i="23"/>
  <c r="N419" i="23"/>
  <c r="O419" i="23"/>
  <c r="N420" i="23"/>
  <c r="O420" i="23"/>
  <c r="N421" i="23"/>
  <c r="O421" i="23"/>
  <c r="N422" i="23"/>
  <c r="O422" i="23"/>
  <c r="N423" i="23"/>
  <c r="O423" i="23"/>
  <c r="N424" i="23"/>
  <c r="O424" i="23"/>
  <c r="N425" i="23"/>
  <c r="O425" i="23"/>
  <c r="N426" i="23"/>
  <c r="O426" i="23"/>
  <c r="N427" i="23"/>
  <c r="O427" i="23"/>
  <c r="N428" i="23"/>
  <c r="O428" i="23"/>
  <c r="N429" i="23"/>
  <c r="O429" i="23"/>
  <c r="N430" i="23"/>
  <c r="O430" i="23"/>
  <c r="N431" i="23"/>
  <c r="O431" i="23"/>
  <c r="N432" i="23"/>
  <c r="O432" i="23"/>
  <c r="N433" i="23"/>
  <c r="O433" i="23"/>
  <c r="O438" i="23"/>
  <c r="N439" i="23"/>
  <c r="O439" i="23"/>
  <c r="N440" i="23"/>
  <c r="O440" i="23"/>
  <c r="N441" i="23"/>
  <c r="O441" i="23"/>
  <c r="N442" i="23"/>
  <c r="O442" i="23"/>
  <c r="N443" i="23"/>
  <c r="O443" i="23"/>
  <c r="N444" i="23"/>
  <c r="O444" i="23"/>
  <c r="N445" i="23"/>
  <c r="O445" i="23"/>
  <c r="N446" i="23"/>
  <c r="O446" i="23"/>
  <c r="N447" i="23"/>
  <c r="O447" i="23"/>
  <c r="N448" i="23"/>
  <c r="O448" i="23"/>
  <c r="N449" i="23"/>
  <c r="O449" i="23"/>
  <c r="N450" i="23"/>
  <c r="O450" i="23"/>
  <c r="N451" i="23"/>
  <c r="O451" i="23"/>
  <c r="N452" i="23"/>
  <c r="O452" i="23"/>
  <c r="N453" i="23"/>
  <c r="O453" i="23"/>
  <c r="N454" i="23"/>
  <c r="O454" i="23"/>
  <c r="N455" i="23"/>
  <c r="O455" i="23"/>
  <c r="N456" i="23"/>
  <c r="O456" i="23"/>
  <c r="N457" i="23"/>
  <c r="O457" i="23"/>
  <c r="O462" i="23"/>
  <c r="N463" i="23"/>
  <c r="O463" i="23"/>
  <c r="N464" i="23"/>
  <c r="O464" i="23"/>
  <c r="N465" i="23"/>
  <c r="O465" i="23"/>
  <c r="N466" i="23"/>
  <c r="O466" i="23"/>
  <c r="N467" i="23"/>
  <c r="O467" i="23"/>
  <c r="N468" i="23"/>
  <c r="O468" i="23"/>
  <c r="N469" i="23"/>
  <c r="O469" i="23"/>
  <c r="N470" i="23"/>
  <c r="O470" i="23"/>
  <c r="N471" i="23"/>
  <c r="O471" i="23"/>
  <c r="N472" i="23"/>
  <c r="O472" i="23"/>
  <c r="N473" i="23"/>
  <c r="O473" i="23"/>
  <c r="N474" i="23"/>
  <c r="O474" i="23"/>
  <c r="N475" i="23"/>
  <c r="O475" i="23"/>
  <c r="N476" i="23"/>
  <c r="O476" i="23"/>
  <c r="N477" i="23"/>
  <c r="O477" i="23"/>
  <c r="N478" i="23"/>
  <c r="O478" i="23"/>
  <c r="N479" i="23"/>
  <c r="O479" i="23"/>
  <c r="N480" i="23"/>
  <c r="O480" i="23"/>
  <c r="N481" i="23"/>
  <c r="O481" i="23"/>
  <c r="O486" i="23"/>
  <c r="N487" i="23"/>
  <c r="O487" i="23"/>
  <c r="N488" i="23"/>
  <c r="O488" i="23"/>
  <c r="N489" i="23"/>
  <c r="O489" i="23"/>
  <c r="N490" i="23"/>
  <c r="O490" i="23"/>
  <c r="N491" i="23"/>
  <c r="O491" i="23"/>
  <c r="N492" i="23"/>
  <c r="O492" i="23"/>
  <c r="N493" i="23"/>
  <c r="O493" i="23"/>
  <c r="N494" i="23"/>
  <c r="O494" i="23"/>
  <c r="N495" i="23"/>
  <c r="O495" i="23"/>
  <c r="N496" i="23"/>
  <c r="O496" i="23"/>
  <c r="N497" i="23"/>
  <c r="O497" i="23"/>
  <c r="N498" i="23"/>
  <c r="O498" i="23"/>
  <c r="N499" i="23"/>
  <c r="O499" i="23"/>
  <c r="N500" i="23"/>
  <c r="O500" i="23"/>
  <c r="N501" i="23"/>
  <c r="O501" i="23"/>
  <c r="N502" i="23"/>
  <c r="O502" i="23"/>
  <c r="N503" i="23"/>
  <c r="O503" i="23"/>
  <c r="N504" i="23"/>
  <c r="O504" i="23"/>
  <c r="N505" i="23"/>
  <c r="O505" i="23"/>
  <c r="O510" i="23"/>
  <c r="N511" i="23"/>
  <c r="O511" i="23"/>
  <c r="N512" i="23"/>
  <c r="O512" i="23"/>
  <c r="N513" i="23"/>
  <c r="O513" i="23"/>
  <c r="N514" i="23"/>
  <c r="O514" i="23"/>
  <c r="N515" i="23"/>
  <c r="O515" i="23"/>
  <c r="N516" i="23"/>
  <c r="O516" i="23"/>
  <c r="N517" i="23"/>
  <c r="O517" i="23"/>
  <c r="N518" i="23"/>
  <c r="O518" i="23"/>
  <c r="N519" i="23"/>
  <c r="O519" i="23"/>
  <c r="N520" i="23"/>
  <c r="O520" i="23"/>
  <c r="N521" i="23"/>
  <c r="O521" i="23"/>
  <c r="N522" i="23"/>
  <c r="O522" i="23"/>
  <c r="N523" i="23"/>
  <c r="O523" i="23"/>
  <c r="N524" i="23"/>
  <c r="O524" i="23"/>
  <c r="N525" i="23"/>
  <c r="O525" i="23"/>
  <c r="N526" i="23"/>
  <c r="O526" i="23"/>
  <c r="N527" i="23"/>
  <c r="O527" i="23"/>
  <c r="N528" i="23"/>
  <c r="O528" i="23"/>
  <c r="N529" i="23"/>
  <c r="O529" i="23"/>
  <c r="O534" i="23"/>
  <c r="N535" i="23"/>
  <c r="O535" i="23"/>
  <c r="N536" i="23"/>
  <c r="O536" i="23"/>
  <c r="N537" i="23"/>
  <c r="O537" i="23"/>
  <c r="N538" i="23"/>
  <c r="O538" i="23"/>
  <c r="N539" i="23"/>
  <c r="O539" i="23"/>
  <c r="N540" i="23"/>
  <c r="O540" i="23"/>
  <c r="N541" i="23"/>
  <c r="O541" i="23"/>
  <c r="N542" i="23"/>
  <c r="O542" i="23"/>
  <c r="N543" i="23"/>
  <c r="O543" i="23"/>
  <c r="N544" i="23"/>
  <c r="O544" i="23"/>
  <c r="N545" i="23"/>
  <c r="O545" i="23"/>
  <c r="N546" i="23"/>
  <c r="O546" i="23"/>
  <c r="N547" i="23"/>
  <c r="O547" i="23"/>
  <c r="N548" i="23"/>
  <c r="O548" i="23"/>
  <c r="N549" i="23"/>
  <c r="O549" i="23"/>
  <c r="N550" i="23"/>
  <c r="O550" i="23"/>
  <c r="N551" i="23"/>
  <c r="O551" i="23"/>
  <c r="N552" i="23"/>
  <c r="O552" i="23"/>
  <c r="N553" i="23"/>
  <c r="O553" i="23"/>
  <c r="O558" i="23"/>
  <c r="N559" i="23"/>
  <c r="O559" i="23"/>
  <c r="N560" i="23"/>
  <c r="O560" i="23"/>
  <c r="N561" i="23"/>
  <c r="O561" i="23"/>
  <c r="N562" i="23"/>
  <c r="O562" i="23"/>
  <c r="N563" i="23"/>
  <c r="O563" i="23"/>
  <c r="N564" i="23"/>
  <c r="O564" i="23"/>
  <c r="N565" i="23"/>
  <c r="O565" i="23"/>
  <c r="N566" i="23"/>
  <c r="O566" i="23"/>
  <c r="N567" i="23"/>
  <c r="O567" i="23"/>
  <c r="N568" i="23"/>
  <c r="O568" i="23"/>
  <c r="N569" i="23"/>
  <c r="O569" i="23"/>
  <c r="N570" i="23"/>
  <c r="O570" i="23"/>
  <c r="N571" i="23"/>
  <c r="O571" i="23"/>
  <c r="N572" i="23"/>
  <c r="O572" i="23"/>
  <c r="N573" i="23"/>
  <c r="O573" i="23"/>
  <c r="N574" i="23"/>
  <c r="O574" i="23"/>
  <c r="N575" i="23"/>
  <c r="O575" i="23"/>
  <c r="N576" i="23"/>
  <c r="O576" i="23"/>
  <c r="N577" i="23"/>
  <c r="O577" i="23"/>
  <c r="P535" i="23" l="1"/>
  <c r="P511" i="23"/>
  <c r="P151" i="23"/>
  <c r="P367" i="23"/>
  <c r="P199" i="23"/>
  <c r="P463" i="23"/>
  <c r="P271" i="23"/>
  <c r="P79" i="23"/>
  <c r="P487" i="23"/>
  <c r="P295" i="23"/>
  <c r="P103" i="23"/>
  <c r="P343" i="23"/>
  <c r="P559" i="23"/>
  <c r="P415" i="23"/>
  <c r="P223" i="23"/>
  <c r="P31" i="23"/>
  <c r="P319" i="23"/>
  <c r="P127" i="23"/>
  <c r="P175" i="23"/>
  <c r="P391" i="23"/>
  <c r="P7" i="23"/>
  <c r="P439" i="23"/>
  <c r="P247" i="23"/>
  <c r="P55" i="23"/>
  <c r="AA3" i="26"/>
  <c r="U3" i="26"/>
  <c r="V3" i="26"/>
  <c r="W3" i="26"/>
  <c r="X3" i="26"/>
  <c r="Y3" i="26"/>
  <c r="Z3" i="26"/>
  <c r="J3" i="26"/>
  <c r="AE55" i="25"/>
  <c r="AE54" i="25"/>
  <c r="AE53" i="25"/>
  <c r="AE52" i="25"/>
  <c r="AE51" i="25"/>
  <c r="AE50" i="25"/>
  <c r="AE49" i="25"/>
  <c r="AE48" i="25"/>
  <c r="AE47" i="25"/>
  <c r="AE46" i="25"/>
  <c r="AE45" i="25"/>
  <c r="AE44" i="25"/>
  <c r="AE43" i="25"/>
  <c r="AE42" i="25"/>
  <c r="AE41" i="25"/>
  <c r="AE40" i="25"/>
  <c r="AE39" i="25"/>
  <c r="AE38" i="25"/>
  <c r="AE37" i="25"/>
  <c r="AE36" i="25"/>
  <c r="AE35" i="25"/>
  <c r="AE34" i="25"/>
  <c r="AE33" i="25"/>
  <c r="AE32" i="25"/>
  <c r="AE31" i="25"/>
  <c r="AE30" i="25"/>
  <c r="AE29" i="25"/>
  <c r="AE28" i="25"/>
  <c r="AE27" i="25"/>
  <c r="AE26" i="25"/>
  <c r="AE25" i="25"/>
  <c r="AE24" i="25"/>
  <c r="AE23" i="25"/>
  <c r="AE22" i="25"/>
  <c r="AE21" i="25"/>
  <c r="AE20" i="25"/>
  <c r="AE19" i="25"/>
  <c r="AE18" i="25"/>
  <c r="AE17" i="25"/>
  <c r="AE16" i="25"/>
  <c r="AE15" i="25"/>
  <c r="AE14" i="25"/>
  <c r="AE13" i="25"/>
  <c r="AE12" i="25"/>
  <c r="AE11" i="25"/>
  <c r="AE10" i="25"/>
  <c r="AE9" i="25"/>
  <c r="AE8" i="25"/>
  <c r="AE7" i="25"/>
  <c r="AE6" i="25"/>
  <c r="AE5" i="25"/>
  <c r="AE3" i="25"/>
  <c r="L6" i="25"/>
  <c r="L7" i="25"/>
  <c r="L8" i="25"/>
  <c r="L9" i="25"/>
  <c r="L10" i="25"/>
  <c r="L11" i="25"/>
  <c r="L12" i="25"/>
  <c r="L13" i="25"/>
  <c r="L14" i="25"/>
  <c r="L15" i="25"/>
  <c r="L16" i="25"/>
  <c r="L17" i="25"/>
  <c r="L18" i="25"/>
  <c r="L19" i="25"/>
  <c r="L20" i="25"/>
  <c r="L21" i="25"/>
  <c r="L22" i="25"/>
  <c r="L23" i="25"/>
  <c r="L24" i="25"/>
  <c r="L25" i="25"/>
  <c r="L26" i="25"/>
  <c r="L27" i="25"/>
  <c r="L28" i="25"/>
  <c r="L29" i="25"/>
  <c r="L30" i="25"/>
  <c r="L31" i="25"/>
  <c r="L32" i="25"/>
  <c r="L33" i="25"/>
  <c r="L34" i="25"/>
  <c r="L35" i="25"/>
  <c r="L36" i="25"/>
  <c r="L37" i="25"/>
  <c r="L38" i="25"/>
  <c r="L39" i="25"/>
  <c r="L40" i="25"/>
  <c r="L41" i="25"/>
  <c r="L42" i="25"/>
  <c r="L43" i="25"/>
  <c r="L44" i="25"/>
  <c r="L45" i="25"/>
  <c r="L46" i="25"/>
  <c r="L47" i="25"/>
  <c r="L48" i="25"/>
  <c r="L49" i="25"/>
  <c r="L50" i="25"/>
  <c r="L51" i="25"/>
  <c r="L52" i="25"/>
  <c r="L53" i="25"/>
  <c r="L54" i="25"/>
  <c r="L55" i="25"/>
  <c r="L5" i="25"/>
  <c r="L3" i="25"/>
  <c r="AZ103" i="7"/>
  <c r="AY103" i="7"/>
  <c r="AX103" i="7"/>
  <c r="AZ102" i="7"/>
  <c r="AY102" i="7"/>
  <c r="AX102" i="7"/>
  <c r="AZ101" i="7"/>
  <c r="AY101" i="7"/>
  <c r="AX101" i="7"/>
  <c r="AZ100" i="7"/>
  <c r="AY100" i="7"/>
  <c r="AX100" i="7"/>
  <c r="AZ99" i="7"/>
  <c r="AY99" i="7"/>
  <c r="AX99" i="7"/>
  <c r="AZ98" i="7"/>
  <c r="AY98" i="7"/>
  <c r="AX98" i="7"/>
  <c r="AZ97" i="7"/>
  <c r="AY97" i="7"/>
  <c r="AX97" i="7"/>
  <c r="AZ96" i="7"/>
  <c r="AY96" i="7"/>
  <c r="AX96" i="7"/>
  <c r="AZ95" i="7"/>
  <c r="AY95" i="7"/>
  <c r="AX95" i="7"/>
  <c r="AZ94" i="7"/>
  <c r="AY94" i="7"/>
  <c r="AX94" i="7"/>
  <c r="AZ93" i="7"/>
  <c r="AY93" i="7"/>
  <c r="AX93" i="7"/>
  <c r="AZ92" i="7"/>
  <c r="AY92" i="7"/>
  <c r="AX92" i="7"/>
  <c r="AZ91" i="7"/>
  <c r="AY91" i="7"/>
  <c r="AX91" i="7"/>
  <c r="AZ90" i="7"/>
  <c r="AY90" i="7"/>
  <c r="AX90" i="7"/>
  <c r="AZ89" i="7"/>
  <c r="AY89" i="7"/>
  <c r="AX89" i="7"/>
  <c r="AZ88" i="7"/>
  <c r="AY88" i="7"/>
  <c r="AX88" i="7"/>
  <c r="AZ87" i="7"/>
  <c r="AY87" i="7"/>
  <c r="AX87" i="7"/>
  <c r="AZ86" i="7"/>
  <c r="AY86" i="7"/>
  <c r="AX86" i="7"/>
  <c r="AZ85" i="7"/>
  <c r="AY85" i="7"/>
  <c r="AX85" i="7"/>
  <c r="AZ84" i="7"/>
  <c r="AY84" i="7"/>
  <c r="AX84" i="7"/>
  <c r="AZ83" i="7"/>
  <c r="AY83" i="7"/>
  <c r="AX83" i="7"/>
  <c r="AZ82" i="7"/>
  <c r="AY82" i="7"/>
  <c r="AX82" i="7"/>
  <c r="AZ81" i="7"/>
  <c r="AY81" i="7"/>
  <c r="AX81" i="7"/>
  <c r="AZ80" i="7"/>
  <c r="AY80" i="7"/>
  <c r="AX80" i="7"/>
  <c r="AZ79" i="7"/>
  <c r="AY79" i="7"/>
  <c r="AX79" i="7"/>
  <c r="AZ78" i="7"/>
  <c r="AY78" i="7"/>
  <c r="AX78" i="7"/>
  <c r="AZ77" i="7"/>
  <c r="AY77" i="7"/>
  <c r="AX77" i="7"/>
  <c r="AZ76" i="7"/>
  <c r="AY76" i="7"/>
  <c r="AX76" i="7"/>
  <c r="AZ75" i="7"/>
  <c r="AY75" i="7"/>
  <c r="AX75" i="7"/>
  <c r="AZ74" i="7"/>
  <c r="AY74" i="7"/>
  <c r="AX74" i="7"/>
  <c r="AZ73" i="7"/>
  <c r="AY73" i="7"/>
  <c r="AX73" i="7"/>
  <c r="AZ72" i="7"/>
  <c r="AY72" i="7"/>
  <c r="AX72" i="7"/>
  <c r="AZ71" i="7"/>
  <c r="AY71" i="7"/>
  <c r="AX71" i="7"/>
  <c r="AZ70" i="7"/>
  <c r="AY70" i="7"/>
  <c r="AX70" i="7"/>
  <c r="AZ69" i="7"/>
  <c r="AY69" i="7"/>
  <c r="AX69" i="7"/>
  <c r="AZ68" i="7"/>
  <c r="AY68" i="7"/>
  <c r="AX68" i="7"/>
  <c r="AZ67" i="7"/>
  <c r="AY67" i="7"/>
  <c r="AX67" i="7"/>
  <c r="AZ66" i="7"/>
  <c r="AY66" i="7"/>
  <c r="AX66" i="7"/>
  <c r="AZ65" i="7"/>
  <c r="AY65" i="7"/>
  <c r="AX65" i="7"/>
  <c r="AZ64" i="7"/>
  <c r="AY64" i="7"/>
  <c r="AX64" i="7"/>
  <c r="AZ63" i="7"/>
  <c r="AY63" i="7"/>
  <c r="AX63" i="7"/>
  <c r="AZ62" i="7"/>
  <c r="AY62" i="7"/>
  <c r="AX62" i="7"/>
  <c r="AZ61" i="7"/>
  <c r="AY61" i="7"/>
  <c r="AX61" i="7"/>
  <c r="AZ60" i="7"/>
  <c r="AY60" i="7"/>
  <c r="AX60" i="7"/>
  <c r="AZ59" i="7"/>
  <c r="AY59" i="7"/>
  <c r="AX59" i="7"/>
  <c r="AZ58" i="7"/>
  <c r="AY58" i="7"/>
  <c r="AX58" i="7"/>
  <c r="AZ57" i="7"/>
  <c r="AY57" i="7"/>
  <c r="AX57" i="7"/>
  <c r="AZ56" i="7"/>
  <c r="AY56" i="7"/>
  <c r="AX56" i="7"/>
  <c r="AZ55" i="7"/>
  <c r="AY55" i="7"/>
  <c r="AX55" i="7"/>
  <c r="AZ54" i="7"/>
  <c r="AY54" i="7"/>
  <c r="AX54" i="7"/>
  <c r="AZ53" i="7"/>
  <c r="AY53" i="7"/>
  <c r="AX53" i="7"/>
  <c r="AZ52" i="7"/>
  <c r="AY52" i="7"/>
  <c r="AX52" i="7"/>
  <c r="AZ51" i="7"/>
  <c r="AY51" i="7"/>
  <c r="AX51" i="7"/>
  <c r="AZ50" i="7"/>
  <c r="AY50" i="7"/>
  <c r="AX50" i="7"/>
  <c r="AZ49" i="7"/>
  <c r="AY49" i="7"/>
  <c r="AX49" i="7"/>
  <c r="AZ48" i="7"/>
  <c r="AY48" i="7"/>
  <c r="AX48" i="7"/>
  <c r="AZ47" i="7"/>
  <c r="AY47" i="7"/>
  <c r="AX47" i="7"/>
  <c r="AZ46" i="7"/>
  <c r="AY46" i="7"/>
  <c r="AX46" i="7"/>
  <c r="AZ45" i="7"/>
  <c r="AY45" i="7"/>
  <c r="AX45" i="7"/>
  <c r="AZ44" i="7"/>
  <c r="AY44" i="7"/>
  <c r="AX44" i="7"/>
  <c r="AZ43" i="7"/>
  <c r="AY43" i="7"/>
  <c r="AX43" i="7"/>
  <c r="AZ42" i="7"/>
  <c r="AY42" i="7"/>
  <c r="AX42" i="7"/>
  <c r="AZ41" i="7"/>
  <c r="AY41" i="7"/>
  <c r="AX41" i="7"/>
  <c r="AZ40" i="7"/>
  <c r="AY40" i="7"/>
  <c r="AX40" i="7"/>
  <c r="AZ39" i="7"/>
  <c r="AY39" i="7"/>
  <c r="AX39" i="7"/>
  <c r="AZ38" i="7"/>
  <c r="AY38" i="7"/>
  <c r="AX38" i="7"/>
  <c r="AZ37" i="7"/>
  <c r="AY37" i="7"/>
  <c r="AX37" i="7"/>
  <c r="AZ36" i="7"/>
  <c r="AY36" i="7"/>
  <c r="AX36" i="7"/>
  <c r="AZ35" i="7"/>
  <c r="AY35" i="7"/>
  <c r="AX35" i="7"/>
  <c r="AZ34" i="7"/>
  <c r="AY34" i="7"/>
  <c r="AX34" i="7"/>
  <c r="AZ33" i="7"/>
  <c r="AY33" i="7"/>
  <c r="AX33" i="7"/>
  <c r="AZ32" i="7"/>
  <c r="AY32" i="7"/>
  <c r="AX32" i="7"/>
  <c r="AZ31" i="7"/>
  <c r="AY31" i="7"/>
  <c r="AX31" i="7"/>
  <c r="AZ30" i="7"/>
  <c r="AY30" i="7"/>
  <c r="AX30" i="7"/>
  <c r="AZ29" i="7"/>
  <c r="AY29" i="7"/>
  <c r="AX29" i="7"/>
  <c r="AZ28" i="7"/>
  <c r="AY28" i="7"/>
  <c r="AX28" i="7"/>
  <c r="AZ27" i="7"/>
  <c r="AY27" i="7"/>
  <c r="AX27" i="7"/>
  <c r="AZ26" i="7"/>
  <c r="AY26" i="7"/>
  <c r="AX26" i="7"/>
  <c r="AZ25" i="7"/>
  <c r="AY25" i="7"/>
  <c r="AX25" i="7"/>
  <c r="AZ24" i="7"/>
  <c r="AY24" i="7"/>
  <c r="AX24" i="7"/>
  <c r="AZ23" i="7"/>
  <c r="AY23" i="7"/>
  <c r="AX23" i="7"/>
  <c r="AZ22" i="7"/>
  <c r="AY22" i="7"/>
  <c r="AX22" i="7"/>
  <c r="AZ21" i="7"/>
  <c r="AY21" i="7"/>
  <c r="AX21" i="7"/>
  <c r="AZ20" i="7"/>
  <c r="AY20" i="7"/>
  <c r="AX20" i="7"/>
  <c r="AZ19" i="7"/>
  <c r="AY19" i="7"/>
  <c r="AX19" i="7"/>
  <c r="AZ18" i="7"/>
  <c r="AY18" i="7"/>
  <c r="AX18" i="7"/>
  <c r="AZ17" i="7"/>
  <c r="AY17" i="7"/>
  <c r="AX17" i="7"/>
  <c r="AZ16" i="7"/>
  <c r="AY16" i="7"/>
  <c r="AX16" i="7"/>
  <c r="AZ15" i="7"/>
  <c r="AY15" i="7"/>
  <c r="AX15" i="7"/>
  <c r="AZ14" i="7"/>
  <c r="AY14" i="7"/>
  <c r="AX14" i="7"/>
  <c r="AZ13" i="7"/>
  <c r="AY13" i="7"/>
  <c r="AX13" i="7"/>
  <c r="AZ12" i="7"/>
  <c r="AY12" i="7"/>
  <c r="AX12" i="7"/>
  <c r="AZ11" i="7"/>
  <c r="AY11" i="7"/>
  <c r="AX11" i="7"/>
  <c r="AZ10" i="7"/>
  <c r="AY10" i="7"/>
  <c r="AX10" i="7"/>
  <c r="AZ9" i="7"/>
  <c r="AY9" i="7"/>
  <c r="AX9" i="7"/>
  <c r="AZ8" i="7"/>
  <c r="AY8" i="7"/>
  <c r="AX8" i="7"/>
  <c r="AZ7" i="7"/>
  <c r="AY7" i="7"/>
  <c r="AX7" i="7"/>
  <c r="AZ6" i="7"/>
  <c r="AY6" i="7"/>
  <c r="AX6" i="7"/>
  <c r="AZ5" i="7"/>
  <c r="AY5" i="7"/>
  <c r="AX5" i="7"/>
  <c r="AZ1" i="7"/>
  <c r="AY1" i="7"/>
  <c r="AX1" i="7"/>
  <c r="X6" i="7"/>
  <c r="Y6" i="7"/>
  <c r="Z6" i="7"/>
  <c r="X7" i="7"/>
  <c r="Y7" i="7"/>
  <c r="Z7" i="7"/>
  <c r="X8" i="7"/>
  <c r="Y8" i="7"/>
  <c r="Z8" i="7"/>
  <c r="X9" i="7"/>
  <c r="Y9" i="7"/>
  <c r="Z9" i="7"/>
  <c r="X10" i="7"/>
  <c r="Y10" i="7"/>
  <c r="Z10" i="7"/>
  <c r="X11" i="7"/>
  <c r="Y11" i="7"/>
  <c r="Z11" i="7"/>
  <c r="X12" i="7"/>
  <c r="Y12" i="7"/>
  <c r="Z12" i="7"/>
  <c r="X13" i="7"/>
  <c r="Y13" i="7"/>
  <c r="Z13" i="7"/>
  <c r="X14" i="7"/>
  <c r="Y14" i="7"/>
  <c r="Z14" i="7"/>
  <c r="X15" i="7"/>
  <c r="Y15" i="7"/>
  <c r="Z15" i="7"/>
  <c r="X16" i="7"/>
  <c r="Y16" i="7"/>
  <c r="Z16" i="7"/>
  <c r="X17" i="7"/>
  <c r="Y17" i="7"/>
  <c r="Z17" i="7"/>
  <c r="X18" i="7"/>
  <c r="Y18" i="7"/>
  <c r="Z18" i="7"/>
  <c r="X19" i="7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X40" i="7"/>
  <c r="Y40" i="7"/>
  <c r="Z40" i="7"/>
  <c r="X41" i="7"/>
  <c r="Y41" i="7"/>
  <c r="Z41" i="7"/>
  <c r="X42" i="7"/>
  <c r="Y42" i="7"/>
  <c r="Z42" i="7"/>
  <c r="X43" i="7"/>
  <c r="Y43" i="7"/>
  <c r="Z43" i="7"/>
  <c r="X44" i="7"/>
  <c r="Y44" i="7"/>
  <c r="Z44" i="7"/>
  <c r="X45" i="7"/>
  <c r="Y45" i="7"/>
  <c r="Z45" i="7"/>
  <c r="X46" i="7"/>
  <c r="Y46" i="7"/>
  <c r="Z46" i="7"/>
  <c r="X47" i="7"/>
  <c r="Y47" i="7"/>
  <c r="Z47" i="7"/>
  <c r="X48" i="7"/>
  <c r="Y48" i="7"/>
  <c r="Z48" i="7"/>
  <c r="X49" i="7"/>
  <c r="Y49" i="7"/>
  <c r="Z49" i="7"/>
  <c r="X50" i="7"/>
  <c r="Y50" i="7"/>
  <c r="Z50" i="7"/>
  <c r="X51" i="7"/>
  <c r="Y51" i="7"/>
  <c r="Z51" i="7"/>
  <c r="X52" i="7"/>
  <c r="Y52" i="7"/>
  <c r="Z52" i="7"/>
  <c r="X53" i="7"/>
  <c r="Y53" i="7"/>
  <c r="Z53" i="7"/>
  <c r="X54" i="7"/>
  <c r="Y54" i="7"/>
  <c r="Z54" i="7"/>
  <c r="X55" i="7"/>
  <c r="Y55" i="7"/>
  <c r="Z55" i="7"/>
  <c r="X56" i="7"/>
  <c r="Y56" i="7"/>
  <c r="Z56" i="7"/>
  <c r="X57" i="7"/>
  <c r="Y57" i="7"/>
  <c r="Z57" i="7"/>
  <c r="X58" i="7"/>
  <c r="Y58" i="7"/>
  <c r="Z58" i="7"/>
  <c r="X59" i="7"/>
  <c r="Y59" i="7"/>
  <c r="Z59" i="7"/>
  <c r="X60" i="7"/>
  <c r="Y60" i="7"/>
  <c r="Z60" i="7"/>
  <c r="X61" i="7"/>
  <c r="Y61" i="7"/>
  <c r="Z61" i="7"/>
  <c r="X62" i="7"/>
  <c r="Y62" i="7"/>
  <c r="Z62" i="7"/>
  <c r="X63" i="7"/>
  <c r="Y63" i="7"/>
  <c r="Z63" i="7"/>
  <c r="X64" i="7"/>
  <c r="Y64" i="7"/>
  <c r="Z64" i="7"/>
  <c r="X65" i="7"/>
  <c r="Y65" i="7"/>
  <c r="Z65" i="7"/>
  <c r="X66" i="7"/>
  <c r="Y66" i="7"/>
  <c r="Z66" i="7"/>
  <c r="X67" i="7"/>
  <c r="Y67" i="7"/>
  <c r="Z67" i="7"/>
  <c r="X68" i="7"/>
  <c r="Y68" i="7"/>
  <c r="Z68" i="7"/>
  <c r="X69" i="7"/>
  <c r="Y69" i="7"/>
  <c r="Z69" i="7"/>
  <c r="X70" i="7"/>
  <c r="Y70" i="7"/>
  <c r="Z70" i="7"/>
  <c r="X71" i="7"/>
  <c r="Y71" i="7"/>
  <c r="Z71" i="7"/>
  <c r="X72" i="7"/>
  <c r="Y72" i="7"/>
  <c r="Z72" i="7"/>
  <c r="X73" i="7"/>
  <c r="Y73" i="7"/>
  <c r="Z73" i="7"/>
  <c r="X74" i="7"/>
  <c r="Y74" i="7"/>
  <c r="Z74" i="7"/>
  <c r="X75" i="7"/>
  <c r="Y75" i="7"/>
  <c r="Z75" i="7"/>
  <c r="X76" i="7"/>
  <c r="Y76" i="7"/>
  <c r="Z76" i="7"/>
  <c r="X77" i="7"/>
  <c r="Y77" i="7"/>
  <c r="Z77" i="7"/>
  <c r="X78" i="7"/>
  <c r="Y78" i="7"/>
  <c r="Z78" i="7"/>
  <c r="X79" i="7"/>
  <c r="Y79" i="7"/>
  <c r="Z79" i="7"/>
  <c r="X80" i="7"/>
  <c r="Y80" i="7"/>
  <c r="Z80" i="7"/>
  <c r="X81" i="7"/>
  <c r="Y81" i="7"/>
  <c r="Z81" i="7"/>
  <c r="X82" i="7"/>
  <c r="Y82" i="7"/>
  <c r="Z82" i="7"/>
  <c r="X83" i="7"/>
  <c r="Y83" i="7"/>
  <c r="Z83" i="7"/>
  <c r="X84" i="7"/>
  <c r="Y84" i="7"/>
  <c r="Z84" i="7"/>
  <c r="X85" i="7"/>
  <c r="Y85" i="7"/>
  <c r="Z85" i="7"/>
  <c r="X86" i="7"/>
  <c r="Y86" i="7"/>
  <c r="Z86" i="7"/>
  <c r="X87" i="7"/>
  <c r="Y87" i="7"/>
  <c r="Z87" i="7"/>
  <c r="X88" i="7"/>
  <c r="Y88" i="7"/>
  <c r="Z88" i="7"/>
  <c r="X89" i="7"/>
  <c r="Y89" i="7"/>
  <c r="Z89" i="7"/>
  <c r="X90" i="7"/>
  <c r="Y90" i="7"/>
  <c r="Z90" i="7"/>
  <c r="X91" i="7"/>
  <c r="Y91" i="7"/>
  <c r="Z91" i="7"/>
  <c r="X92" i="7"/>
  <c r="Y92" i="7"/>
  <c r="Z92" i="7"/>
  <c r="X93" i="7"/>
  <c r="Y93" i="7"/>
  <c r="Z93" i="7"/>
  <c r="X94" i="7"/>
  <c r="Y94" i="7"/>
  <c r="Z94" i="7"/>
  <c r="X95" i="7"/>
  <c r="Y95" i="7"/>
  <c r="Z95" i="7"/>
  <c r="X96" i="7"/>
  <c r="Y96" i="7"/>
  <c r="Z96" i="7"/>
  <c r="X97" i="7"/>
  <c r="Y97" i="7"/>
  <c r="Z97" i="7"/>
  <c r="X98" i="7"/>
  <c r="Y98" i="7"/>
  <c r="Z98" i="7"/>
  <c r="X99" i="7"/>
  <c r="Y99" i="7"/>
  <c r="Z99" i="7"/>
  <c r="X100" i="7"/>
  <c r="Y100" i="7"/>
  <c r="Z100" i="7"/>
  <c r="X101" i="7"/>
  <c r="Y101" i="7"/>
  <c r="Z101" i="7"/>
  <c r="X102" i="7"/>
  <c r="Y102" i="7"/>
  <c r="Z102" i="7"/>
  <c r="X103" i="7"/>
  <c r="Y103" i="7"/>
  <c r="Z103" i="7"/>
  <c r="Z5" i="7"/>
  <c r="Y5" i="7"/>
  <c r="X5" i="7"/>
  <c r="Y1" i="7"/>
  <c r="Z1" i="7"/>
  <c r="X1" i="7"/>
  <c r="AA5" i="26" l="1"/>
  <c r="AA16" i="26" s="1"/>
  <c r="AA32" i="26"/>
  <c r="AA40" i="26"/>
  <c r="AA48" i="26"/>
  <c r="AA56" i="26"/>
  <c r="AA23" i="26"/>
  <c r="AA31" i="26"/>
  <c r="AA39" i="26"/>
  <c r="AA47" i="26"/>
  <c r="AA14" i="26"/>
  <c r="AA30" i="26"/>
  <c r="AA38" i="26"/>
  <c r="AA46" i="26"/>
  <c r="AA54" i="26"/>
  <c r="AA12" i="26"/>
  <c r="AA36" i="26"/>
  <c r="AA13" i="26"/>
  <c r="AA21" i="26"/>
  <c r="AA29" i="26"/>
  <c r="AA37" i="26"/>
  <c r="AA53" i="26"/>
  <c r="AA28" i="26"/>
  <c r="AA44" i="26"/>
  <c r="AA52" i="26"/>
  <c r="AA19" i="26"/>
  <c r="AA34" i="26"/>
  <c r="AA49" i="26"/>
  <c r="AA57" i="26"/>
  <c r="AA35" i="26"/>
  <c r="AA41" i="26"/>
  <c r="AA58" i="26"/>
  <c r="AA10" i="26"/>
  <c r="AA25" i="26"/>
  <c r="AA55" i="26"/>
  <c r="AA50" i="26"/>
  <c r="AA11" i="26"/>
  <c r="AA26" i="26"/>
  <c r="AA17" i="26"/>
  <c r="AA51" i="26"/>
  <c r="AA27" i="26"/>
  <c r="AA42" i="26"/>
  <c r="AA18" i="26"/>
  <c r="AA33" i="26"/>
  <c r="AA59" i="26"/>
  <c r="AA43" i="26"/>
  <c r="AA9" i="26"/>
  <c r="J5" i="26"/>
  <c r="AZ3" i="7"/>
  <c r="AY3" i="7"/>
  <c r="Y3" i="7"/>
  <c r="Z3" i="7"/>
  <c r="AA24" i="26" l="1"/>
  <c r="AA45" i="26"/>
  <c r="AA20" i="26"/>
  <c r="AA22" i="26"/>
  <c r="AA15" i="26"/>
  <c r="J12" i="26"/>
  <c r="J20" i="26"/>
  <c r="J28" i="26"/>
  <c r="J36" i="26"/>
  <c r="J44" i="26"/>
  <c r="J52" i="26"/>
  <c r="J11" i="26"/>
  <c r="J19" i="26"/>
  <c r="J27" i="26"/>
  <c r="J35" i="26"/>
  <c r="J43" i="26"/>
  <c r="J51" i="26"/>
  <c r="J10" i="26"/>
  <c r="J16" i="26"/>
  <c r="J22" i="26"/>
  <c r="J42" i="26"/>
  <c r="J48" i="26"/>
  <c r="J54" i="26"/>
  <c r="J13" i="26"/>
  <c r="J33" i="26"/>
  <c r="J39" i="26"/>
  <c r="J45" i="26"/>
  <c r="J57" i="26"/>
  <c r="J18" i="26"/>
  <c r="J24" i="26"/>
  <c r="J30" i="26"/>
  <c r="J50" i="26"/>
  <c r="J15" i="26"/>
  <c r="J21" i="26"/>
  <c r="J41" i="26"/>
  <c r="J47" i="26"/>
  <c r="J53" i="26"/>
  <c r="J56" i="26"/>
  <c r="J26" i="26"/>
  <c r="J32" i="26"/>
  <c r="J38" i="26"/>
  <c r="J23" i="26"/>
  <c r="J40" i="26"/>
  <c r="J49" i="26"/>
  <c r="J58" i="26"/>
  <c r="J17" i="26"/>
  <c r="J29" i="26"/>
  <c r="J25" i="26"/>
  <c r="J37" i="26"/>
  <c r="J59" i="26"/>
  <c r="J34" i="26"/>
  <c r="J46" i="26"/>
  <c r="J9" i="26"/>
  <c r="J31" i="26"/>
  <c r="J55" i="26"/>
  <c r="J14" i="26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O320" i="21"/>
  <c r="O321" i="21"/>
  <c r="O322" i="21"/>
  <c r="O323" i="21"/>
  <c r="O324" i="21"/>
  <c r="O325" i="21"/>
  <c r="O326" i="21"/>
  <c r="O327" i="21"/>
  <c r="O328" i="21"/>
  <c r="O329" i="21"/>
  <c r="O330" i="21"/>
  <c r="O331" i="21"/>
  <c r="O332" i="21"/>
  <c r="O333" i="21"/>
  <c r="O334" i="21"/>
  <c r="O335" i="21"/>
  <c r="O336" i="21"/>
  <c r="O337" i="21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J7" i="26" l="1"/>
  <c r="J6" i="26" s="1"/>
  <c r="AW6" i="7"/>
  <c r="AW7" i="7"/>
  <c r="AW8" i="7"/>
  <c r="AW9" i="7"/>
  <c r="AW10" i="7"/>
  <c r="AW11" i="7"/>
  <c r="AW12" i="7"/>
  <c r="AW13" i="7"/>
  <c r="AW14" i="7"/>
  <c r="AW15" i="7"/>
  <c r="AW16" i="7"/>
  <c r="AW17" i="7"/>
  <c r="AW18" i="7"/>
  <c r="AW19" i="7"/>
  <c r="AW20" i="7"/>
  <c r="AW21" i="7"/>
  <c r="AW22" i="7"/>
  <c r="AW23" i="7"/>
  <c r="AW24" i="7"/>
  <c r="AW25" i="7"/>
  <c r="AW26" i="7"/>
  <c r="AW27" i="7"/>
  <c r="AW28" i="7"/>
  <c r="AW29" i="7"/>
  <c r="AW30" i="7"/>
  <c r="AW31" i="7"/>
  <c r="AW32" i="7"/>
  <c r="AW33" i="7"/>
  <c r="AW34" i="7"/>
  <c r="AW35" i="7"/>
  <c r="AW36" i="7"/>
  <c r="AW37" i="7"/>
  <c r="AW38" i="7"/>
  <c r="AW39" i="7"/>
  <c r="AW40" i="7"/>
  <c r="AW41" i="7"/>
  <c r="AW42" i="7"/>
  <c r="AW43" i="7"/>
  <c r="AW44" i="7"/>
  <c r="AW45" i="7"/>
  <c r="AW46" i="7"/>
  <c r="AW47" i="7"/>
  <c r="AW48" i="7"/>
  <c r="AW49" i="7"/>
  <c r="AW50" i="7"/>
  <c r="AW51" i="7"/>
  <c r="AW52" i="7"/>
  <c r="AW53" i="7"/>
  <c r="AW54" i="7"/>
  <c r="AW55" i="7"/>
  <c r="AW56" i="7"/>
  <c r="AW57" i="7"/>
  <c r="AW58" i="7"/>
  <c r="AW59" i="7"/>
  <c r="AW60" i="7"/>
  <c r="AW61" i="7"/>
  <c r="AW62" i="7"/>
  <c r="AW63" i="7"/>
  <c r="AW64" i="7"/>
  <c r="AW65" i="7"/>
  <c r="AW66" i="7"/>
  <c r="AW67" i="7"/>
  <c r="AW68" i="7"/>
  <c r="AW69" i="7"/>
  <c r="AW70" i="7"/>
  <c r="AW71" i="7"/>
  <c r="AW72" i="7"/>
  <c r="AW73" i="7"/>
  <c r="AW74" i="7"/>
  <c r="AW75" i="7"/>
  <c r="AW76" i="7"/>
  <c r="AW77" i="7"/>
  <c r="AW78" i="7"/>
  <c r="AW79" i="7"/>
  <c r="AW80" i="7"/>
  <c r="AW81" i="7"/>
  <c r="AW82" i="7"/>
  <c r="AW83" i="7"/>
  <c r="AW84" i="7"/>
  <c r="AW85" i="7"/>
  <c r="AW86" i="7"/>
  <c r="AW87" i="7"/>
  <c r="AW88" i="7"/>
  <c r="AW89" i="7"/>
  <c r="AW90" i="7"/>
  <c r="AW91" i="7"/>
  <c r="AW92" i="7"/>
  <c r="AW93" i="7"/>
  <c r="AW94" i="7"/>
  <c r="AW95" i="7"/>
  <c r="AW96" i="7"/>
  <c r="AW97" i="7"/>
  <c r="AW98" i="7"/>
  <c r="AW99" i="7"/>
  <c r="AW100" i="7"/>
  <c r="AW101" i="7"/>
  <c r="AW102" i="7"/>
  <c r="AW103" i="7"/>
  <c r="AW5" i="7"/>
  <c r="AT6" i="7"/>
  <c r="AT7" i="7"/>
  <c r="AT8" i="7"/>
  <c r="AT9" i="7"/>
  <c r="AT10" i="7"/>
  <c r="AT11" i="7"/>
  <c r="AT12" i="7"/>
  <c r="AT13" i="7"/>
  <c r="AT14" i="7"/>
  <c r="AT15" i="7"/>
  <c r="AT16" i="7"/>
  <c r="AT17" i="7"/>
  <c r="AT18" i="7"/>
  <c r="AT19" i="7"/>
  <c r="AT20" i="7"/>
  <c r="AT21" i="7"/>
  <c r="AT22" i="7"/>
  <c r="AT23" i="7"/>
  <c r="AT24" i="7"/>
  <c r="AT25" i="7"/>
  <c r="AT26" i="7"/>
  <c r="AT27" i="7"/>
  <c r="AT28" i="7"/>
  <c r="AT29" i="7"/>
  <c r="AT30" i="7"/>
  <c r="AT31" i="7"/>
  <c r="AT32" i="7"/>
  <c r="AT33" i="7"/>
  <c r="AT34" i="7"/>
  <c r="AT35" i="7"/>
  <c r="AT36" i="7"/>
  <c r="AT37" i="7"/>
  <c r="AT38" i="7"/>
  <c r="AT39" i="7"/>
  <c r="AT40" i="7"/>
  <c r="AT41" i="7"/>
  <c r="AT42" i="7"/>
  <c r="AT43" i="7"/>
  <c r="AT44" i="7"/>
  <c r="AT45" i="7"/>
  <c r="AT46" i="7"/>
  <c r="AT47" i="7"/>
  <c r="AT48" i="7"/>
  <c r="AT49" i="7"/>
  <c r="AT50" i="7"/>
  <c r="AT51" i="7"/>
  <c r="AT52" i="7"/>
  <c r="AT53" i="7"/>
  <c r="AT54" i="7"/>
  <c r="AT55" i="7"/>
  <c r="AT56" i="7"/>
  <c r="AT57" i="7"/>
  <c r="AT58" i="7"/>
  <c r="AT59" i="7"/>
  <c r="AT60" i="7"/>
  <c r="AT61" i="7"/>
  <c r="AT62" i="7"/>
  <c r="AT63" i="7"/>
  <c r="AT64" i="7"/>
  <c r="AT65" i="7"/>
  <c r="AT66" i="7"/>
  <c r="AT67" i="7"/>
  <c r="AT68" i="7"/>
  <c r="AT69" i="7"/>
  <c r="AT70" i="7"/>
  <c r="AT71" i="7"/>
  <c r="AT72" i="7"/>
  <c r="AT73" i="7"/>
  <c r="AT74" i="7"/>
  <c r="AT75" i="7"/>
  <c r="AT76" i="7"/>
  <c r="AT77" i="7"/>
  <c r="AT78" i="7"/>
  <c r="AT79" i="7"/>
  <c r="AT80" i="7"/>
  <c r="AT81" i="7"/>
  <c r="AT82" i="7"/>
  <c r="AT83" i="7"/>
  <c r="AT84" i="7"/>
  <c r="AT85" i="7"/>
  <c r="AT86" i="7"/>
  <c r="AT87" i="7"/>
  <c r="AT88" i="7"/>
  <c r="AT89" i="7"/>
  <c r="AT90" i="7"/>
  <c r="AT91" i="7"/>
  <c r="AT92" i="7"/>
  <c r="AT93" i="7"/>
  <c r="AT94" i="7"/>
  <c r="AT95" i="7"/>
  <c r="AT96" i="7"/>
  <c r="AT97" i="7"/>
  <c r="AT98" i="7"/>
  <c r="AT99" i="7"/>
  <c r="AT100" i="7"/>
  <c r="AT101" i="7"/>
  <c r="AT102" i="7"/>
  <c r="AT103" i="7"/>
  <c r="AT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42" i="7"/>
  <c r="AQ43" i="7"/>
  <c r="AQ44" i="7"/>
  <c r="AQ45" i="7"/>
  <c r="AQ46" i="7"/>
  <c r="AQ47" i="7"/>
  <c r="AQ48" i="7"/>
  <c r="AQ49" i="7"/>
  <c r="AQ50" i="7"/>
  <c r="AQ51" i="7"/>
  <c r="AQ52" i="7"/>
  <c r="AQ53" i="7"/>
  <c r="AQ54" i="7"/>
  <c r="AQ55" i="7"/>
  <c r="AQ56" i="7"/>
  <c r="AQ57" i="7"/>
  <c r="AQ58" i="7"/>
  <c r="AQ59" i="7"/>
  <c r="AQ60" i="7"/>
  <c r="AQ61" i="7"/>
  <c r="AQ62" i="7"/>
  <c r="AQ63" i="7"/>
  <c r="AQ64" i="7"/>
  <c r="AQ65" i="7"/>
  <c r="AQ66" i="7"/>
  <c r="AQ67" i="7"/>
  <c r="AQ68" i="7"/>
  <c r="AQ69" i="7"/>
  <c r="AQ70" i="7"/>
  <c r="AQ71" i="7"/>
  <c r="AQ72" i="7"/>
  <c r="AQ73" i="7"/>
  <c r="AQ74" i="7"/>
  <c r="AQ75" i="7"/>
  <c r="AQ76" i="7"/>
  <c r="AQ77" i="7"/>
  <c r="AQ78" i="7"/>
  <c r="AQ79" i="7"/>
  <c r="AQ80" i="7"/>
  <c r="AQ81" i="7"/>
  <c r="AQ82" i="7"/>
  <c r="AQ83" i="7"/>
  <c r="AQ84" i="7"/>
  <c r="AQ85" i="7"/>
  <c r="AQ86" i="7"/>
  <c r="AQ87" i="7"/>
  <c r="AQ88" i="7"/>
  <c r="AQ89" i="7"/>
  <c r="AQ90" i="7"/>
  <c r="AQ91" i="7"/>
  <c r="AQ92" i="7"/>
  <c r="AQ93" i="7"/>
  <c r="AQ94" i="7"/>
  <c r="AQ95" i="7"/>
  <c r="AQ96" i="7"/>
  <c r="AQ97" i="7"/>
  <c r="AQ98" i="7"/>
  <c r="AQ99" i="7"/>
  <c r="AQ100" i="7"/>
  <c r="AQ101" i="7"/>
  <c r="AQ102" i="7"/>
  <c r="AQ103" i="7"/>
  <c r="AQ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42" i="7"/>
  <c r="AN43" i="7"/>
  <c r="AN44" i="7"/>
  <c r="AN45" i="7"/>
  <c r="AN46" i="7"/>
  <c r="AN47" i="7"/>
  <c r="AN48" i="7"/>
  <c r="AN49" i="7"/>
  <c r="AN50" i="7"/>
  <c r="AN51" i="7"/>
  <c r="AN52" i="7"/>
  <c r="AN53" i="7"/>
  <c r="AN54" i="7"/>
  <c r="AN55" i="7"/>
  <c r="AN56" i="7"/>
  <c r="AN57" i="7"/>
  <c r="AN58" i="7"/>
  <c r="AN59" i="7"/>
  <c r="AN60" i="7"/>
  <c r="AN61" i="7"/>
  <c r="AN62" i="7"/>
  <c r="AN63" i="7"/>
  <c r="AN64" i="7"/>
  <c r="AN65" i="7"/>
  <c r="AN66" i="7"/>
  <c r="AN67" i="7"/>
  <c r="AN68" i="7"/>
  <c r="AN69" i="7"/>
  <c r="AN70" i="7"/>
  <c r="AN71" i="7"/>
  <c r="AN72" i="7"/>
  <c r="AN73" i="7"/>
  <c r="AN74" i="7"/>
  <c r="AN75" i="7"/>
  <c r="AN76" i="7"/>
  <c r="AN77" i="7"/>
  <c r="AN78" i="7"/>
  <c r="AN79" i="7"/>
  <c r="AN80" i="7"/>
  <c r="AN81" i="7"/>
  <c r="AN82" i="7"/>
  <c r="AN83" i="7"/>
  <c r="AN84" i="7"/>
  <c r="AN85" i="7"/>
  <c r="AN86" i="7"/>
  <c r="AN87" i="7"/>
  <c r="AN88" i="7"/>
  <c r="AN89" i="7"/>
  <c r="AN90" i="7"/>
  <c r="AN91" i="7"/>
  <c r="AN92" i="7"/>
  <c r="AN93" i="7"/>
  <c r="AN94" i="7"/>
  <c r="AN95" i="7"/>
  <c r="AN96" i="7"/>
  <c r="AN97" i="7"/>
  <c r="AN98" i="7"/>
  <c r="AN99" i="7"/>
  <c r="AN100" i="7"/>
  <c r="AN101" i="7"/>
  <c r="AN102" i="7"/>
  <c r="AN103" i="7"/>
  <c r="AN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3" i="7"/>
  <c r="AK54" i="7"/>
  <c r="AK55" i="7"/>
  <c r="AK56" i="7"/>
  <c r="AK57" i="7"/>
  <c r="AK58" i="7"/>
  <c r="AK59" i="7"/>
  <c r="AK60" i="7"/>
  <c r="AK61" i="7"/>
  <c r="AK62" i="7"/>
  <c r="AK63" i="7"/>
  <c r="AK64" i="7"/>
  <c r="AK65" i="7"/>
  <c r="AK66" i="7"/>
  <c r="AK67" i="7"/>
  <c r="AK68" i="7"/>
  <c r="AK69" i="7"/>
  <c r="AK70" i="7"/>
  <c r="AK71" i="7"/>
  <c r="AK72" i="7"/>
  <c r="AK73" i="7"/>
  <c r="AK74" i="7"/>
  <c r="AK75" i="7"/>
  <c r="AK76" i="7"/>
  <c r="AK77" i="7"/>
  <c r="AK78" i="7"/>
  <c r="AK79" i="7"/>
  <c r="AK80" i="7"/>
  <c r="AK81" i="7"/>
  <c r="AK82" i="7"/>
  <c r="AK83" i="7"/>
  <c r="AK84" i="7"/>
  <c r="AK85" i="7"/>
  <c r="AK86" i="7"/>
  <c r="AK87" i="7"/>
  <c r="AK88" i="7"/>
  <c r="AK89" i="7"/>
  <c r="AK90" i="7"/>
  <c r="AK91" i="7"/>
  <c r="AK92" i="7"/>
  <c r="AK93" i="7"/>
  <c r="AK94" i="7"/>
  <c r="AK95" i="7"/>
  <c r="AK96" i="7"/>
  <c r="AK97" i="7"/>
  <c r="AK98" i="7"/>
  <c r="AK99" i="7"/>
  <c r="AK100" i="7"/>
  <c r="AK101" i="7"/>
  <c r="AK102" i="7"/>
  <c r="AK103" i="7"/>
  <c r="AK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5" i="7"/>
  <c r="AK3" i="7" l="1"/>
  <c r="K3" i="7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3" i="6"/>
  <c r="L3" i="6"/>
  <c r="AC10" i="26" l="1"/>
  <c r="AD10" i="26"/>
  <c r="AE10" i="26"/>
  <c r="AF10" i="26"/>
  <c r="AG10" i="26"/>
  <c r="AC11" i="26"/>
  <c r="AD11" i="26"/>
  <c r="AE11" i="26"/>
  <c r="AF11" i="26"/>
  <c r="AG11" i="26"/>
  <c r="AC12" i="26"/>
  <c r="AD12" i="26"/>
  <c r="AE12" i="26"/>
  <c r="AF12" i="26"/>
  <c r="AG12" i="26"/>
  <c r="AC13" i="26"/>
  <c r="AD13" i="26"/>
  <c r="AE13" i="26"/>
  <c r="AF13" i="26"/>
  <c r="AG13" i="26"/>
  <c r="AC14" i="26"/>
  <c r="AD14" i="26"/>
  <c r="AE14" i="26"/>
  <c r="AF14" i="26"/>
  <c r="AG14" i="26"/>
  <c r="AC15" i="26"/>
  <c r="AD15" i="26"/>
  <c r="AE15" i="26"/>
  <c r="AF15" i="26"/>
  <c r="AG15" i="26"/>
  <c r="AC16" i="26"/>
  <c r="AD16" i="26"/>
  <c r="AE16" i="26"/>
  <c r="AF16" i="26"/>
  <c r="AG16" i="26"/>
  <c r="AC17" i="26"/>
  <c r="AD17" i="26"/>
  <c r="AE17" i="26"/>
  <c r="AF17" i="26"/>
  <c r="AG17" i="26"/>
  <c r="AC18" i="26"/>
  <c r="AD18" i="26"/>
  <c r="AE18" i="26"/>
  <c r="AF18" i="26"/>
  <c r="AG18" i="26"/>
  <c r="AC19" i="26"/>
  <c r="AD19" i="26"/>
  <c r="AE19" i="26"/>
  <c r="AF19" i="26"/>
  <c r="AG19" i="26"/>
  <c r="AC20" i="26"/>
  <c r="AD20" i="26"/>
  <c r="AE20" i="26"/>
  <c r="AF20" i="26"/>
  <c r="AG20" i="26"/>
  <c r="AC21" i="26"/>
  <c r="AD21" i="26"/>
  <c r="AE21" i="26"/>
  <c r="AF21" i="26"/>
  <c r="AG21" i="26"/>
  <c r="AC22" i="26"/>
  <c r="AD22" i="26"/>
  <c r="AE22" i="26"/>
  <c r="AF22" i="26"/>
  <c r="AG22" i="26"/>
  <c r="AC23" i="26"/>
  <c r="AD23" i="26"/>
  <c r="AE23" i="26"/>
  <c r="AF23" i="26"/>
  <c r="AG23" i="26"/>
  <c r="AC24" i="26"/>
  <c r="AD24" i="26"/>
  <c r="AE24" i="26"/>
  <c r="AF24" i="26"/>
  <c r="AG24" i="26"/>
  <c r="AC25" i="26"/>
  <c r="AD25" i="26"/>
  <c r="AE25" i="26"/>
  <c r="AF25" i="26"/>
  <c r="AG25" i="26"/>
  <c r="AC26" i="26"/>
  <c r="AD26" i="26"/>
  <c r="AE26" i="26"/>
  <c r="AF26" i="26"/>
  <c r="AG26" i="26"/>
  <c r="AC27" i="26"/>
  <c r="AD27" i="26"/>
  <c r="AE27" i="26"/>
  <c r="AF27" i="26"/>
  <c r="AG27" i="26"/>
  <c r="AC28" i="26"/>
  <c r="AD28" i="26"/>
  <c r="AE28" i="26"/>
  <c r="AF28" i="26"/>
  <c r="AG28" i="26"/>
  <c r="AC29" i="26"/>
  <c r="AD29" i="26"/>
  <c r="AE29" i="26"/>
  <c r="AF29" i="26"/>
  <c r="AG29" i="26"/>
  <c r="AC30" i="26"/>
  <c r="AD30" i="26"/>
  <c r="AE30" i="26"/>
  <c r="AF30" i="26"/>
  <c r="AG30" i="26"/>
  <c r="AC31" i="26"/>
  <c r="AD31" i="26"/>
  <c r="AE31" i="26"/>
  <c r="AF31" i="26"/>
  <c r="AG31" i="26"/>
  <c r="AC32" i="26"/>
  <c r="AD32" i="26"/>
  <c r="AE32" i="26"/>
  <c r="AF32" i="26"/>
  <c r="AG32" i="26"/>
  <c r="AC33" i="26"/>
  <c r="AD33" i="26"/>
  <c r="AE33" i="26"/>
  <c r="AF33" i="26"/>
  <c r="AG33" i="26"/>
  <c r="AC34" i="26"/>
  <c r="AD34" i="26"/>
  <c r="AE34" i="26"/>
  <c r="AF34" i="26"/>
  <c r="AG34" i="26"/>
  <c r="AC35" i="26"/>
  <c r="AD35" i="26"/>
  <c r="AE35" i="26"/>
  <c r="AF35" i="26"/>
  <c r="AG35" i="26"/>
  <c r="AC36" i="26"/>
  <c r="AD36" i="26"/>
  <c r="AE36" i="26"/>
  <c r="AF36" i="26"/>
  <c r="AG36" i="26"/>
  <c r="AC37" i="26"/>
  <c r="AD37" i="26"/>
  <c r="AE37" i="26"/>
  <c r="AF37" i="26"/>
  <c r="AG37" i="26"/>
  <c r="AC38" i="26"/>
  <c r="AD38" i="26"/>
  <c r="AE38" i="26"/>
  <c r="AF38" i="26"/>
  <c r="AG38" i="26"/>
  <c r="AC39" i="26"/>
  <c r="AD39" i="26"/>
  <c r="AE39" i="26"/>
  <c r="AF39" i="26"/>
  <c r="AG39" i="26"/>
  <c r="AC40" i="26"/>
  <c r="AD40" i="26"/>
  <c r="AE40" i="26"/>
  <c r="AF40" i="26"/>
  <c r="AG40" i="26"/>
  <c r="AC41" i="26"/>
  <c r="AD41" i="26"/>
  <c r="AE41" i="26"/>
  <c r="AF41" i="26"/>
  <c r="AG41" i="26"/>
  <c r="AC42" i="26"/>
  <c r="AD42" i="26"/>
  <c r="AE42" i="26"/>
  <c r="AF42" i="26"/>
  <c r="AG42" i="26"/>
  <c r="AC43" i="26"/>
  <c r="AD43" i="26"/>
  <c r="AE43" i="26"/>
  <c r="AF43" i="26"/>
  <c r="AG43" i="26"/>
  <c r="AC44" i="26"/>
  <c r="AD44" i="26"/>
  <c r="AE44" i="26"/>
  <c r="AF44" i="26"/>
  <c r="AG44" i="26"/>
  <c r="AC45" i="26"/>
  <c r="AD45" i="26"/>
  <c r="AE45" i="26"/>
  <c r="AF45" i="26"/>
  <c r="AG45" i="26"/>
  <c r="AC46" i="26"/>
  <c r="AD46" i="26"/>
  <c r="AE46" i="26"/>
  <c r="AF46" i="26"/>
  <c r="AG46" i="26"/>
  <c r="AC47" i="26"/>
  <c r="AD47" i="26"/>
  <c r="AE47" i="26"/>
  <c r="AF47" i="26"/>
  <c r="AG47" i="26"/>
  <c r="AC48" i="26"/>
  <c r="AD48" i="26"/>
  <c r="AE48" i="26"/>
  <c r="AF48" i="26"/>
  <c r="AG48" i="26"/>
  <c r="AC49" i="26"/>
  <c r="AD49" i="26"/>
  <c r="AE49" i="26"/>
  <c r="AF49" i="26"/>
  <c r="AG49" i="26"/>
  <c r="AC50" i="26"/>
  <c r="AD50" i="26"/>
  <c r="AE50" i="26"/>
  <c r="AF50" i="26"/>
  <c r="AG50" i="26"/>
  <c r="AC51" i="26"/>
  <c r="AD51" i="26"/>
  <c r="AE51" i="26"/>
  <c r="AF51" i="26"/>
  <c r="AG51" i="26"/>
  <c r="AC52" i="26"/>
  <c r="AD52" i="26"/>
  <c r="AE52" i="26"/>
  <c r="AF52" i="26"/>
  <c r="AG52" i="26"/>
  <c r="AC53" i="26"/>
  <c r="AD53" i="26"/>
  <c r="AE53" i="26"/>
  <c r="AF53" i="26"/>
  <c r="AG53" i="26"/>
  <c r="AC54" i="26"/>
  <c r="AD54" i="26"/>
  <c r="AE54" i="26"/>
  <c r="AF54" i="26"/>
  <c r="AG54" i="26"/>
  <c r="AC55" i="26"/>
  <c r="AD55" i="26"/>
  <c r="AE55" i="26"/>
  <c r="AF55" i="26"/>
  <c r="AG55" i="26"/>
  <c r="AC56" i="26"/>
  <c r="AD56" i="26"/>
  <c r="AE56" i="26"/>
  <c r="AF56" i="26"/>
  <c r="AG56" i="26"/>
  <c r="AC57" i="26"/>
  <c r="AD57" i="26"/>
  <c r="AE57" i="26"/>
  <c r="AF57" i="26"/>
  <c r="AG57" i="26"/>
  <c r="AC58" i="26"/>
  <c r="AD58" i="26"/>
  <c r="AE58" i="26"/>
  <c r="AF58" i="26"/>
  <c r="AG58" i="26"/>
  <c r="AC59" i="26"/>
  <c r="AD59" i="26"/>
  <c r="AE59" i="26"/>
  <c r="AF59" i="26"/>
  <c r="AG59" i="26"/>
  <c r="AG9" i="26"/>
  <c r="AF9" i="26"/>
  <c r="AE9" i="26"/>
  <c r="AD9" i="26"/>
  <c r="AC9" i="26"/>
  <c r="AV1" i="7"/>
  <c r="AS1" i="7"/>
  <c r="AP1" i="7"/>
  <c r="AM1" i="7"/>
  <c r="V1" i="7"/>
  <c r="S1" i="7"/>
  <c r="P1" i="7"/>
  <c r="M1" i="7"/>
  <c r="AV6" i="7"/>
  <c r="AV7" i="7"/>
  <c r="AV8" i="7"/>
  <c r="AV9" i="7"/>
  <c r="AV10" i="7"/>
  <c r="AV11" i="7"/>
  <c r="AV12" i="7"/>
  <c r="AV13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V29" i="7"/>
  <c r="AV30" i="7"/>
  <c r="AV31" i="7"/>
  <c r="AV32" i="7"/>
  <c r="AV33" i="7"/>
  <c r="AV34" i="7"/>
  <c r="AV35" i="7"/>
  <c r="AV36" i="7"/>
  <c r="AV37" i="7"/>
  <c r="AV38" i="7"/>
  <c r="AV39" i="7"/>
  <c r="AV40" i="7"/>
  <c r="AV41" i="7"/>
  <c r="AV42" i="7"/>
  <c r="AV43" i="7"/>
  <c r="AV44" i="7"/>
  <c r="AV45" i="7"/>
  <c r="AV46" i="7"/>
  <c r="AV47" i="7"/>
  <c r="AV48" i="7"/>
  <c r="AV49" i="7"/>
  <c r="AV50" i="7"/>
  <c r="AV51" i="7"/>
  <c r="AV52" i="7"/>
  <c r="AV53" i="7"/>
  <c r="AV54" i="7"/>
  <c r="AV55" i="7"/>
  <c r="AV56" i="7"/>
  <c r="AV57" i="7"/>
  <c r="AV58" i="7"/>
  <c r="AV59" i="7"/>
  <c r="AV60" i="7"/>
  <c r="AV61" i="7"/>
  <c r="AV62" i="7"/>
  <c r="AV63" i="7"/>
  <c r="AV64" i="7"/>
  <c r="AV65" i="7"/>
  <c r="AV66" i="7"/>
  <c r="AV67" i="7"/>
  <c r="AV68" i="7"/>
  <c r="AV69" i="7"/>
  <c r="AV70" i="7"/>
  <c r="AV71" i="7"/>
  <c r="AV72" i="7"/>
  <c r="AV73" i="7"/>
  <c r="AV74" i="7"/>
  <c r="AV75" i="7"/>
  <c r="AV76" i="7"/>
  <c r="AV77" i="7"/>
  <c r="AV78" i="7"/>
  <c r="AV79" i="7"/>
  <c r="AV80" i="7"/>
  <c r="AV81" i="7"/>
  <c r="AV82" i="7"/>
  <c r="AV83" i="7"/>
  <c r="AV84" i="7"/>
  <c r="AV85" i="7"/>
  <c r="AV86" i="7"/>
  <c r="AV87" i="7"/>
  <c r="AV88" i="7"/>
  <c r="AV89" i="7"/>
  <c r="AV90" i="7"/>
  <c r="AV91" i="7"/>
  <c r="AV92" i="7"/>
  <c r="AV93" i="7"/>
  <c r="AV94" i="7"/>
  <c r="AV95" i="7"/>
  <c r="AV96" i="7"/>
  <c r="AV97" i="7"/>
  <c r="AV98" i="7"/>
  <c r="AV99" i="7"/>
  <c r="AV100" i="7"/>
  <c r="AV101" i="7"/>
  <c r="AV102" i="7"/>
  <c r="AV103" i="7"/>
  <c r="AV5" i="7"/>
  <c r="AS6" i="7"/>
  <c r="AS7" i="7"/>
  <c r="AS8" i="7"/>
  <c r="AS9" i="7"/>
  <c r="AS10" i="7"/>
  <c r="AS11" i="7"/>
  <c r="AS12" i="7"/>
  <c r="AS13" i="7"/>
  <c r="AS14" i="7"/>
  <c r="AS15" i="7"/>
  <c r="AS16" i="7"/>
  <c r="AS17" i="7"/>
  <c r="AS18" i="7"/>
  <c r="AS19" i="7"/>
  <c r="AS20" i="7"/>
  <c r="AS21" i="7"/>
  <c r="AS22" i="7"/>
  <c r="AS23" i="7"/>
  <c r="AS24" i="7"/>
  <c r="AS25" i="7"/>
  <c r="AS26" i="7"/>
  <c r="AS27" i="7"/>
  <c r="AS28" i="7"/>
  <c r="AS29" i="7"/>
  <c r="AS30" i="7"/>
  <c r="AS31" i="7"/>
  <c r="AS32" i="7"/>
  <c r="AS33" i="7"/>
  <c r="AS34" i="7"/>
  <c r="AS35" i="7"/>
  <c r="AS36" i="7"/>
  <c r="AS37" i="7"/>
  <c r="AS38" i="7"/>
  <c r="AS39" i="7"/>
  <c r="AS40" i="7"/>
  <c r="AS41" i="7"/>
  <c r="AS42" i="7"/>
  <c r="AS43" i="7"/>
  <c r="AS44" i="7"/>
  <c r="AS45" i="7"/>
  <c r="AS46" i="7"/>
  <c r="AS47" i="7"/>
  <c r="AS48" i="7"/>
  <c r="AS49" i="7"/>
  <c r="AS50" i="7"/>
  <c r="AS51" i="7"/>
  <c r="AS52" i="7"/>
  <c r="AS53" i="7"/>
  <c r="AS54" i="7"/>
  <c r="AS55" i="7"/>
  <c r="AS56" i="7"/>
  <c r="AS57" i="7"/>
  <c r="AS58" i="7"/>
  <c r="AS59" i="7"/>
  <c r="AS60" i="7"/>
  <c r="AS61" i="7"/>
  <c r="AS62" i="7"/>
  <c r="AS63" i="7"/>
  <c r="AS64" i="7"/>
  <c r="AS65" i="7"/>
  <c r="AS66" i="7"/>
  <c r="AS67" i="7"/>
  <c r="AS68" i="7"/>
  <c r="AS69" i="7"/>
  <c r="AS70" i="7"/>
  <c r="AS71" i="7"/>
  <c r="AS72" i="7"/>
  <c r="AS73" i="7"/>
  <c r="AS74" i="7"/>
  <c r="AS75" i="7"/>
  <c r="AS76" i="7"/>
  <c r="AS77" i="7"/>
  <c r="AS78" i="7"/>
  <c r="AS79" i="7"/>
  <c r="AS80" i="7"/>
  <c r="AS81" i="7"/>
  <c r="AS82" i="7"/>
  <c r="AS83" i="7"/>
  <c r="AS84" i="7"/>
  <c r="AS85" i="7"/>
  <c r="AS86" i="7"/>
  <c r="AS87" i="7"/>
  <c r="AS88" i="7"/>
  <c r="AS89" i="7"/>
  <c r="AS90" i="7"/>
  <c r="AS91" i="7"/>
  <c r="AS92" i="7"/>
  <c r="AS93" i="7"/>
  <c r="AS94" i="7"/>
  <c r="AS95" i="7"/>
  <c r="AS96" i="7"/>
  <c r="AS97" i="7"/>
  <c r="AS98" i="7"/>
  <c r="AS99" i="7"/>
  <c r="AS100" i="7"/>
  <c r="AS101" i="7"/>
  <c r="AS102" i="7"/>
  <c r="AS103" i="7"/>
  <c r="AS5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P35" i="7"/>
  <c r="AP36" i="7"/>
  <c r="AP37" i="7"/>
  <c r="AP38" i="7"/>
  <c r="AP39" i="7"/>
  <c r="AP40" i="7"/>
  <c r="AP41" i="7"/>
  <c r="AP42" i="7"/>
  <c r="AP43" i="7"/>
  <c r="AP44" i="7"/>
  <c r="AP45" i="7"/>
  <c r="AP46" i="7"/>
  <c r="AP47" i="7"/>
  <c r="AP48" i="7"/>
  <c r="AP49" i="7"/>
  <c r="AP50" i="7"/>
  <c r="AP51" i="7"/>
  <c r="AP52" i="7"/>
  <c r="AP53" i="7"/>
  <c r="AP54" i="7"/>
  <c r="AP55" i="7"/>
  <c r="AP56" i="7"/>
  <c r="AP57" i="7"/>
  <c r="AP58" i="7"/>
  <c r="AP59" i="7"/>
  <c r="AP60" i="7"/>
  <c r="AP61" i="7"/>
  <c r="AP62" i="7"/>
  <c r="AP63" i="7"/>
  <c r="AP64" i="7"/>
  <c r="AP65" i="7"/>
  <c r="AP66" i="7"/>
  <c r="AP67" i="7"/>
  <c r="AP68" i="7"/>
  <c r="AP69" i="7"/>
  <c r="AP70" i="7"/>
  <c r="AP71" i="7"/>
  <c r="AP72" i="7"/>
  <c r="AP73" i="7"/>
  <c r="AP74" i="7"/>
  <c r="AP75" i="7"/>
  <c r="AP76" i="7"/>
  <c r="AP77" i="7"/>
  <c r="AP78" i="7"/>
  <c r="AP79" i="7"/>
  <c r="AP80" i="7"/>
  <c r="AP81" i="7"/>
  <c r="AP82" i="7"/>
  <c r="AP83" i="7"/>
  <c r="AP84" i="7"/>
  <c r="AP85" i="7"/>
  <c r="AP86" i="7"/>
  <c r="AP87" i="7"/>
  <c r="AP88" i="7"/>
  <c r="AP89" i="7"/>
  <c r="AP90" i="7"/>
  <c r="AP91" i="7"/>
  <c r="AP92" i="7"/>
  <c r="AP93" i="7"/>
  <c r="AP94" i="7"/>
  <c r="AP95" i="7"/>
  <c r="AP96" i="7"/>
  <c r="AP97" i="7"/>
  <c r="AP98" i="7"/>
  <c r="AP99" i="7"/>
  <c r="AP100" i="7"/>
  <c r="AP101" i="7"/>
  <c r="AP102" i="7"/>
  <c r="AP103" i="7"/>
  <c r="AP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42" i="7"/>
  <c r="AM43" i="7"/>
  <c r="AM44" i="7"/>
  <c r="AM45" i="7"/>
  <c r="AM46" i="7"/>
  <c r="AM47" i="7"/>
  <c r="AM48" i="7"/>
  <c r="AM49" i="7"/>
  <c r="AM50" i="7"/>
  <c r="AM51" i="7"/>
  <c r="AM52" i="7"/>
  <c r="AM53" i="7"/>
  <c r="AM54" i="7"/>
  <c r="AM55" i="7"/>
  <c r="AM56" i="7"/>
  <c r="AM57" i="7"/>
  <c r="AM58" i="7"/>
  <c r="AM59" i="7"/>
  <c r="AM60" i="7"/>
  <c r="AM61" i="7"/>
  <c r="AM62" i="7"/>
  <c r="AM63" i="7"/>
  <c r="AM64" i="7"/>
  <c r="AM65" i="7"/>
  <c r="AM66" i="7"/>
  <c r="AM67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M81" i="7"/>
  <c r="AM82" i="7"/>
  <c r="AM83" i="7"/>
  <c r="AM84" i="7"/>
  <c r="AM85" i="7"/>
  <c r="AM86" i="7"/>
  <c r="AM87" i="7"/>
  <c r="AM88" i="7"/>
  <c r="AM89" i="7"/>
  <c r="AM90" i="7"/>
  <c r="AM91" i="7"/>
  <c r="AM92" i="7"/>
  <c r="AM93" i="7"/>
  <c r="AM94" i="7"/>
  <c r="AM95" i="7"/>
  <c r="AM96" i="7"/>
  <c r="AM97" i="7"/>
  <c r="AM98" i="7"/>
  <c r="AM99" i="7"/>
  <c r="AM100" i="7"/>
  <c r="AM101" i="7"/>
  <c r="AM102" i="7"/>
  <c r="AM103" i="7"/>
  <c r="AM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5" i="7"/>
  <c r="AM3" i="7" l="1"/>
  <c r="M3" i="7"/>
  <c r="AH10" i="26"/>
  <c r="AH11" i="26"/>
  <c r="AH12" i="26"/>
  <c r="AH13" i="26"/>
  <c r="AH14" i="26"/>
  <c r="AH15" i="26"/>
  <c r="AH16" i="26"/>
  <c r="AH17" i="26"/>
  <c r="AH18" i="26"/>
  <c r="AH19" i="26"/>
  <c r="AH20" i="26"/>
  <c r="AH21" i="26"/>
  <c r="AH22" i="26"/>
  <c r="AH23" i="26"/>
  <c r="AH24" i="26"/>
  <c r="AH25" i="26"/>
  <c r="AH26" i="26"/>
  <c r="AH27" i="26"/>
  <c r="AH28" i="26"/>
  <c r="AH29" i="26"/>
  <c r="AH30" i="26"/>
  <c r="AH31" i="26"/>
  <c r="AH32" i="26"/>
  <c r="AH33" i="26"/>
  <c r="AH34" i="26"/>
  <c r="AH35" i="26"/>
  <c r="AH36" i="26"/>
  <c r="AH37" i="26"/>
  <c r="AH38" i="26"/>
  <c r="AH39" i="26"/>
  <c r="AH40" i="26"/>
  <c r="AH41" i="26"/>
  <c r="AH42" i="26"/>
  <c r="AH43" i="26"/>
  <c r="AH44" i="26"/>
  <c r="AH45" i="26"/>
  <c r="AH46" i="26"/>
  <c r="AH47" i="26"/>
  <c r="AH48" i="26"/>
  <c r="AH49" i="26"/>
  <c r="AH50" i="26"/>
  <c r="AH51" i="26"/>
  <c r="AH52" i="26"/>
  <c r="AH53" i="26"/>
  <c r="AH54" i="26"/>
  <c r="AH55" i="26"/>
  <c r="AH56" i="26"/>
  <c r="AH57" i="26"/>
  <c r="AH58" i="26"/>
  <c r="AH59" i="26"/>
  <c r="AH9" i="26"/>
  <c r="AH3" i="26"/>
  <c r="AG3" i="26"/>
  <c r="AF3" i="26"/>
  <c r="AE3" i="26"/>
  <c r="AD3" i="26"/>
  <c r="AC3" i="26"/>
  <c r="AA6" i="25"/>
  <c r="AB6" i="25"/>
  <c r="AC6" i="25"/>
  <c r="AD6" i="25"/>
  <c r="AA7" i="25"/>
  <c r="AB7" i="25"/>
  <c r="AC7" i="25"/>
  <c r="AD7" i="25"/>
  <c r="AA8" i="25"/>
  <c r="AB8" i="25"/>
  <c r="AC8" i="25"/>
  <c r="AD8" i="25"/>
  <c r="AA9" i="25"/>
  <c r="AB9" i="25"/>
  <c r="AC9" i="25"/>
  <c r="AD9" i="25"/>
  <c r="AA10" i="25"/>
  <c r="AB10" i="25"/>
  <c r="AC10" i="25"/>
  <c r="AD10" i="25"/>
  <c r="AA11" i="25"/>
  <c r="AB11" i="25"/>
  <c r="AC11" i="25"/>
  <c r="AD11" i="25"/>
  <c r="AA12" i="25"/>
  <c r="AB12" i="25"/>
  <c r="AC12" i="25"/>
  <c r="AD12" i="25"/>
  <c r="AA13" i="25"/>
  <c r="AB13" i="25"/>
  <c r="AC13" i="25"/>
  <c r="AD13" i="25"/>
  <c r="AA14" i="25"/>
  <c r="AB14" i="25"/>
  <c r="AC14" i="25"/>
  <c r="AD14" i="25"/>
  <c r="AA15" i="25"/>
  <c r="AB15" i="25"/>
  <c r="AC15" i="25"/>
  <c r="AD15" i="25"/>
  <c r="AA16" i="25"/>
  <c r="AB16" i="25"/>
  <c r="AC16" i="25"/>
  <c r="AD16" i="25"/>
  <c r="AA17" i="25"/>
  <c r="AB17" i="25"/>
  <c r="AC17" i="25"/>
  <c r="AD17" i="25"/>
  <c r="AA18" i="25"/>
  <c r="AB18" i="25"/>
  <c r="AC18" i="25"/>
  <c r="AD18" i="25"/>
  <c r="AA19" i="25"/>
  <c r="AB19" i="25"/>
  <c r="AC19" i="25"/>
  <c r="AD19" i="25"/>
  <c r="AA20" i="25"/>
  <c r="AB20" i="25"/>
  <c r="AC20" i="25"/>
  <c r="AD20" i="25"/>
  <c r="AA21" i="25"/>
  <c r="AB21" i="25"/>
  <c r="AC21" i="25"/>
  <c r="AD21" i="25"/>
  <c r="AA22" i="25"/>
  <c r="AB22" i="25"/>
  <c r="AC22" i="25"/>
  <c r="AD22" i="25"/>
  <c r="AA23" i="25"/>
  <c r="AB23" i="25"/>
  <c r="AC23" i="25"/>
  <c r="AD23" i="25"/>
  <c r="AA24" i="25"/>
  <c r="AB24" i="25"/>
  <c r="AC24" i="25"/>
  <c r="AD24" i="25"/>
  <c r="AA25" i="25"/>
  <c r="AB25" i="25"/>
  <c r="AC25" i="25"/>
  <c r="AD25" i="25"/>
  <c r="AA26" i="25"/>
  <c r="AB26" i="25"/>
  <c r="AC26" i="25"/>
  <c r="AD26" i="25"/>
  <c r="AA27" i="25"/>
  <c r="AB27" i="25"/>
  <c r="AC27" i="25"/>
  <c r="AD27" i="25"/>
  <c r="AA28" i="25"/>
  <c r="AB28" i="25"/>
  <c r="AC28" i="25"/>
  <c r="AD28" i="25"/>
  <c r="AA29" i="25"/>
  <c r="AB29" i="25"/>
  <c r="AC29" i="25"/>
  <c r="AD29" i="25"/>
  <c r="AA30" i="25"/>
  <c r="AB30" i="25"/>
  <c r="AC30" i="25"/>
  <c r="AD30" i="25"/>
  <c r="AA31" i="25"/>
  <c r="AB31" i="25"/>
  <c r="AC31" i="25"/>
  <c r="AD31" i="25"/>
  <c r="AA32" i="25"/>
  <c r="AB32" i="25"/>
  <c r="AC32" i="25"/>
  <c r="AD32" i="25"/>
  <c r="AA33" i="25"/>
  <c r="AB33" i="25"/>
  <c r="AC33" i="25"/>
  <c r="AD33" i="25"/>
  <c r="AA34" i="25"/>
  <c r="AB34" i="25"/>
  <c r="AC34" i="25"/>
  <c r="AD34" i="25"/>
  <c r="AA35" i="25"/>
  <c r="AB35" i="25"/>
  <c r="AC35" i="25"/>
  <c r="AD35" i="25"/>
  <c r="AA36" i="25"/>
  <c r="AB36" i="25"/>
  <c r="AC36" i="25"/>
  <c r="AD36" i="25"/>
  <c r="AA37" i="25"/>
  <c r="AB37" i="25"/>
  <c r="AC37" i="25"/>
  <c r="AD37" i="25"/>
  <c r="AA38" i="25"/>
  <c r="AB38" i="25"/>
  <c r="AC38" i="25"/>
  <c r="AD38" i="25"/>
  <c r="AA39" i="25"/>
  <c r="AB39" i="25"/>
  <c r="AC39" i="25"/>
  <c r="AD39" i="25"/>
  <c r="AA40" i="25"/>
  <c r="AB40" i="25"/>
  <c r="AC40" i="25"/>
  <c r="AD40" i="25"/>
  <c r="AA41" i="25"/>
  <c r="AB41" i="25"/>
  <c r="AC41" i="25"/>
  <c r="AD41" i="25"/>
  <c r="AA42" i="25"/>
  <c r="AB42" i="25"/>
  <c r="AC42" i="25"/>
  <c r="AD42" i="25"/>
  <c r="AA43" i="25"/>
  <c r="AB43" i="25"/>
  <c r="AC43" i="25"/>
  <c r="AD43" i="25"/>
  <c r="AA44" i="25"/>
  <c r="AB44" i="25"/>
  <c r="AC44" i="25"/>
  <c r="AD44" i="25"/>
  <c r="AA45" i="25"/>
  <c r="AB45" i="25"/>
  <c r="AC45" i="25"/>
  <c r="AD45" i="25"/>
  <c r="AA46" i="25"/>
  <c r="AB46" i="25"/>
  <c r="AC46" i="25"/>
  <c r="AD46" i="25"/>
  <c r="AA47" i="25"/>
  <c r="AB47" i="25"/>
  <c r="AC47" i="25"/>
  <c r="AD47" i="25"/>
  <c r="AA48" i="25"/>
  <c r="AB48" i="25"/>
  <c r="AC48" i="25"/>
  <c r="AD48" i="25"/>
  <c r="AA49" i="25"/>
  <c r="AB49" i="25"/>
  <c r="AC49" i="25"/>
  <c r="AD49" i="25"/>
  <c r="AA50" i="25"/>
  <c r="AB50" i="25"/>
  <c r="AC50" i="25"/>
  <c r="AD50" i="25"/>
  <c r="AA51" i="25"/>
  <c r="AB51" i="25"/>
  <c r="AC51" i="25"/>
  <c r="AD51" i="25"/>
  <c r="AA52" i="25"/>
  <c r="AB52" i="25"/>
  <c r="AC52" i="25"/>
  <c r="AD52" i="25"/>
  <c r="AA53" i="25"/>
  <c r="AB53" i="25"/>
  <c r="AC53" i="25"/>
  <c r="AD53" i="25"/>
  <c r="AA54" i="25"/>
  <c r="AB54" i="25"/>
  <c r="AC54" i="25"/>
  <c r="AD54" i="25"/>
  <c r="AA55" i="25"/>
  <c r="AB55" i="25"/>
  <c r="AC55" i="25"/>
  <c r="AD55" i="25"/>
  <c r="AD5" i="25"/>
  <c r="AC5" i="25"/>
  <c r="AB5" i="25"/>
  <c r="AA5" i="25"/>
  <c r="AD3" i="25"/>
  <c r="AC3" i="25"/>
  <c r="AB3" i="25"/>
  <c r="AA3" i="25"/>
  <c r="H6" i="25"/>
  <c r="I6" i="25"/>
  <c r="J6" i="25"/>
  <c r="K6" i="25"/>
  <c r="H7" i="25"/>
  <c r="I7" i="25"/>
  <c r="J7" i="25"/>
  <c r="K7" i="25"/>
  <c r="H8" i="25"/>
  <c r="I8" i="25"/>
  <c r="J8" i="25"/>
  <c r="K8" i="25"/>
  <c r="H9" i="25"/>
  <c r="I9" i="25"/>
  <c r="J9" i="25"/>
  <c r="K9" i="25"/>
  <c r="H10" i="25"/>
  <c r="I10" i="25"/>
  <c r="J10" i="25"/>
  <c r="K10" i="25"/>
  <c r="H11" i="25"/>
  <c r="I11" i="25"/>
  <c r="J11" i="25"/>
  <c r="K11" i="25"/>
  <c r="H12" i="25"/>
  <c r="I12" i="25"/>
  <c r="J12" i="25"/>
  <c r="K12" i="25"/>
  <c r="H13" i="25"/>
  <c r="I13" i="25"/>
  <c r="J13" i="25"/>
  <c r="K13" i="25"/>
  <c r="H14" i="25"/>
  <c r="I14" i="25"/>
  <c r="J14" i="25"/>
  <c r="K14" i="25"/>
  <c r="H15" i="25"/>
  <c r="I15" i="25"/>
  <c r="J15" i="25"/>
  <c r="K15" i="25"/>
  <c r="H16" i="25"/>
  <c r="I16" i="25"/>
  <c r="J16" i="25"/>
  <c r="K16" i="25"/>
  <c r="H17" i="25"/>
  <c r="I17" i="25"/>
  <c r="J17" i="25"/>
  <c r="K17" i="25"/>
  <c r="H18" i="25"/>
  <c r="I18" i="25"/>
  <c r="J18" i="25"/>
  <c r="K18" i="25"/>
  <c r="H19" i="25"/>
  <c r="I19" i="25"/>
  <c r="J19" i="25"/>
  <c r="K19" i="25"/>
  <c r="H20" i="25"/>
  <c r="I20" i="25"/>
  <c r="J20" i="25"/>
  <c r="K20" i="25"/>
  <c r="H21" i="25"/>
  <c r="I21" i="25"/>
  <c r="J21" i="25"/>
  <c r="K21" i="25"/>
  <c r="H22" i="25"/>
  <c r="I22" i="25"/>
  <c r="J22" i="25"/>
  <c r="K22" i="25"/>
  <c r="H23" i="25"/>
  <c r="I23" i="25"/>
  <c r="J23" i="25"/>
  <c r="K23" i="25"/>
  <c r="H24" i="25"/>
  <c r="I24" i="25"/>
  <c r="J24" i="25"/>
  <c r="K24" i="25"/>
  <c r="H25" i="25"/>
  <c r="I25" i="25"/>
  <c r="J25" i="25"/>
  <c r="K25" i="25"/>
  <c r="H26" i="25"/>
  <c r="I26" i="25"/>
  <c r="J26" i="25"/>
  <c r="K26" i="25"/>
  <c r="H27" i="25"/>
  <c r="I27" i="25"/>
  <c r="J27" i="25"/>
  <c r="K27" i="25"/>
  <c r="H28" i="25"/>
  <c r="I28" i="25"/>
  <c r="J28" i="25"/>
  <c r="K28" i="25"/>
  <c r="H29" i="25"/>
  <c r="I29" i="25"/>
  <c r="J29" i="25"/>
  <c r="K29" i="25"/>
  <c r="H30" i="25"/>
  <c r="I30" i="25"/>
  <c r="J30" i="25"/>
  <c r="K30" i="25"/>
  <c r="H31" i="25"/>
  <c r="I31" i="25"/>
  <c r="J31" i="25"/>
  <c r="K31" i="25"/>
  <c r="H32" i="25"/>
  <c r="I32" i="25"/>
  <c r="J32" i="25"/>
  <c r="K32" i="25"/>
  <c r="H33" i="25"/>
  <c r="I33" i="25"/>
  <c r="J33" i="25"/>
  <c r="K33" i="25"/>
  <c r="H34" i="25"/>
  <c r="I34" i="25"/>
  <c r="J34" i="25"/>
  <c r="K34" i="25"/>
  <c r="H35" i="25"/>
  <c r="I35" i="25"/>
  <c r="J35" i="25"/>
  <c r="K35" i="25"/>
  <c r="H36" i="25"/>
  <c r="I36" i="25"/>
  <c r="J36" i="25"/>
  <c r="K36" i="25"/>
  <c r="H37" i="25"/>
  <c r="I37" i="25"/>
  <c r="J37" i="25"/>
  <c r="K37" i="25"/>
  <c r="H38" i="25"/>
  <c r="I38" i="25"/>
  <c r="J38" i="25"/>
  <c r="K38" i="25"/>
  <c r="H39" i="25"/>
  <c r="I39" i="25"/>
  <c r="J39" i="25"/>
  <c r="K39" i="25"/>
  <c r="H40" i="25"/>
  <c r="I40" i="25"/>
  <c r="J40" i="25"/>
  <c r="K40" i="25"/>
  <c r="H41" i="25"/>
  <c r="I41" i="25"/>
  <c r="J41" i="25"/>
  <c r="K41" i="25"/>
  <c r="H42" i="25"/>
  <c r="I42" i="25"/>
  <c r="J42" i="25"/>
  <c r="K42" i="25"/>
  <c r="H43" i="25"/>
  <c r="I43" i="25"/>
  <c r="J43" i="25"/>
  <c r="K43" i="25"/>
  <c r="H44" i="25"/>
  <c r="I44" i="25"/>
  <c r="J44" i="25"/>
  <c r="K44" i="25"/>
  <c r="H45" i="25"/>
  <c r="I45" i="25"/>
  <c r="J45" i="25"/>
  <c r="K45" i="25"/>
  <c r="H46" i="25"/>
  <c r="I46" i="25"/>
  <c r="J46" i="25"/>
  <c r="K46" i="25"/>
  <c r="H47" i="25"/>
  <c r="I47" i="25"/>
  <c r="J47" i="25"/>
  <c r="K47" i="25"/>
  <c r="H48" i="25"/>
  <c r="I48" i="25"/>
  <c r="J48" i="25"/>
  <c r="K48" i="25"/>
  <c r="H49" i="25"/>
  <c r="I49" i="25"/>
  <c r="J49" i="25"/>
  <c r="K49" i="25"/>
  <c r="H50" i="25"/>
  <c r="I50" i="25"/>
  <c r="J50" i="25"/>
  <c r="K50" i="25"/>
  <c r="H51" i="25"/>
  <c r="I51" i="25"/>
  <c r="J51" i="25"/>
  <c r="K51" i="25"/>
  <c r="H52" i="25"/>
  <c r="I52" i="25"/>
  <c r="J52" i="25"/>
  <c r="K52" i="25"/>
  <c r="H53" i="25"/>
  <c r="I53" i="25"/>
  <c r="J53" i="25"/>
  <c r="K53" i="25"/>
  <c r="H54" i="25"/>
  <c r="I54" i="25"/>
  <c r="J54" i="25"/>
  <c r="K54" i="25"/>
  <c r="H55" i="25"/>
  <c r="I55" i="25"/>
  <c r="J55" i="25"/>
  <c r="K55" i="25"/>
  <c r="K3" i="25"/>
  <c r="I3" i="25"/>
  <c r="J3" i="25"/>
  <c r="H5" i="25"/>
  <c r="H3" i="25"/>
  <c r="I5" i="25"/>
  <c r="G5" i="26" s="1"/>
  <c r="J5" i="25"/>
  <c r="K5" i="25"/>
  <c r="F3" i="26"/>
  <c r="I3" i="26"/>
  <c r="H3" i="26"/>
  <c r="G3" i="26"/>
  <c r="I5" i="26" l="1"/>
  <c r="H5" i="26"/>
  <c r="H10" i="26" s="1"/>
  <c r="Z5" i="26"/>
  <c r="Z15" i="26" s="1"/>
  <c r="W5" i="26"/>
  <c r="X5" i="26"/>
  <c r="Y5" i="26"/>
  <c r="Z23" i="26"/>
  <c r="Z31" i="26"/>
  <c r="Z39" i="26"/>
  <c r="Z47" i="26"/>
  <c r="Z55" i="26"/>
  <c r="Z22" i="26"/>
  <c r="Z30" i="26"/>
  <c r="Z38" i="26"/>
  <c r="Z46" i="26"/>
  <c r="Z13" i="26"/>
  <c r="Z29" i="26"/>
  <c r="Z37" i="26"/>
  <c r="Z45" i="26"/>
  <c r="Z53" i="26"/>
  <c r="Z11" i="26"/>
  <c r="Z35" i="26"/>
  <c r="Z43" i="26"/>
  <c r="Z59" i="26"/>
  <c r="Z12" i="26"/>
  <c r="Z20" i="26"/>
  <c r="Z36" i="26"/>
  <c r="Z44" i="26"/>
  <c r="Z52" i="26"/>
  <c r="Z19" i="26"/>
  <c r="Z51" i="26"/>
  <c r="Z25" i="26"/>
  <c r="Z40" i="26"/>
  <c r="Z41" i="26"/>
  <c r="Z58" i="26"/>
  <c r="Z16" i="26"/>
  <c r="Z26" i="26"/>
  <c r="Z32" i="26"/>
  <c r="Z42" i="26"/>
  <c r="Z56" i="26"/>
  <c r="Z18" i="26"/>
  <c r="Z48" i="26"/>
  <c r="Z54" i="26"/>
  <c r="Z24" i="26"/>
  <c r="Z34" i="26"/>
  <c r="Z49" i="26"/>
  <c r="Z9" i="26"/>
  <c r="Z17" i="26"/>
  <c r="I11" i="26"/>
  <c r="I19" i="26"/>
  <c r="I27" i="26"/>
  <c r="I35" i="26"/>
  <c r="I43" i="26"/>
  <c r="I51" i="26"/>
  <c r="I59" i="26"/>
  <c r="I10" i="26"/>
  <c r="I18" i="26"/>
  <c r="I26" i="26"/>
  <c r="I34" i="26"/>
  <c r="I42" i="26"/>
  <c r="I50" i="26"/>
  <c r="I13" i="26"/>
  <c r="I33" i="26"/>
  <c r="I39" i="26"/>
  <c r="I45" i="26"/>
  <c r="I57" i="26"/>
  <c r="I24" i="26"/>
  <c r="I30" i="26"/>
  <c r="I36" i="26"/>
  <c r="I15" i="26"/>
  <c r="I21" i="26"/>
  <c r="I41" i="26"/>
  <c r="I47" i="26"/>
  <c r="I53" i="26"/>
  <c r="I56" i="26"/>
  <c r="I12" i="26"/>
  <c r="I32" i="26"/>
  <c r="I38" i="26"/>
  <c r="I44" i="26"/>
  <c r="I17" i="26"/>
  <c r="I23" i="26"/>
  <c r="I29" i="26"/>
  <c r="I49" i="26"/>
  <c r="I31" i="26"/>
  <c r="I55" i="26"/>
  <c r="I20" i="26"/>
  <c r="I48" i="26"/>
  <c r="I58" i="26"/>
  <c r="I16" i="26"/>
  <c r="I28" i="26"/>
  <c r="I25" i="26"/>
  <c r="I37" i="26"/>
  <c r="I46" i="26"/>
  <c r="I14" i="26"/>
  <c r="I40" i="26"/>
  <c r="I52" i="26"/>
  <c r="I9" i="26"/>
  <c r="I22" i="26"/>
  <c r="I54" i="26"/>
  <c r="H18" i="26"/>
  <c r="H34" i="26"/>
  <c r="H42" i="26"/>
  <c r="H17" i="26"/>
  <c r="H33" i="26"/>
  <c r="H41" i="26"/>
  <c r="H30" i="26"/>
  <c r="H9" i="26"/>
  <c r="H15" i="26"/>
  <c r="H47" i="26"/>
  <c r="H56" i="26"/>
  <c r="H12" i="26"/>
  <c r="H44" i="26"/>
  <c r="H29" i="26"/>
  <c r="H35" i="26"/>
  <c r="H20" i="26"/>
  <c r="H46" i="26"/>
  <c r="H52" i="26"/>
  <c r="H51" i="26"/>
  <c r="H28" i="26"/>
  <c r="H37" i="26"/>
  <c r="H13" i="26"/>
  <c r="H54" i="26"/>
  <c r="H19" i="26"/>
  <c r="H43" i="26"/>
  <c r="G17" i="26"/>
  <c r="G25" i="26"/>
  <c r="G33" i="26"/>
  <c r="G41" i="26"/>
  <c r="G49" i="26"/>
  <c r="G57" i="26"/>
  <c r="G16" i="26"/>
  <c r="G24" i="26"/>
  <c r="G32" i="26"/>
  <c r="G40" i="26"/>
  <c r="G48" i="26"/>
  <c r="G10" i="26"/>
  <c r="G15" i="26"/>
  <c r="G21" i="26"/>
  <c r="G27" i="26"/>
  <c r="G47" i="26"/>
  <c r="G53" i="26"/>
  <c r="G56" i="26"/>
  <c r="G12" i="26"/>
  <c r="G18" i="26"/>
  <c r="G38" i="26"/>
  <c r="G44" i="26"/>
  <c r="G50" i="26"/>
  <c r="G9" i="26"/>
  <c r="G23" i="26"/>
  <c r="G29" i="26"/>
  <c r="G35" i="26"/>
  <c r="G55" i="26"/>
  <c r="G14" i="26"/>
  <c r="G20" i="26"/>
  <c r="G26" i="26"/>
  <c r="G46" i="26"/>
  <c r="G52" i="26"/>
  <c r="G59" i="26"/>
  <c r="G11" i="26"/>
  <c r="G31" i="26"/>
  <c r="G37" i="26"/>
  <c r="G43" i="26"/>
  <c r="G19" i="26"/>
  <c r="G36" i="26"/>
  <c r="G45" i="26"/>
  <c r="G13" i="26"/>
  <c r="G22" i="26"/>
  <c r="G34" i="26"/>
  <c r="G54" i="26"/>
  <c r="G30" i="26"/>
  <c r="G42" i="26"/>
  <c r="G28" i="26"/>
  <c r="G58" i="26"/>
  <c r="G39" i="26"/>
  <c r="G51" i="26"/>
  <c r="F5" i="26"/>
  <c r="AH7" i="26"/>
  <c r="AH6" i="26" s="1"/>
  <c r="D3" i="26"/>
  <c r="Q3" i="26"/>
  <c r="P3" i="26"/>
  <c r="O3" i="26"/>
  <c r="N3" i="26"/>
  <c r="M3" i="26"/>
  <c r="L3" i="26"/>
  <c r="E3" i="26"/>
  <c r="AK6" i="25"/>
  <c r="AK7" i="25"/>
  <c r="AK8" i="25"/>
  <c r="AK9" i="25"/>
  <c r="AK10" i="25"/>
  <c r="AK11" i="25"/>
  <c r="AK12" i="25"/>
  <c r="AK13" i="25"/>
  <c r="AK14" i="25"/>
  <c r="AK15" i="25"/>
  <c r="AK16" i="25"/>
  <c r="AK17" i="25"/>
  <c r="AK18" i="25"/>
  <c r="AK19" i="25"/>
  <c r="AK20" i="25"/>
  <c r="AK21" i="25"/>
  <c r="AK22" i="25"/>
  <c r="AK23" i="25"/>
  <c r="AK24" i="25"/>
  <c r="AK25" i="25"/>
  <c r="AK26" i="25"/>
  <c r="AK27" i="25"/>
  <c r="AK28" i="25"/>
  <c r="AK29" i="25"/>
  <c r="AK30" i="25"/>
  <c r="AK31" i="25"/>
  <c r="AK32" i="25"/>
  <c r="AK33" i="25"/>
  <c r="AK34" i="25"/>
  <c r="AK35" i="25"/>
  <c r="AK36" i="25"/>
  <c r="AK37" i="25"/>
  <c r="AK38" i="25"/>
  <c r="AK39" i="25"/>
  <c r="AK40" i="25"/>
  <c r="AK41" i="25"/>
  <c r="AK42" i="25"/>
  <c r="AK43" i="25"/>
  <c r="AK44" i="25"/>
  <c r="AK45" i="25"/>
  <c r="AK46" i="25"/>
  <c r="AK47" i="25"/>
  <c r="AK48" i="25"/>
  <c r="AK49" i="25"/>
  <c r="AK50" i="25"/>
  <c r="AK51" i="25"/>
  <c r="AK52" i="25"/>
  <c r="AK53" i="25"/>
  <c r="AK54" i="25"/>
  <c r="AK55" i="25"/>
  <c r="AK5" i="25"/>
  <c r="R6" i="25"/>
  <c r="R7" i="25"/>
  <c r="R8" i="25"/>
  <c r="R9" i="25"/>
  <c r="R10" i="25"/>
  <c r="R11" i="25"/>
  <c r="R12" i="25"/>
  <c r="R13" i="25"/>
  <c r="R14" i="25"/>
  <c r="R15" i="25"/>
  <c r="R16" i="25"/>
  <c r="R17" i="25"/>
  <c r="R18" i="25"/>
  <c r="R19" i="25"/>
  <c r="R20" i="25"/>
  <c r="R21" i="25"/>
  <c r="R22" i="25"/>
  <c r="R23" i="25"/>
  <c r="R24" i="25"/>
  <c r="R25" i="25"/>
  <c r="R26" i="25"/>
  <c r="R27" i="25"/>
  <c r="R28" i="25"/>
  <c r="R29" i="25"/>
  <c r="R30" i="25"/>
  <c r="R31" i="25"/>
  <c r="R32" i="25"/>
  <c r="R33" i="25"/>
  <c r="R34" i="25"/>
  <c r="R35" i="25"/>
  <c r="R36" i="25"/>
  <c r="R37" i="25"/>
  <c r="R38" i="25"/>
  <c r="R39" i="25"/>
  <c r="R40" i="25"/>
  <c r="R41" i="25"/>
  <c r="R42" i="25"/>
  <c r="R43" i="25"/>
  <c r="R44" i="25"/>
  <c r="R45" i="25"/>
  <c r="R46" i="25"/>
  <c r="R47" i="25"/>
  <c r="R48" i="25"/>
  <c r="R49" i="25"/>
  <c r="R50" i="25"/>
  <c r="R51" i="25"/>
  <c r="R52" i="25"/>
  <c r="R53" i="25"/>
  <c r="R54" i="25"/>
  <c r="R55" i="25"/>
  <c r="R5" i="25"/>
  <c r="P5" i="26" s="1"/>
  <c r="AG6" i="25"/>
  <c r="AH6" i="25"/>
  <c r="AI6" i="25"/>
  <c r="AJ6" i="25"/>
  <c r="AL6" i="25"/>
  <c r="AG7" i="25"/>
  <c r="AH7" i="25"/>
  <c r="AI7" i="25"/>
  <c r="AJ7" i="25"/>
  <c r="AL7" i="25"/>
  <c r="AG8" i="25"/>
  <c r="AH8" i="25"/>
  <c r="AI8" i="25"/>
  <c r="AJ8" i="25"/>
  <c r="AL8" i="25"/>
  <c r="AG9" i="25"/>
  <c r="AH9" i="25"/>
  <c r="AI9" i="25"/>
  <c r="AJ9" i="25"/>
  <c r="AL9" i="25"/>
  <c r="AG10" i="25"/>
  <c r="AH10" i="25"/>
  <c r="AI10" i="25"/>
  <c r="AJ10" i="25"/>
  <c r="AL10" i="25"/>
  <c r="AG11" i="25"/>
  <c r="AH11" i="25"/>
  <c r="AI11" i="25"/>
  <c r="AJ11" i="25"/>
  <c r="AL11" i="25"/>
  <c r="AG12" i="25"/>
  <c r="AH12" i="25"/>
  <c r="AI12" i="25"/>
  <c r="AJ12" i="25"/>
  <c r="AL12" i="25"/>
  <c r="AG13" i="25"/>
  <c r="AH13" i="25"/>
  <c r="AI13" i="25"/>
  <c r="AJ13" i="25"/>
  <c r="AL13" i="25"/>
  <c r="AG14" i="25"/>
  <c r="AH14" i="25"/>
  <c r="AI14" i="25"/>
  <c r="AJ14" i="25"/>
  <c r="AL14" i="25"/>
  <c r="AG15" i="25"/>
  <c r="AH15" i="25"/>
  <c r="AI15" i="25"/>
  <c r="AJ15" i="25"/>
  <c r="AL15" i="25"/>
  <c r="AG16" i="25"/>
  <c r="AH16" i="25"/>
  <c r="AI16" i="25"/>
  <c r="AJ16" i="25"/>
  <c r="AL16" i="25"/>
  <c r="AG17" i="25"/>
  <c r="AH17" i="25"/>
  <c r="AI17" i="25"/>
  <c r="AJ17" i="25"/>
  <c r="AL17" i="25"/>
  <c r="AG18" i="25"/>
  <c r="AH18" i="25"/>
  <c r="AI18" i="25"/>
  <c r="AJ18" i="25"/>
  <c r="AL18" i="25"/>
  <c r="AG19" i="25"/>
  <c r="AH19" i="25"/>
  <c r="AI19" i="25"/>
  <c r="AJ19" i="25"/>
  <c r="AL19" i="25"/>
  <c r="AG20" i="25"/>
  <c r="AH20" i="25"/>
  <c r="AI20" i="25"/>
  <c r="AJ20" i="25"/>
  <c r="AL20" i="25"/>
  <c r="AG21" i="25"/>
  <c r="AH21" i="25"/>
  <c r="AI21" i="25"/>
  <c r="AJ21" i="25"/>
  <c r="AL21" i="25"/>
  <c r="AG22" i="25"/>
  <c r="AH22" i="25"/>
  <c r="AI22" i="25"/>
  <c r="AJ22" i="25"/>
  <c r="AL22" i="25"/>
  <c r="AG23" i="25"/>
  <c r="AH23" i="25"/>
  <c r="AI23" i="25"/>
  <c r="AJ23" i="25"/>
  <c r="AL23" i="25"/>
  <c r="AG24" i="25"/>
  <c r="AH24" i="25"/>
  <c r="AI24" i="25"/>
  <c r="AJ24" i="25"/>
  <c r="AL24" i="25"/>
  <c r="AG25" i="25"/>
  <c r="AH25" i="25"/>
  <c r="AI25" i="25"/>
  <c r="AJ25" i="25"/>
  <c r="AL25" i="25"/>
  <c r="AG26" i="25"/>
  <c r="AH26" i="25"/>
  <c r="AI26" i="25"/>
  <c r="AJ26" i="25"/>
  <c r="AL26" i="25"/>
  <c r="AG27" i="25"/>
  <c r="AH27" i="25"/>
  <c r="AI27" i="25"/>
  <c r="AJ27" i="25"/>
  <c r="AL27" i="25"/>
  <c r="AG28" i="25"/>
  <c r="AH28" i="25"/>
  <c r="AI28" i="25"/>
  <c r="AJ28" i="25"/>
  <c r="AL28" i="25"/>
  <c r="AG29" i="25"/>
  <c r="AH29" i="25"/>
  <c r="AI29" i="25"/>
  <c r="AJ29" i="25"/>
  <c r="AL29" i="25"/>
  <c r="AG30" i="25"/>
  <c r="AH30" i="25"/>
  <c r="AI30" i="25"/>
  <c r="AJ30" i="25"/>
  <c r="AL30" i="25"/>
  <c r="AG31" i="25"/>
  <c r="AH31" i="25"/>
  <c r="AI31" i="25"/>
  <c r="AJ31" i="25"/>
  <c r="AL31" i="25"/>
  <c r="AG32" i="25"/>
  <c r="AH32" i="25"/>
  <c r="AI32" i="25"/>
  <c r="AJ32" i="25"/>
  <c r="AL32" i="25"/>
  <c r="AG33" i="25"/>
  <c r="AH33" i="25"/>
  <c r="AI33" i="25"/>
  <c r="AJ33" i="25"/>
  <c r="AL33" i="25"/>
  <c r="AG34" i="25"/>
  <c r="AH34" i="25"/>
  <c r="AI34" i="25"/>
  <c r="AJ34" i="25"/>
  <c r="AL34" i="25"/>
  <c r="AG35" i="25"/>
  <c r="AH35" i="25"/>
  <c r="AI35" i="25"/>
  <c r="AJ35" i="25"/>
  <c r="AL35" i="25"/>
  <c r="AG36" i="25"/>
  <c r="AH36" i="25"/>
  <c r="AI36" i="25"/>
  <c r="AJ36" i="25"/>
  <c r="AL36" i="25"/>
  <c r="AG37" i="25"/>
  <c r="AH37" i="25"/>
  <c r="AI37" i="25"/>
  <c r="AJ37" i="25"/>
  <c r="AL37" i="25"/>
  <c r="AG38" i="25"/>
  <c r="AH38" i="25"/>
  <c r="AI38" i="25"/>
  <c r="AJ38" i="25"/>
  <c r="AL38" i="25"/>
  <c r="AG39" i="25"/>
  <c r="AH39" i="25"/>
  <c r="AI39" i="25"/>
  <c r="AJ39" i="25"/>
  <c r="AL39" i="25"/>
  <c r="AG40" i="25"/>
  <c r="AH40" i="25"/>
  <c r="AI40" i="25"/>
  <c r="AJ40" i="25"/>
  <c r="AL40" i="25"/>
  <c r="AG41" i="25"/>
  <c r="AH41" i="25"/>
  <c r="AI41" i="25"/>
  <c r="AJ41" i="25"/>
  <c r="AL41" i="25"/>
  <c r="AG42" i="25"/>
  <c r="AH42" i="25"/>
  <c r="AI42" i="25"/>
  <c r="AJ42" i="25"/>
  <c r="AL42" i="25"/>
  <c r="AG43" i="25"/>
  <c r="AH43" i="25"/>
  <c r="AI43" i="25"/>
  <c r="AJ43" i="25"/>
  <c r="AL43" i="25"/>
  <c r="AG44" i="25"/>
  <c r="AH44" i="25"/>
  <c r="AI44" i="25"/>
  <c r="AJ44" i="25"/>
  <c r="AL44" i="25"/>
  <c r="AG45" i="25"/>
  <c r="AH45" i="25"/>
  <c r="AI45" i="25"/>
  <c r="AJ45" i="25"/>
  <c r="AL45" i="25"/>
  <c r="AG46" i="25"/>
  <c r="AH46" i="25"/>
  <c r="AI46" i="25"/>
  <c r="AJ46" i="25"/>
  <c r="AL46" i="25"/>
  <c r="AG47" i="25"/>
  <c r="AH47" i="25"/>
  <c r="AI47" i="25"/>
  <c r="AJ47" i="25"/>
  <c r="AL47" i="25"/>
  <c r="AG48" i="25"/>
  <c r="AH48" i="25"/>
  <c r="AI48" i="25"/>
  <c r="AJ48" i="25"/>
  <c r="AL48" i="25"/>
  <c r="AG49" i="25"/>
  <c r="AH49" i="25"/>
  <c r="AI49" i="25"/>
  <c r="AJ49" i="25"/>
  <c r="AL49" i="25"/>
  <c r="AG50" i="25"/>
  <c r="AH50" i="25"/>
  <c r="AI50" i="25"/>
  <c r="AJ50" i="25"/>
  <c r="AL50" i="25"/>
  <c r="AG51" i="25"/>
  <c r="AH51" i="25"/>
  <c r="AI51" i="25"/>
  <c r="AJ51" i="25"/>
  <c r="AL51" i="25"/>
  <c r="AG52" i="25"/>
  <c r="AH52" i="25"/>
  <c r="AI52" i="25"/>
  <c r="AJ52" i="25"/>
  <c r="AL52" i="25"/>
  <c r="AG53" i="25"/>
  <c r="AH53" i="25"/>
  <c r="AI53" i="25"/>
  <c r="AJ53" i="25"/>
  <c r="AL53" i="25"/>
  <c r="AG54" i="25"/>
  <c r="AH54" i="25"/>
  <c r="AI54" i="25"/>
  <c r="AJ54" i="25"/>
  <c r="AL54" i="25"/>
  <c r="AG55" i="25"/>
  <c r="AH55" i="25"/>
  <c r="AI55" i="25"/>
  <c r="AJ55" i="25"/>
  <c r="AL55" i="25"/>
  <c r="AL5" i="25"/>
  <c r="AJ5" i="25"/>
  <c r="AI5" i="25"/>
  <c r="AH5" i="25"/>
  <c r="AG5" i="25"/>
  <c r="AL3" i="25"/>
  <c r="AK3" i="25"/>
  <c r="AJ3" i="25"/>
  <c r="AI3" i="25"/>
  <c r="AH3" i="25"/>
  <c r="AG3" i="25"/>
  <c r="N6" i="25"/>
  <c r="O6" i="25"/>
  <c r="P6" i="25"/>
  <c r="Q6" i="25"/>
  <c r="S6" i="25"/>
  <c r="N7" i="25"/>
  <c r="O7" i="25"/>
  <c r="P7" i="25"/>
  <c r="Q7" i="25"/>
  <c r="S7" i="25"/>
  <c r="N8" i="25"/>
  <c r="O8" i="25"/>
  <c r="P8" i="25"/>
  <c r="Q8" i="25"/>
  <c r="S8" i="25"/>
  <c r="N9" i="25"/>
  <c r="O9" i="25"/>
  <c r="P9" i="25"/>
  <c r="Q9" i="25"/>
  <c r="S9" i="25"/>
  <c r="N10" i="25"/>
  <c r="O10" i="25"/>
  <c r="P10" i="25"/>
  <c r="Q10" i="25"/>
  <c r="S10" i="25"/>
  <c r="N11" i="25"/>
  <c r="O11" i="25"/>
  <c r="P11" i="25"/>
  <c r="Q11" i="25"/>
  <c r="S11" i="25"/>
  <c r="N12" i="25"/>
  <c r="O12" i="25"/>
  <c r="P12" i="25"/>
  <c r="Q12" i="25"/>
  <c r="S12" i="25"/>
  <c r="N13" i="25"/>
  <c r="O13" i="25"/>
  <c r="P13" i="25"/>
  <c r="Q13" i="25"/>
  <c r="S13" i="25"/>
  <c r="N14" i="25"/>
  <c r="O14" i="25"/>
  <c r="P14" i="25"/>
  <c r="Q14" i="25"/>
  <c r="S14" i="25"/>
  <c r="N15" i="25"/>
  <c r="O15" i="25"/>
  <c r="P15" i="25"/>
  <c r="Q15" i="25"/>
  <c r="S15" i="25"/>
  <c r="N16" i="25"/>
  <c r="O16" i="25"/>
  <c r="P16" i="25"/>
  <c r="Q16" i="25"/>
  <c r="S16" i="25"/>
  <c r="N17" i="25"/>
  <c r="O17" i="25"/>
  <c r="P17" i="25"/>
  <c r="Q17" i="25"/>
  <c r="S17" i="25"/>
  <c r="N18" i="25"/>
  <c r="O18" i="25"/>
  <c r="P18" i="25"/>
  <c r="Q18" i="25"/>
  <c r="S18" i="25"/>
  <c r="N19" i="25"/>
  <c r="O19" i="25"/>
  <c r="P19" i="25"/>
  <c r="Q19" i="25"/>
  <c r="S19" i="25"/>
  <c r="N20" i="25"/>
  <c r="O20" i="25"/>
  <c r="P20" i="25"/>
  <c r="Q20" i="25"/>
  <c r="S20" i="25"/>
  <c r="N21" i="25"/>
  <c r="O21" i="25"/>
  <c r="P21" i="25"/>
  <c r="Q21" i="25"/>
  <c r="S21" i="25"/>
  <c r="N22" i="25"/>
  <c r="O22" i="25"/>
  <c r="P22" i="25"/>
  <c r="Q22" i="25"/>
  <c r="S22" i="25"/>
  <c r="N23" i="25"/>
  <c r="O23" i="25"/>
  <c r="P23" i="25"/>
  <c r="Q23" i="25"/>
  <c r="S23" i="25"/>
  <c r="N24" i="25"/>
  <c r="O24" i="25"/>
  <c r="P24" i="25"/>
  <c r="Q24" i="25"/>
  <c r="S24" i="25"/>
  <c r="N25" i="25"/>
  <c r="O25" i="25"/>
  <c r="P25" i="25"/>
  <c r="Q25" i="25"/>
  <c r="S25" i="25"/>
  <c r="N26" i="25"/>
  <c r="O26" i="25"/>
  <c r="P26" i="25"/>
  <c r="Q26" i="25"/>
  <c r="S26" i="25"/>
  <c r="N27" i="25"/>
  <c r="O27" i="25"/>
  <c r="P27" i="25"/>
  <c r="Q27" i="25"/>
  <c r="S27" i="25"/>
  <c r="N28" i="25"/>
  <c r="O28" i="25"/>
  <c r="P28" i="25"/>
  <c r="Q28" i="25"/>
  <c r="S28" i="25"/>
  <c r="N29" i="25"/>
  <c r="O29" i="25"/>
  <c r="P29" i="25"/>
  <c r="Q29" i="25"/>
  <c r="S29" i="25"/>
  <c r="N30" i="25"/>
  <c r="O30" i="25"/>
  <c r="P30" i="25"/>
  <c r="Q30" i="25"/>
  <c r="S30" i="25"/>
  <c r="N31" i="25"/>
  <c r="O31" i="25"/>
  <c r="P31" i="25"/>
  <c r="Q31" i="25"/>
  <c r="S31" i="25"/>
  <c r="N32" i="25"/>
  <c r="O32" i="25"/>
  <c r="P32" i="25"/>
  <c r="Q32" i="25"/>
  <c r="S32" i="25"/>
  <c r="N33" i="25"/>
  <c r="O33" i="25"/>
  <c r="P33" i="25"/>
  <c r="Q33" i="25"/>
  <c r="S33" i="25"/>
  <c r="N34" i="25"/>
  <c r="O34" i="25"/>
  <c r="P34" i="25"/>
  <c r="Q34" i="25"/>
  <c r="S34" i="25"/>
  <c r="N35" i="25"/>
  <c r="O35" i="25"/>
  <c r="P35" i="25"/>
  <c r="Q35" i="25"/>
  <c r="S35" i="25"/>
  <c r="N36" i="25"/>
  <c r="O36" i="25"/>
  <c r="P36" i="25"/>
  <c r="Q36" i="25"/>
  <c r="S36" i="25"/>
  <c r="N37" i="25"/>
  <c r="O37" i="25"/>
  <c r="P37" i="25"/>
  <c r="Q37" i="25"/>
  <c r="S37" i="25"/>
  <c r="N38" i="25"/>
  <c r="O38" i="25"/>
  <c r="P38" i="25"/>
  <c r="Q38" i="25"/>
  <c r="S38" i="25"/>
  <c r="N39" i="25"/>
  <c r="O39" i="25"/>
  <c r="P39" i="25"/>
  <c r="Q39" i="25"/>
  <c r="S39" i="25"/>
  <c r="N40" i="25"/>
  <c r="O40" i="25"/>
  <c r="P40" i="25"/>
  <c r="Q40" i="25"/>
  <c r="S40" i="25"/>
  <c r="N41" i="25"/>
  <c r="O41" i="25"/>
  <c r="P41" i="25"/>
  <c r="Q41" i="25"/>
  <c r="S41" i="25"/>
  <c r="N42" i="25"/>
  <c r="O42" i="25"/>
  <c r="P42" i="25"/>
  <c r="Q42" i="25"/>
  <c r="S42" i="25"/>
  <c r="N43" i="25"/>
  <c r="O43" i="25"/>
  <c r="P43" i="25"/>
  <c r="Q43" i="25"/>
  <c r="S43" i="25"/>
  <c r="N44" i="25"/>
  <c r="O44" i="25"/>
  <c r="P44" i="25"/>
  <c r="Q44" i="25"/>
  <c r="S44" i="25"/>
  <c r="N45" i="25"/>
  <c r="O45" i="25"/>
  <c r="P45" i="25"/>
  <c r="Q45" i="25"/>
  <c r="S45" i="25"/>
  <c r="N46" i="25"/>
  <c r="O46" i="25"/>
  <c r="P46" i="25"/>
  <c r="Q46" i="25"/>
  <c r="S46" i="25"/>
  <c r="N47" i="25"/>
  <c r="O47" i="25"/>
  <c r="P47" i="25"/>
  <c r="Q47" i="25"/>
  <c r="S47" i="25"/>
  <c r="N48" i="25"/>
  <c r="O48" i="25"/>
  <c r="P48" i="25"/>
  <c r="Q48" i="25"/>
  <c r="S48" i="25"/>
  <c r="N49" i="25"/>
  <c r="O49" i="25"/>
  <c r="P49" i="25"/>
  <c r="Q49" i="25"/>
  <c r="S49" i="25"/>
  <c r="N50" i="25"/>
  <c r="O50" i="25"/>
  <c r="P50" i="25"/>
  <c r="Q50" i="25"/>
  <c r="S50" i="25"/>
  <c r="N51" i="25"/>
  <c r="O51" i="25"/>
  <c r="P51" i="25"/>
  <c r="Q51" i="25"/>
  <c r="S51" i="25"/>
  <c r="N52" i="25"/>
  <c r="O52" i="25"/>
  <c r="P52" i="25"/>
  <c r="Q52" i="25"/>
  <c r="S52" i="25"/>
  <c r="N53" i="25"/>
  <c r="O53" i="25"/>
  <c r="P53" i="25"/>
  <c r="Q53" i="25"/>
  <c r="S53" i="25"/>
  <c r="N54" i="25"/>
  <c r="O54" i="25"/>
  <c r="P54" i="25"/>
  <c r="Q54" i="25"/>
  <c r="S54" i="25"/>
  <c r="N55" i="25"/>
  <c r="O55" i="25"/>
  <c r="P55" i="25"/>
  <c r="Q55" i="25"/>
  <c r="S55" i="25"/>
  <c r="S5" i="25"/>
  <c r="S3" i="25"/>
  <c r="R3" i="25"/>
  <c r="Q5" i="25"/>
  <c r="Q3" i="25"/>
  <c r="P5" i="25"/>
  <c r="P3" i="25"/>
  <c r="O5" i="25"/>
  <c r="O3" i="25"/>
  <c r="N5" i="25"/>
  <c r="N3" i="25"/>
  <c r="Y6" i="25"/>
  <c r="Z6" i="25"/>
  <c r="Y7" i="25"/>
  <c r="Z7" i="25"/>
  <c r="Y8" i="25"/>
  <c r="Z8" i="25"/>
  <c r="Y9" i="25"/>
  <c r="Z9" i="25"/>
  <c r="Y10" i="25"/>
  <c r="Z10" i="25"/>
  <c r="Y11" i="25"/>
  <c r="Z11" i="25"/>
  <c r="Y12" i="25"/>
  <c r="Z12" i="25"/>
  <c r="Y13" i="25"/>
  <c r="Z13" i="25"/>
  <c r="Y14" i="25"/>
  <c r="Z14" i="25"/>
  <c r="Y15" i="25"/>
  <c r="Z15" i="25"/>
  <c r="Y16" i="25"/>
  <c r="Z16" i="25"/>
  <c r="Y17" i="25"/>
  <c r="Z17" i="25"/>
  <c r="Y18" i="25"/>
  <c r="Z18" i="25"/>
  <c r="Y19" i="25"/>
  <c r="Z19" i="25"/>
  <c r="Y20" i="25"/>
  <c r="Z20" i="25"/>
  <c r="Y21" i="25"/>
  <c r="Z21" i="25"/>
  <c r="Y22" i="25"/>
  <c r="Z22" i="25"/>
  <c r="Y23" i="25"/>
  <c r="Z23" i="25"/>
  <c r="Y24" i="25"/>
  <c r="Z24" i="25"/>
  <c r="Y25" i="25"/>
  <c r="Z25" i="25"/>
  <c r="Y26" i="25"/>
  <c r="Z26" i="25"/>
  <c r="Y27" i="25"/>
  <c r="Z27" i="25"/>
  <c r="Y28" i="25"/>
  <c r="Z28" i="25"/>
  <c r="Y29" i="25"/>
  <c r="Z29" i="25"/>
  <c r="Y30" i="25"/>
  <c r="Z30" i="25"/>
  <c r="Y31" i="25"/>
  <c r="Z31" i="25"/>
  <c r="Y32" i="25"/>
  <c r="Z32" i="25"/>
  <c r="Y33" i="25"/>
  <c r="Z33" i="25"/>
  <c r="Y34" i="25"/>
  <c r="Z34" i="25"/>
  <c r="Y35" i="25"/>
  <c r="Z35" i="25"/>
  <c r="Y36" i="25"/>
  <c r="Z36" i="25"/>
  <c r="Y37" i="25"/>
  <c r="Z37" i="25"/>
  <c r="Y38" i="25"/>
  <c r="Z38" i="25"/>
  <c r="Y39" i="25"/>
  <c r="Z39" i="25"/>
  <c r="Y40" i="25"/>
  <c r="Z40" i="25"/>
  <c r="Y41" i="25"/>
  <c r="Z41" i="25"/>
  <c r="Y42" i="25"/>
  <c r="Z42" i="25"/>
  <c r="Y43" i="25"/>
  <c r="Z43" i="25"/>
  <c r="Y44" i="25"/>
  <c r="Z44" i="25"/>
  <c r="Y45" i="25"/>
  <c r="Z45" i="25"/>
  <c r="Y46" i="25"/>
  <c r="Z46" i="25"/>
  <c r="Y47" i="25"/>
  <c r="Z47" i="25"/>
  <c r="Y48" i="25"/>
  <c r="Z48" i="25"/>
  <c r="Y49" i="25"/>
  <c r="Z49" i="25"/>
  <c r="Y50" i="25"/>
  <c r="Z50" i="25"/>
  <c r="Y51" i="25"/>
  <c r="Z51" i="25"/>
  <c r="Y52" i="25"/>
  <c r="Z52" i="25"/>
  <c r="Y53" i="25"/>
  <c r="Z53" i="25"/>
  <c r="Y54" i="25"/>
  <c r="Z54" i="25"/>
  <c r="Y55" i="25"/>
  <c r="Z55" i="25"/>
  <c r="Z5" i="25"/>
  <c r="Y5" i="25"/>
  <c r="U5" i="26" s="1"/>
  <c r="Z3" i="25"/>
  <c r="Y3" i="25"/>
  <c r="F6" i="25"/>
  <c r="G6" i="25"/>
  <c r="F7" i="25"/>
  <c r="G7" i="25"/>
  <c r="F8" i="25"/>
  <c r="G8" i="25"/>
  <c r="F9" i="25"/>
  <c r="G9" i="25"/>
  <c r="F10" i="25"/>
  <c r="G10" i="25"/>
  <c r="F11" i="25"/>
  <c r="G11" i="25"/>
  <c r="F12" i="25"/>
  <c r="G12" i="25"/>
  <c r="F13" i="25"/>
  <c r="G13" i="25"/>
  <c r="F14" i="25"/>
  <c r="G14" i="25"/>
  <c r="F15" i="25"/>
  <c r="G15" i="25"/>
  <c r="F16" i="25"/>
  <c r="G16" i="25"/>
  <c r="F17" i="25"/>
  <c r="G17" i="25"/>
  <c r="F18" i="25"/>
  <c r="G18" i="25"/>
  <c r="F19" i="25"/>
  <c r="G19" i="25"/>
  <c r="F20" i="25"/>
  <c r="G20" i="25"/>
  <c r="F21" i="25"/>
  <c r="G21" i="25"/>
  <c r="F22" i="25"/>
  <c r="G22" i="25"/>
  <c r="F23" i="25"/>
  <c r="G23" i="25"/>
  <c r="F24" i="25"/>
  <c r="G24" i="25"/>
  <c r="F25" i="25"/>
  <c r="G25" i="25"/>
  <c r="F26" i="25"/>
  <c r="G26" i="25"/>
  <c r="F27" i="25"/>
  <c r="G27" i="25"/>
  <c r="F28" i="25"/>
  <c r="G28" i="25"/>
  <c r="F29" i="25"/>
  <c r="G29" i="25"/>
  <c r="F30" i="25"/>
  <c r="G30" i="25"/>
  <c r="F31" i="25"/>
  <c r="G31" i="25"/>
  <c r="F32" i="25"/>
  <c r="G32" i="25"/>
  <c r="F33" i="25"/>
  <c r="G33" i="25"/>
  <c r="F34" i="25"/>
  <c r="G34" i="25"/>
  <c r="F35" i="25"/>
  <c r="G35" i="25"/>
  <c r="F36" i="25"/>
  <c r="G36" i="25"/>
  <c r="F37" i="25"/>
  <c r="G37" i="25"/>
  <c r="F38" i="25"/>
  <c r="G38" i="25"/>
  <c r="F39" i="25"/>
  <c r="G39" i="25"/>
  <c r="F40" i="25"/>
  <c r="G40" i="25"/>
  <c r="F41" i="25"/>
  <c r="G41" i="25"/>
  <c r="F42" i="25"/>
  <c r="G42" i="25"/>
  <c r="F43" i="25"/>
  <c r="G43" i="25"/>
  <c r="F44" i="25"/>
  <c r="G44" i="25"/>
  <c r="F45" i="25"/>
  <c r="G45" i="25"/>
  <c r="F46" i="25"/>
  <c r="G46" i="25"/>
  <c r="F47" i="25"/>
  <c r="G47" i="25"/>
  <c r="F48" i="25"/>
  <c r="G48" i="25"/>
  <c r="F49" i="25"/>
  <c r="G49" i="25"/>
  <c r="F50" i="25"/>
  <c r="G50" i="25"/>
  <c r="F51" i="25"/>
  <c r="G51" i="25"/>
  <c r="F52" i="25"/>
  <c r="G52" i="25"/>
  <c r="F53" i="25"/>
  <c r="G53" i="25"/>
  <c r="F54" i="25"/>
  <c r="G54" i="25"/>
  <c r="F55" i="25"/>
  <c r="G55" i="25"/>
  <c r="F3" i="25"/>
  <c r="G3" i="25"/>
  <c r="G5" i="25"/>
  <c r="P9" i="26" l="1"/>
  <c r="P10" i="26"/>
  <c r="P11" i="26"/>
  <c r="P12" i="26"/>
  <c r="P13" i="26"/>
  <c r="P14" i="26"/>
  <c r="P15" i="26"/>
  <c r="P16" i="26"/>
  <c r="P17" i="26"/>
  <c r="P18" i="26"/>
  <c r="P19" i="26"/>
  <c r="P20" i="26"/>
  <c r="P21" i="26"/>
  <c r="P22" i="26"/>
  <c r="P23" i="26"/>
  <c r="P24" i="26"/>
  <c r="P25" i="26"/>
  <c r="P26" i="26"/>
  <c r="P27" i="26"/>
  <c r="P28" i="26"/>
  <c r="P29" i="26"/>
  <c r="P30" i="26"/>
  <c r="P31" i="26"/>
  <c r="P32" i="26"/>
  <c r="P33" i="26"/>
  <c r="P34" i="26"/>
  <c r="P35" i="26"/>
  <c r="P36" i="26"/>
  <c r="P37" i="26"/>
  <c r="P38" i="26"/>
  <c r="P39" i="26"/>
  <c r="P40" i="26"/>
  <c r="P41" i="26"/>
  <c r="P42" i="26"/>
  <c r="P43" i="26"/>
  <c r="P44" i="26"/>
  <c r="P45" i="26"/>
  <c r="P46" i="26"/>
  <c r="P47" i="26"/>
  <c r="P48" i="26"/>
  <c r="P49" i="26"/>
  <c r="P50" i="26"/>
  <c r="P51" i="26"/>
  <c r="P52" i="26"/>
  <c r="P53" i="26"/>
  <c r="P54" i="26"/>
  <c r="P55" i="26"/>
  <c r="P56" i="26"/>
  <c r="P57" i="26"/>
  <c r="P58" i="26"/>
  <c r="P59" i="26"/>
  <c r="O5" i="26"/>
  <c r="N5" i="26"/>
  <c r="H48" i="26"/>
  <c r="H45" i="26"/>
  <c r="H11" i="26"/>
  <c r="H55" i="26"/>
  <c r="H32" i="26"/>
  <c r="H21" i="26"/>
  <c r="H49" i="26"/>
  <c r="H50" i="26"/>
  <c r="H57" i="26"/>
  <c r="H22" i="26"/>
  <c r="H16" i="26"/>
  <c r="H40" i="26"/>
  <c r="H23" i="26"/>
  <c r="H53" i="26"/>
  <c r="H36" i="26"/>
  <c r="H25" i="26"/>
  <c r="H26" i="26"/>
  <c r="M5" i="26"/>
  <c r="L5" i="26"/>
  <c r="Q5" i="26"/>
  <c r="H31" i="26"/>
  <c r="H59" i="26"/>
  <c r="H39" i="26"/>
  <c r="H14" i="26"/>
  <c r="H38" i="26"/>
  <c r="H27" i="26"/>
  <c r="H24" i="26"/>
  <c r="H58" i="26"/>
  <c r="Z57" i="26"/>
  <c r="Z33" i="26"/>
  <c r="Z50" i="26"/>
  <c r="Z10" i="26"/>
  <c r="Z28" i="26"/>
  <c r="Z27" i="26"/>
  <c r="Z21" i="26"/>
  <c r="Z14" i="26"/>
  <c r="U10" i="26"/>
  <c r="U18" i="26"/>
  <c r="U26" i="26"/>
  <c r="U34" i="26"/>
  <c r="U42" i="26"/>
  <c r="U50" i="26"/>
  <c r="U58" i="26"/>
  <c r="U17" i="26"/>
  <c r="U25" i="26"/>
  <c r="U33" i="26"/>
  <c r="U41" i="26"/>
  <c r="U49" i="26"/>
  <c r="U16" i="26"/>
  <c r="U24" i="26"/>
  <c r="U32" i="26"/>
  <c r="U40" i="26"/>
  <c r="U48" i="26"/>
  <c r="U56" i="26"/>
  <c r="U30" i="26"/>
  <c r="U46" i="26"/>
  <c r="U54" i="26"/>
  <c r="U15" i="26"/>
  <c r="U23" i="26"/>
  <c r="U31" i="26"/>
  <c r="U39" i="26"/>
  <c r="U47" i="26"/>
  <c r="U55" i="26"/>
  <c r="U9" i="26"/>
  <c r="U14" i="26"/>
  <c r="U22" i="26"/>
  <c r="U38" i="26"/>
  <c r="U29" i="26"/>
  <c r="U44" i="26"/>
  <c r="U11" i="26"/>
  <c r="U45" i="26"/>
  <c r="U36" i="26"/>
  <c r="U20" i="26"/>
  <c r="U35" i="26"/>
  <c r="U21" i="26"/>
  <c r="U51" i="26"/>
  <c r="U12" i="26"/>
  <c r="U27" i="26"/>
  <c r="U59" i="26"/>
  <c r="U37" i="26"/>
  <c r="U52" i="26"/>
  <c r="U57" i="26"/>
  <c r="U13" i="26"/>
  <c r="U28" i="26"/>
  <c r="U43" i="26"/>
  <c r="U19" i="26"/>
  <c r="U53" i="26"/>
  <c r="V5" i="26"/>
  <c r="Y14" i="26"/>
  <c r="Y22" i="26"/>
  <c r="Y30" i="26"/>
  <c r="Y38" i="26"/>
  <c r="Y46" i="26"/>
  <c r="Y54" i="26"/>
  <c r="Y13" i="26"/>
  <c r="Y21" i="26"/>
  <c r="Y29" i="26"/>
  <c r="Y37" i="26"/>
  <c r="Y45" i="26"/>
  <c r="Y53" i="26"/>
  <c r="Y12" i="26"/>
  <c r="Y20" i="26"/>
  <c r="Y28" i="26"/>
  <c r="Y36" i="26"/>
  <c r="Y44" i="26"/>
  <c r="Y52" i="26"/>
  <c r="Y18" i="26"/>
  <c r="Y11" i="26"/>
  <c r="Y19" i="26"/>
  <c r="Y27" i="26"/>
  <c r="Y35" i="26"/>
  <c r="Y43" i="26"/>
  <c r="Y51" i="26"/>
  <c r="Y59" i="26"/>
  <c r="Y10" i="26"/>
  <c r="Y26" i="26"/>
  <c r="Y34" i="26"/>
  <c r="Y42" i="26"/>
  <c r="Y50" i="26"/>
  <c r="Y58" i="26"/>
  <c r="Y16" i="26"/>
  <c r="Y31" i="26"/>
  <c r="Y55" i="26"/>
  <c r="Y9" i="26"/>
  <c r="Y23" i="26"/>
  <c r="Y41" i="26"/>
  <c r="Y32" i="26"/>
  <c r="Y47" i="26"/>
  <c r="Y56" i="26"/>
  <c r="Y33" i="26"/>
  <c r="Y48" i="26"/>
  <c r="Y24" i="26"/>
  <c r="Y39" i="26"/>
  <c r="Y15" i="26"/>
  <c r="Y49" i="26"/>
  <c r="Y57" i="26"/>
  <c r="Y25" i="26"/>
  <c r="Y40" i="26"/>
  <c r="Y17" i="26"/>
  <c r="X13" i="26"/>
  <c r="X21" i="26"/>
  <c r="X29" i="26"/>
  <c r="X37" i="26"/>
  <c r="X45" i="26"/>
  <c r="X53" i="26"/>
  <c r="X9" i="26"/>
  <c r="X12" i="26"/>
  <c r="X20" i="26"/>
  <c r="X28" i="26"/>
  <c r="X36" i="26"/>
  <c r="X44" i="26"/>
  <c r="X52" i="26"/>
  <c r="X11" i="26"/>
  <c r="X19" i="26"/>
  <c r="X27" i="26"/>
  <c r="X35" i="26"/>
  <c r="X43" i="26"/>
  <c r="X51" i="26"/>
  <c r="X59" i="26"/>
  <c r="X25" i="26"/>
  <c r="X33" i="26"/>
  <c r="X41" i="26"/>
  <c r="X57" i="26"/>
  <c r="X10" i="26"/>
  <c r="X18" i="26"/>
  <c r="X26" i="26"/>
  <c r="X34" i="26"/>
  <c r="X42" i="26"/>
  <c r="X50" i="26"/>
  <c r="X58" i="26"/>
  <c r="X17" i="26"/>
  <c r="X49" i="26"/>
  <c r="X22" i="26"/>
  <c r="X23" i="26"/>
  <c r="X14" i="26"/>
  <c r="X48" i="26"/>
  <c r="X32" i="26"/>
  <c r="X47" i="26"/>
  <c r="X38" i="26"/>
  <c r="X56" i="26"/>
  <c r="X24" i="26"/>
  <c r="X39" i="26"/>
  <c r="X54" i="26"/>
  <c r="X15" i="26"/>
  <c r="X30" i="26"/>
  <c r="X40" i="26"/>
  <c r="X16" i="26"/>
  <c r="X31" i="26"/>
  <c r="X46" i="26"/>
  <c r="X55" i="26"/>
  <c r="W12" i="26"/>
  <c r="W20" i="26"/>
  <c r="W28" i="26"/>
  <c r="W36" i="26"/>
  <c r="W44" i="26"/>
  <c r="W52" i="26"/>
  <c r="W11" i="26"/>
  <c r="W19" i="26"/>
  <c r="W27" i="26"/>
  <c r="W35" i="26"/>
  <c r="W43" i="26"/>
  <c r="W51" i="26"/>
  <c r="W10" i="26"/>
  <c r="W18" i="26"/>
  <c r="W26" i="26"/>
  <c r="W34" i="26"/>
  <c r="W42" i="26"/>
  <c r="W50" i="26"/>
  <c r="W58" i="26"/>
  <c r="W16" i="26"/>
  <c r="W48" i="26"/>
  <c r="W17" i="26"/>
  <c r="W25" i="26"/>
  <c r="W33" i="26"/>
  <c r="W41" i="26"/>
  <c r="W49" i="26"/>
  <c r="W57" i="26"/>
  <c r="W24" i="26"/>
  <c r="W32" i="26"/>
  <c r="W40" i="26"/>
  <c r="W56" i="26"/>
  <c r="W13" i="26"/>
  <c r="W47" i="26"/>
  <c r="W29" i="26"/>
  <c r="W23" i="26"/>
  <c r="W38" i="26"/>
  <c r="W53" i="26"/>
  <c r="W9" i="26"/>
  <c r="W14" i="26"/>
  <c r="W39" i="26"/>
  <c r="W54" i="26"/>
  <c r="W15" i="26"/>
  <c r="W30" i="26"/>
  <c r="W45" i="26"/>
  <c r="W21" i="26"/>
  <c r="W59" i="26"/>
  <c r="W31" i="26"/>
  <c r="W46" i="26"/>
  <c r="W55" i="26"/>
  <c r="W22" i="26"/>
  <c r="W37" i="26"/>
  <c r="F16" i="26"/>
  <c r="F24" i="26"/>
  <c r="F32" i="26"/>
  <c r="F40" i="26"/>
  <c r="F48" i="26"/>
  <c r="F56" i="26"/>
  <c r="F15" i="26"/>
  <c r="F23" i="26"/>
  <c r="F31" i="26"/>
  <c r="F39" i="26"/>
  <c r="F47" i="26"/>
  <c r="F55" i="26"/>
  <c r="F12" i="26"/>
  <c r="F18" i="26"/>
  <c r="F38" i="26"/>
  <c r="F44" i="26"/>
  <c r="F50" i="26"/>
  <c r="F29" i="26"/>
  <c r="F35" i="26"/>
  <c r="F41" i="26"/>
  <c r="F14" i="26"/>
  <c r="F20" i="26"/>
  <c r="F26" i="26"/>
  <c r="F46" i="26"/>
  <c r="F52" i="26"/>
  <c r="F59" i="26"/>
  <c r="F9" i="26"/>
  <c r="F11" i="26"/>
  <c r="F17" i="26"/>
  <c r="F37" i="26"/>
  <c r="F43" i="26"/>
  <c r="F49" i="26"/>
  <c r="F22" i="26"/>
  <c r="F28" i="26"/>
  <c r="F34" i="26"/>
  <c r="F27" i="26"/>
  <c r="F58" i="26"/>
  <c r="F45" i="26"/>
  <c r="F13" i="26"/>
  <c r="F25" i="26"/>
  <c r="F53" i="26"/>
  <c r="F21" i="26"/>
  <c r="F33" i="26"/>
  <c r="F54" i="26"/>
  <c r="F30" i="26"/>
  <c r="F42" i="26"/>
  <c r="F51" i="26"/>
  <c r="F57" i="26"/>
  <c r="F36" i="26"/>
  <c r="F10" i="26"/>
  <c r="F19" i="26"/>
  <c r="E5" i="26"/>
  <c r="X6" i="25"/>
  <c r="X7" i="25"/>
  <c r="X8" i="25"/>
  <c r="X9" i="25"/>
  <c r="X10" i="25"/>
  <c r="X11" i="25"/>
  <c r="X12" i="25"/>
  <c r="X13" i="25"/>
  <c r="X14" i="25"/>
  <c r="X15" i="25"/>
  <c r="X16" i="25"/>
  <c r="X17" i="25"/>
  <c r="X18" i="25"/>
  <c r="X19" i="25"/>
  <c r="X20" i="25"/>
  <c r="X21" i="25"/>
  <c r="X22" i="25"/>
  <c r="X23" i="25"/>
  <c r="X24" i="25"/>
  <c r="X25" i="25"/>
  <c r="X26" i="25"/>
  <c r="X27" i="25"/>
  <c r="X28" i="25"/>
  <c r="X29" i="25"/>
  <c r="X30" i="25"/>
  <c r="X31" i="25"/>
  <c r="X32" i="25"/>
  <c r="X33" i="25"/>
  <c r="X34" i="25"/>
  <c r="X35" i="25"/>
  <c r="X36" i="25"/>
  <c r="X37" i="25"/>
  <c r="X38" i="25"/>
  <c r="X39" i="25"/>
  <c r="X40" i="25"/>
  <c r="X41" i="25"/>
  <c r="X42" i="25"/>
  <c r="X43" i="25"/>
  <c r="X44" i="25"/>
  <c r="X45" i="25"/>
  <c r="X46" i="25"/>
  <c r="X47" i="25"/>
  <c r="X48" i="25"/>
  <c r="X49" i="25"/>
  <c r="X50" i="25"/>
  <c r="X51" i="25"/>
  <c r="X52" i="25"/>
  <c r="X53" i="25"/>
  <c r="X54" i="25"/>
  <c r="X55" i="25"/>
  <c r="X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" i="25"/>
  <c r="F5" i="25"/>
  <c r="D5" i="26" s="1"/>
  <c r="Q10" i="26" l="1"/>
  <c r="Q11" i="26"/>
  <c r="Q12" i="26"/>
  <c r="Q13" i="26"/>
  <c r="Q14" i="26"/>
  <c r="Q15" i="26"/>
  <c r="Q16" i="26"/>
  <c r="Q17" i="26"/>
  <c r="Q18" i="26"/>
  <c r="Q19" i="26"/>
  <c r="Q20" i="26"/>
  <c r="Q21" i="26"/>
  <c r="Q22" i="26"/>
  <c r="Q23" i="26"/>
  <c r="Q24" i="26"/>
  <c r="Q25" i="26"/>
  <c r="Q26" i="26"/>
  <c r="Q27" i="26"/>
  <c r="Q28" i="26"/>
  <c r="Q29" i="26"/>
  <c r="Q30" i="26"/>
  <c r="Q31" i="26"/>
  <c r="Q32" i="26"/>
  <c r="Q33" i="26"/>
  <c r="Q34" i="26"/>
  <c r="Q35" i="26"/>
  <c r="Q36" i="26"/>
  <c r="Q37" i="26"/>
  <c r="Q38" i="26"/>
  <c r="Q39" i="26"/>
  <c r="Q40" i="26"/>
  <c r="Q41" i="26"/>
  <c r="Q42" i="26"/>
  <c r="Q43" i="26"/>
  <c r="Q44" i="26"/>
  <c r="Q45" i="26"/>
  <c r="Q46" i="26"/>
  <c r="Q47" i="26"/>
  <c r="Q48" i="26"/>
  <c r="Q49" i="26"/>
  <c r="Q50" i="26"/>
  <c r="Q51" i="26"/>
  <c r="Q52" i="26"/>
  <c r="Q53" i="26"/>
  <c r="Q54" i="26"/>
  <c r="Q55" i="26"/>
  <c r="Q56" i="26"/>
  <c r="Q57" i="26"/>
  <c r="Q58" i="26"/>
  <c r="Q59" i="26"/>
  <c r="Q9" i="26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1" i="26"/>
  <c r="L42" i="26"/>
  <c r="L43" i="26"/>
  <c r="L44" i="26"/>
  <c r="L45" i="26"/>
  <c r="L46" i="26"/>
  <c r="L47" i="26"/>
  <c r="L48" i="26"/>
  <c r="L49" i="26"/>
  <c r="L50" i="26"/>
  <c r="L51" i="26"/>
  <c r="L52" i="26"/>
  <c r="L53" i="26"/>
  <c r="L54" i="26"/>
  <c r="L55" i="26"/>
  <c r="L56" i="26"/>
  <c r="L57" i="26"/>
  <c r="L58" i="26"/>
  <c r="L59" i="26"/>
  <c r="N30" i="26"/>
  <c r="N10" i="26"/>
  <c r="N12" i="26"/>
  <c r="N13" i="26"/>
  <c r="N15" i="26"/>
  <c r="N17" i="26"/>
  <c r="N18" i="26"/>
  <c r="N20" i="26"/>
  <c r="N22" i="26"/>
  <c r="N24" i="26"/>
  <c r="N26" i="26"/>
  <c r="N29" i="26"/>
  <c r="N31" i="26"/>
  <c r="N33" i="26"/>
  <c r="N35" i="26"/>
  <c r="N37" i="26"/>
  <c r="N38" i="26"/>
  <c r="N40" i="26"/>
  <c r="N42" i="26"/>
  <c r="N44" i="26"/>
  <c r="N46" i="26"/>
  <c r="N48" i="26"/>
  <c r="N50" i="26"/>
  <c r="N52" i="26"/>
  <c r="N54" i="26"/>
  <c r="N56" i="26"/>
  <c r="N58" i="26"/>
  <c r="N11" i="26"/>
  <c r="N14" i="26"/>
  <c r="N16" i="26"/>
  <c r="N19" i="26"/>
  <c r="N21" i="26"/>
  <c r="N23" i="26"/>
  <c r="N25" i="26"/>
  <c r="N28" i="26"/>
  <c r="N32" i="26"/>
  <c r="N34" i="26"/>
  <c r="N36" i="26"/>
  <c r="N39" i="26"/>
  <c r="N41" i="26"/>
  <c r="N43" i="26"/>
  <c r="N45" i="26"/>
  <c r="N47" i="26"/>
  <c r="N49" i="26"/>
  <c r="N51" i="26"/>
  <c r="N53" i="26"/>
  <c r="N55" i="26"/>
  <c r="N57" i="26"/>
  <c r="N59" i="26"/>
  <c r="N27" i="26"/>
  <c r="N9" i="26"/>
  <c r="O13" i="26"/>
  <c r="O18" i="26"/>
  <c r="O22" i="26"/>
  <c r="O26" i="26"/>
  <c r="O30" i="26"/>
  <c r="O34" i="26"/>
  <c r="O9" i="26"/>
  <c r="O10" i="26"/>
  <c r="O15" i="26"/>
  <c r="O20" i="26"/>
  <c r="O24" i="26"/>
  <c r="O29" i="26"/>
  <c r="O33" i="26"/>
  <c r="O11" i="26"/>
  <c r="O14" i="26"/>
  <c r="O16" i="26"/>
  <c r="O17" i="26"/>
  <c r="O21" i="26"/>
  <c r="O23" i="26"/>
  <c r="O27" i="26"/>
  <c r="O32" i="26"/>
  <c r="O37" i="26"/>
  <c r="O12" i="26"/>
  <c r="O19" i="26"/>
  <c r="O25" i="26"/>
  <c r="O28" i="26"/>
  <c r="O31" i="26"/>
  <c r="O35" i="26"/>
  <c r="O38" i="26"/>
  <c r="O44" i="26"/>
  <c r="O50" i="26"/>
  <c r="O56" i="26"/>
  <c r="O39" i="26"/>
  <c r="O45" i="26"/>
  <c r="O51" i="26"/>
  <c r="O57" i="26"/>
  <c r="O40" i="26"/>
  <c r="O46" i="26"/>
  <c r="O52" i="26"/>
  <c r="O58" i="26"/>
  <c r="O42" i="26"/>
  <c r="O54" i="26"/>
  <c r="O43" i="26"/>
  <c r="O55" i="26"/>
  <c r="O41" i="26"/>
  <c r="O47" i="26"/>
  <c r="O53" i="26"/>
  <c r="O59" i="26"/>
  <c r="O48" i="26"/>
  <c r="O36" i="26"/>
  <c r="O49" i="26"/>
  <c r="M10" i="26"/>
  <c r="M11" i="26"/>
  <c r="M12" i="26"/>
  <c r="M13" i="26"/>
  <c r="M14" i="26"/>
  <c r="M15" i="26"/>
  <c r="M16" i="26"/>
  <c r="M17" i="26"/>
  <c r="M18" i="26"/>
  <c r="M19" i="26"/>
  <c r="M20" i="26"/>
  <c r="M21" i="26"/>
  <c r="M22" i="26"/>
  <c r="M23" i="26"/>
  <c r="M24" i="26"/>
  <c r="M25" i="26"/>
  <c r="M26" i="26"/>
  <c r="M27" i="26"/>
  <c r="M28" i="26"/>
  <c r="M29" i="26"/>
  <c r="M30" i="26"/>
  <c r="M31" i="26"/>
  <c r="M32" i="26"/>
  <c r="M33" i="26"/>
  <c r="M34" i="26"/>
  <c r="M35" i="26"/>
  <c r="M36" i="26"/>
  <c r="M37" i="26"/>
  <c r="M38" i="26"/>
  <c r="M39" i="26"/>
  <c r="M40" i="26"/>
  <c r="M41" i="26"/>
  <c r="M42" i="26"/>
  <c r="M43" i="26"/>
  <c r="M44" i="26"/>
  <c r="M45" i="26"/>
  <c r="M46" i="26"/>
  <c r="M47" i="26"/>
  <c r="M48" i="26"/>
  <c r="M49" i="26"/>
  <c r="M50" i="26"/>
  <c r="M51" i="26"/>
  <c r="M52" i="26"/>
  <c r="M53" i="26"/>
  <c r="M54" i="26"/>
  <c r="M55" i="26"/>
  <c r="M56" i="26"/>
  <c r="M57" i="26"/>
  <c r="M58" i="26"/>
  <c r="M59" i="26"/>
  <c r="M9" i="26"/>
  <c r="V11" i="26"/>
  <c r="V19" i="26"/>
  <c r="V27" i="26"/>
  <c r="V35" i="26"/>
  <c r="V43" i="26"/>
  <c r="V51" i="26"/>
  <c r="V59" i="26"/>
  <c r="V10" i="26"/>
  <c r="V18" i="26"/>
  <c r="V26" i="26"/>
  <c r="V34" i="26"/>
  <c r="V42" i="26"/>
  <c r="V50" i="26"/>
  <c r="V17" i="26"/>
  <c r="V25" i="26"/>
  <c r="V33" i="26"/>
  <c r="V41" i="26"/>
  <c r="V49" i="26"/>
  <c r="V57" i="26"/>
  <c r="V9" i="26"/>
  <c r="V15" i="26"/>
  <c r="V23" i="26"/>
  <c r="V31" i="26"/>
  <c r="V39" i="26"/>
  <c r="V16" i="26"/>
  <c r="V24" i="26"/>
  <c r="V32" i="26"/>
  <c r="V40" i="26"/>
  <c r="V48" i="26"/>
  <c r="V56" i="26"/>
  <c r="V47" i="26"/>
  <c r="V55" i="26"/>
  <c r="V38" i="26"/>
  <c r="V53" i="26"/>
  <c r="V54" i="26"/>
  <c r="V30" i="26"/>
  <c r="V14" i="26"/>
  <c r="V29" i="26"/>
  <c r="V44" i="26"/>
  <c r="V58" i="26"/>
  <c r="V20" i="26"/>
  <c r="V45" i="26"/>
  <c r="V21" i="26"/>
  <c r="V36" i="26"/>
  <c r="V12" i="26"/>
  <c r="V46" i="26"/>
  <c r="V22" i="26"/>
  <c r="V37" i="26"/>
  <c r="V52" i="26"/>
  <c r="V13" i="26"/>
  <c r="V28" i="26"/>
  <c r="E15" i="26"/>
  <c r="E23" i="26"/>
  <c r="E31" i="26"/>
  <c r="E39" i="26"/>
  <c r="E47" i="26"/>
  <c r="E55" i="26"/>
  <c r="E14" i="26"/>
  <c r="E22" i="26"/>
  <c r="E30" i="26"/>
  <c r="E38" i="26"/>
  <c r="E46" i="26"/>
  <c r="E54" i="26"/>
  <c r="E29" i="26"/>
  <c r="E35" i="26"/>
  <c r="E41" i="26"/>
  <c r="E20" i="26"/>
  <c r="E26" i="26"/>
  <c r="E32" i="26"/>
  <c r="E52" i="26"/>
  <c r="E59" i="26"/>
  <c r="E11" i="26"/>
  <c r="E17" i="26"/>
  <c r="E37" i="26"/>
  <c r="E43" i="26"/>
  <c r="E49" i="26"/>
  <c r="E28" i="26"/>
  <c r="E34" i="26"/>
  <c r="E40" i="26"/>
  <c r="E58" i="26"/>
  <c r="E9" i="26"/>
  <c r="E13" i="26"/>
  <c r="E19" i="26"/>
  <c r="E25" i="26"/>
  <c r="E45" i="26"/>
  <c r="E51" i="26"/>
  <c r="E36" i="26"/>
  <c r="E48" i="26"/>
  <c r="E12" i="26"/>
  <c r="E24" i="26"/>
  <c r="E53" i="26"/>
  <c r="E21" i="26"/>
  <c r="E33" i="26"/>
  <c r="E56" i="26"/>
  <c r="E42" i="26"/>
  <c r="E50" i="26"/>
  <c r="E57" i="26"/>
  <c r="E10" i="26"/>
  <c r="E18" i="26"/>
  <c r="E16" i="26"/>
  <c r="E44" i="26"/>
  <c r="E27" i="26"/>
  <c r="D14" i="26"/>
  <c r="D22" i="26"/>
  <c r="D30" i="26"/>
  <c r="D38" i="26"/>
  <c r="D46" i="26"/>
  <c r="D54" i="26"/>
  <c r="D9" i="26"/>
  <c r="D13" i="26"/>
  <c r="D21" i="26"/>
  <c r="D29" i="26"/>
  <c r="D37" i="26"/>
  <c r="D45" i="26"/>
  <c r="D53" i="26"/>
  <c r="D20" i="26"/>
  <c r="D26" i="26"/>
  <c r="D32" i="26"/>
  <c r="D52" i="26"/>
  <c r="D59" i="26"/>
  <c r="D11" i="26"/>
  <c r="D17" i="26"/>
  <c r="D23" i="26"/>
  <c r="D43" i="26"/>
  <c r="D49" i="26"/>
  <c r="D55" i="26"/>
  <c r="D28" i="26"/>
  <c r="D34" i="26"/>
  <c r="D40" i="26"/>
  <c r="D58" i="26"/>
  <c r="D19" i="26"/>
  <c r="D25" i="26"/>
  <c r="D31" i="26"/>
  <c r="D51" i="26"/>
  <c r="D10" i="26"/>
  <c r="D16" i="26"/>
  <c r="D36" i="26"/>
  <c r="D42" i="26"/>
  <c r="D48" i="26"/>
  <c r="D15" i="26"/>
  <c r="D44" i="26"/>
  <c r="D33" i="26"/>
  <c r="D56" i="26"/>
  <c r="D41" i="26"/>
  <c r="D50" i="26"/>
  <c r="D57" i="26"/>
  <c r="D18" i="26"/>
  <c r="D27" i="26"/>
  <c r="D39" i="26"/>
  <c r="D12" i="26"/>
  <c r="D24" i="26"/>
  <c r="D35" i="26"/>
  <c r="D47" i="26"/>
  <c r="S43" i="26"/>
  <c r="AG7" i="26" s="1"/>
  <c r="AG6" i="26" s="1"/>
  <c r="B43" i="26"/>
  <c r="S19" i="26"/>
  <c r="B19" i="26"/>
  <c r="B9" i="26"/>
  <c r="S9" i="26"/>
  <c r="S53" i="26"/>
  <c r="B53" i="26"/>
  <c r="S45" i="26"/>
  <c r="B45" i="26"/>
  <c r="B37" i="26"/>
  <c r="S37" i="26"/>
  <c r="S29" i="26"/>
  <c r="B29" i="26"/>
  <c r="S21" i="26"/>
  <c r="B21" i="26"/>
  <c r="B13" i="26"/>
  <c r="S13" i="26"/>
  <c r="S52" i="26"/>
  <c r="B52" i="26"/>
  <c r="S44" i="26"/>
  <c r="B44" i="26"/>
  <c r="S36" i="26"/>
  <c r="B36" i="26"/>
  <c r="S28" i="26"/>
  <c r="B28" i="26"/>
  <c r="S20" i="26"/>
  <c r="B20" i="26"/>
  <c r="S12" i="26"/>
  <c r="B12" i="26"/>
  <c r="S51" i="26"/>
  <c r="B51" i="26"/>
  <c r="S58" i="26"/>
  <c r="B58" i="26"/>
  <c r="S42" i="26"/>
  <c r="B42" i="26"/>
  <c r="S18" i="26"/>
  <c r="B18" i="26"/>
  <c r="S56" i="26"/>
  <c r="B56" i="26"/>
  <c r="S48" i="26"/>
  <c r="B48" i="26"/>
  <c r="S40" i="26"/>
  <c r="B40" i="26"/>
  <c r="S32" i="26"/>
  <c r="B32" i="26"/>
  <c r="S24" i="26"/>
  <c r="B24" i="26"/>
  <c r="S16" i="26"/>
  <c r="B16" i="26"/>
  <c r="S50" i="26"/>
  <c r="B50" i="26"/>
  <c r="S34" i="26"/>
  <c r="B34" i="26"/>
  <c r="S26" i="26"/>
  <c r="W7" i="26" s="1"/>
  <c r="W6" i="26" s="1"/>
  <c r="B26" i="26"/>
  <c r="S10" i="26"/>
  <c r="B10" i="26"/>
  <c r="B57" i="26"/>
  <c r="S57" i="26"/>
  <c r="S25" i="26"/>
  <c r="B25" i="26"/>
  <c r="S55" i="26"/>
  <c r="B55" i="26"/>
  <c r="S47" i="26"/>
  <c r="AF7" i="26" s="1"/>
  <c r="AF6" i="26" s="1"/>
  <c r="B47" i="26"/>
  <c r="S39" i="26"/>
  <c r="B39" i="26"/>
  <c r="S31" i="26"/>
  <c r="B31" i="26"/>
  <c r="S23" i="26"/>
  <c r="B23" i="26"/>
  <c r="S15" i="26"/>
  <c r="B15" i="26"/>
  <c r="S59" i="26"/>
  <c r="B59" i="26"/>
  <c r="S35" i="26"/>
  <c r="B35" i="26"/>
  <c r="S27" i="26"/>
  <c r="B27" i="26"/>
  <c r="S11" i="26"/>
  <c r="B11" i="26"/>
  <c r="S49" i="26"/>
  <c r="B49" i="26"/>
  <c r="S41" i="26"/>
  <c r="B41" i="26"/>
  <c r="B33" i="26"/>
  <c r="S33" i="26"/>
  <c r="S17" i="26"/>
  <c r="B17" i="26"/>
  <c r="B54" i="26"/>
  <c r="S54" i="26"/>
  <c r="AC7" i="26" s="1"/>
  <c r="AC6" i="26" s="1"/>
  <c r="S46" i="26"/>
  <c r="B46" i="26"/>
  <c r="B38" i="26"/>
  <c r="S38" i="26"/>
  <c r="S30" i="26"/>
  <c r="B30" i="26"/>
  <c r="S22" i="26"/>
  <c r="B22" i="26"/>
  <c r="B14" i="26"/>
  <c r="S14" i="26"/>
  <c r="O7" i="26" l="1"/>
  <c r="O6" i="26" s="1"/>
  <c r="Q7" i="26"/>
  <c r="Q6" i="26" s="1"/>
  <c r="L7" i="26"/>
  <c r="L6" i="26" s="1"/>
  <c r="U7" i="26"/>
  <c r="U6" i="26" s="1"/>
  <c r="V7" i="26"/>
  <c r="V6" i="26" s="1"/>
  <c r="AA7" i="26"/>
  <c r="AA6" i="26" s="1"/>
  <c r="Z7" i="26"/>
  <c r="Z6" i="26" s="1"/>
  <c r="X7" i="26"/>
  <c r="X6" i="26" s="1"/>
  <c r="Y7" i="26"/>
  <c r="Y6" i="26" s="1"/>
  <c r="N7" i="26"/>
  <c r="N6" i="26" s="1"/>
  <c r="I7" i="26"/>
  <c r="I6" i="26" s="1"/>
  <c r="P7" i="26"/>
  <c r="P6" i="26" s="1"/>
  <c r="G7" i="26"/>
  <c r="G6" i="26" s="1"/>
  <c r="H7" i="26"/>
  <c r="H6" i="26" s="1"/>
  <c r="M7" i="26"/>
  <c r="M6" i="26" s="1"/>
  <c r="E7" i="26"/>
  <c r="E6" i="26" s="1"/>
  <c r="AE7" i="26"/>
  <c r="AE6" i="26" s="1"/>
  <c r="AD7" i="26"/>
  <c r="AD6" i="26" s="1"/>
  <c r="AL6" i="7"/>
  <c r="AO6" i="7"/>
  <c r="AR6" i="7"/>
  <c r="AU6" i="7"/>
  <c r="AL7" i="7"/>
  <c r="AO7" i="7"/>
  <c r="AR7" i="7"/>
  <c r="AU7" i="7"/>
  <c r="AL8" i="7"/>
  <c r="AO8" i="7"/>
  <c r="AR8" i="7"/>
  <c r="AU8" i="7"/>
  <c r="AL9" i="7"/>
  <c r="AO9" i="7"/>
  <c r="AR9" i="7"/>
  <c r="AU9" i="7"/>
  <c r="AL10" i="7"/>
  <c r="AO10" i="7"/>
  <c r="AR10" i="7"/>
  <c r="AU10" i="7"/>
  <c r="AL11" i="7"/>
  <c r="AO11" i="7"/>
  <c r="AR11" i="7"/>
  <c r="AU11" i="7"/>
  <c r="AL12" i="7"/>
  <c r="AO12" i="7"/>
  <c r="AR12" i="7"/>
  <c r="AU12" i="7"/>
  <c r="AL13" i="7"/>
  <c r="AO13" i="7"/>
  <c r="AR13" i="7"/>
  <c r="AU13" i="7"/>
  <c r="AL14" i="7"/>
  <c r="AO14" i="7"/>
  <c r="AR14" i="7"/>
  <c r="AU14" i="7"/>
  <c r="AL15" i="7"/>
  <c r="AO15" i="7"/>
  <c r="AR15" i="7"/>
  <c r="AU15" i="7"/>
  <c r="AL16" i="7"/>
  <c r="AO16" i="7"/>
  <c r="AR16" i="7"/>
  <c r="AU16" i="7"/>
  <c r="AL17" i="7"/>
  <c r="AO17" i="7"/>
  <c r="AR17" i="7"/>
  <c r="AU17" i="7"/>
  <c r="AL18" i="7"/>
  <c r="AO18" i="7"/>
  <c r="AR18" i="7"/>
  <c r="AU18" i="7"/>
  <c r="AL19" i="7"/>
  <c r="AO19" i="7"/>
  <c r="AR19" i="7"/>
  <c r="AU19" i="7"/>
  <c r="AL20" i="7"/>
  <c r="AO20" i="7"/>
  <c r="AR20" i="7"/>
  <c r="AU20" i="7"/>
  <c r="AL21" i="7"/>
  <c r="AO21" i="7"/>
  <c r="AR21" i="7"/>
  <c r="AU21" i="7"/>
  <c r="AL22" i="7"/>
  <c r="AO22" i="7"/>
  <c r="AR22" i="7"/>
  <c r="AU22" i="7"/>
  <c r="AL23" i="7"/>
  <c r="AO23" i="7"/>
  <c r="AR23" i="7"/>
  <c r="AU23" i="7"/>
  <c r="AL24" i="7"/>
  <c r="AO24" i="7"/>
  <c r="AR24" i="7"/>
  <c r="AU24" i="7"/>
  <c r="AL25" i="7"/>
  <c r="AO25" i="7"/>
  <c r="AR25" i="7"/>
  <c r="AU25" i="7"/>
  <c r="AL26" i="7"/>
  <c r="AO26" i="7"/>
  <c r="AR26" i="7"/>
  <c r="AU26" i="7"/>
  <c r="AL27" i="7"/>
  <c r="AO27" i="7"/>
  <c r="AR27" i="7"/>
  <c r="AU27" i="7"/>
  <c r="AL28" i="7"/>
  <c r="AO28" i="7"/>
  <c r="AR28" i="7"/>
  <c r="AU28" i="7"/>
  <c r="AL29" i="7"/>
  <c r="AO29" i="7"/>
  <c r="AR29" i="7"/>
  <c r="AU29" i="7"/>
  <c r="AL30" i="7"/>
  <c r="AO30" i="7"/>
  <c r="AR30" i="7"/>
  <c r="AU30" i="7"/>
  <c r="AL31" i="7"/>
  <c r="AO31" i="7"/>
  <c r="AR31" i="7"/>
  <c r="AU31" i="7"/>
  <c r="AL32" i="7"/>
  <c r="AO32" i="7"/>
  <c r="AR32" i="7"/>
  <c r="AU32" i="7"/>
  <c r="AL33" i="7"/>
  <c r="AO33" i="7"/>
  <c r="AR33" i="7"/>
  <c r="AU33" i="7"/>
  <c r="AL34" i="7"/>
  <c r="AO34" i="7"/>
  <c r="AR34" i="7"/>
  <c r="AU34" i="7"/>
  <c r="AL35" i="7"/>
  <c r="AO35" i="7"/>
  <c r="AR35" i="7"/>
  <c r="AU35" i="7"/>
  <c r="AL36" i="7"/>
  <c r="AO36" i="7"/>
  <c r="AR36" i="7"/>
  <c r="AU36" i="7"/>
  <c r="AL37" i="7"/>
  <c r="AO37" i="7"/>
  <c r="AR37" i="7"/>
  <c r="AU37" i="7"/>
  <c r="AL38" i="7"/>
  <c r="AO38" i="7"/>
  <c r="AR38" i="7"/>
  <c r="AU38" i="7"/>
  <c r="AL39" i="7"/>
  <c r="AO39" i="7"/>
  <c r="AR39" i="7"/>
  <c r="AU39" i="7"/>
  <c r="AL40" i="7"/>
  <c r="AO40" i="7"/>
  <c r="AR40" i="7"/>
  <c r="AU40" i="7"/>
  <c r="AL41" i="7"/>
  <c r="AO41" i="7"/>
  <c r="AR41" i="7"/>
  <c r="AU41" i="7"/>
  <c r="AL42" i="7"/>
  <c r="AO42" i="7"/>
  <c r="AR42" i="7"/>
  <c r="AU42" i="7"/>
  <c r="AL43" i="7"/>
  <c r="AO43" i="7"/>
  <c r="AR43" i="7"/>
  <c r="AU43" i="7"/>
  <c r="AL44" i="7"/>
  <c r="AO44" i="7"/>
  <c r="AR44" i="7"/>
  <c r="AU44" i="7"/>
  <c r="AL45" i="7"/>
  <c r="AO45" i="7"/>
  <c r="AR45" i="7"/>
  <c r="AU45" i="7"/>
  <c r="AL46" i="7"/>
  <c r="AO46" i="7"/>
  <c r="AR46" i="7"/>
  <c r="AU46" i="7"/>
  <c r="AL47" i="7"/>
  <c r="AO47" i="7"/>
  <c r="AR47" i="7"/>
  <c r="AU47" i="7"/>
  <c r="AL48" i="7"/>
  <c r="AO48" i="7"/>
  <c r="AR48" i="7"/>
  <c r="AU48" i="7"/>
  <c r="AL49" i="7"/>
  <c r="AO49" i="7"/>
  <c r="AR49" i="7"/>
  <c r="AU49" i="7"/>
  <c r="AL50" i="7"/>
  <c r="AO50" i="7"/>
  <c r="AR50" i="7"/>
  <c r="AU50" i="7"/>
  <c r="AL51" i="7"/>
  <c r="AO51" i="7"/>
  <c r="AR51" i="7"/>
  <c r="AU51" i="7"/>
  <c r="AL52" i="7"/>
  <c r="AO52" i="7"/>
  <c r="AR52" i="7"/>
  <c r="AU52" i="7"/>
  <c r="AL53" i="7"/>
  <c r="AO53" i="7"/>
  <c r="AR53" i="7"/>
  <c r="AU53" i="7"/>
  <c r="AL54" i="7"/>
  <c r="AO54" i="7"/>
  <c r="AR54" i="7"/>
  <c r="AU54" i="7"/>
  <c r="AL55" i="7"/>
  <c r="AO55" i="7"/>
  <c r="AR55" i="7"/>
  <c r="AU55" i="7"/>
  <c r="AL56" i="7"/>
  <c r="AO56" i="7"/>
  <c r="AR56" i="7"/>
  <c r="AU56" i="7"/>
  <c r="AL57" i="7"/>
  <c r="AO57" i="7"/>
  <c r="AR57" i="7"/>
  <c r="AU57" i="7"/>
  <c r="AL58" i="7"/>
  <c r="AO58" i="7"/>
  <c r="AR58" i="7"/>
  <c r="AU58" i="7"/>
  <c r="AL59" i="7"/>
  <c r="AO59" i="7"/>
  <c r="AR59" i="7"/>
  <c r="AU59" i="7"/>
  <c r="AL60" i="7"/>
  <c r="AO60" i="7"/>
  <c r="AR60" i="7"/>
  <c r="AU60" i="7"/>
  <c r="AL61" i="7"/>
  <c r="AO61" i="7"/>
  <c r="AR61" i="7"/>
  <c r="AU61" i="7"/>
  <c r="AL62" i="7"/>
  <c r="AO62" i="7"/>
  <c r="AR62" i="7"/>
  <c r="AU62" i="7"/>
  <c r="AL63" i="7"/>
  <c r="AO63" i="7"/>
  <c r="AR63" i="7"/>
  <c r="AU63" i="7"/>
  <c r="AL64" i="7"/>
  <c r="AO64" i="7"/>
  <c r="AR64" i="7"/>
  <c r="AU64" i="7"/>
  <c r="AL65" i="7"/>
  <c r="AO65" i="7"/>
  <c r="AR65" i="7"/>
  <c r="AU65" i="7"/>
  <c r="AL66" i="7"/>
  <c r="AO66" i="7"/>
  <c r="AR66" i="7"/>
  <c r="AU66" i="7"/>
  <c r="AL67" i="7"/>
  <c r="AO67" i="7"/>
  <c r="AR67" i="7"/>
  <c r="AU67" i="7"/>
  <c r="AL68" i="7"/>
  <c r="AO68" i="7"/>
  <c r="AR68" i="7"/>
  <c r="AU68" i="7"/>
  <c r="AL69" i="7"/>
  <c r="AO69" i="7"/>
  <c r="AR69" i="7"/>
  <c r="AU69" i="7"/>
  <c r="AL70" i="7"/>
  <c r="AO70" i="7"/>
  <c r="AR70" i="7"/>
  <c r="AU70" i="7"/>
  <c r="AL71" i="7"/>
  <c r="AO71" i="7"/>
  <c r="AR71" i="7"/>
  <c r="AU71" i="7"/>
  <c r="AL72" i="7"/>
  <c r="AO72" i="7"/>
  <c r="AR72" i="7"/>
  <c r="AU72" i="7"/>
  <c r="AL73" i="7"/>
  <c r="AO73" i="7"/>
  <c r="AR73" i="7"/>
  <c r="AU73" i="7"/>
  <c r="AL74" i="7"/>
  <c r="AO74" i="7"/>
  <c r="AR74" i="7"/>
  <c r="AU74" i="7"/>
  <c r="AL75" i="7"/>
  <c r="AO75" i="7"/>
  <c r="AR75" i="7"/>
  <c r="AU75" i="7"/>
  <c r="AL76" i="7"/>
  <c r="AO76" i="7"/>
  <c r="AR76" i="7"/>
  <c r="AU76" i="7"/>
  <c r="AL77" i="7"/>
  <c r="AO77" i="7"/>
  <c r="AR77" i="7"/>
  <c r="AU77" i="7"/>
  <c r="AL78" i="7"/>
  <c r="AO78" i="7"/>
  <c r="AR78" i="7"/>
  <c r="AU78" i="7"/>
  <c r="AL79" i="7"/>
  <c r="AO79" i="7"/>
  <c r="AR79" i="7"/>
  <c r="AU79" i="7"/>
  <c r="AL80" i="7"/>
  <c r="AO80" i="7"/>
  <c r="AR80" i="7"/>
  <c r="AU80" i="7"/>
  <c r="AL81" i="7"/>
  <c r="AO81" i="7"/>
  <c r="AR81" i="7"/>
  <c r="AU81" i="7"/>
  <c r="AL82" i="7"/>
  <c r="AO82" i="7"/>
  <c r="AR82" i="7"/>
  <c r="AU82" i="7"/>
  <c r="AL83" i="7"/>
  <c r="AO83" i="7"/>
  <c r="AR83" i="7"/>
  <c r="AU83" i="7"/>
  <c r="AL84" i="7"/>
  <c r="AO84" i="7"/>
  <c r="AR84" i="7"/>
  <c r="AU84" i="7"/>
  <c r="AL85" i="7"/>
  <c r="AO85" i="7"/>
  <c r="AR85" i="7"/>
  <c r="AU85" i="7"/>
  <c r="AL86" i="7"/>
  <c r="AO86" i="7"/>
  <c r="AR86" i="7"/>
  <c r="AU86" i="7"/>
  <c r="AL87" i="7"/>
  <c r="AO87" i="7"/>
  <c r="AR87" i="7"/>
  <c r="AU87" i="7"/>
  <c r="AL88" i="7"/>
  <c r="AO88" i="7"/>
  <c r="AR88" i="7"/>
  <c r="AU88" i="7"/>
  <c r="AL89" i="7"/>
  <c r="AO89" i="7"/>
  <c r="AR89" i="7"/>
  <c r="AU89" i="7"/>
  <c r="AL90" i="7"/>
  <c r="AO90" i="7"/>
  <c r="AR90" i="7"/>
  <c r="AU90" i="7"/>
  <c r="AL91" i="7"/>
  <c r="AO91" i="7"/>
  <c r="AR91" i="7"/>
  <c r="AU91" i="7"/>
  <c r="AL92" i="7"/>
  <c r="AO92" i="7"/>
  <c r="AR92" i="7"/>
  <c r="AU92" i="7"/>
  <c r="AL93" i="7"/>
  <c r="AO93" i="7"/>
  <c r="AR93" i="7"/>
  <c r="AU93" i="7"/>
  <c r="AL94" i="7"/>
  <c r="AO94" i="7"/>
  <c r="AR94" i="7"/>
  <c r="AU94" i="7"/>
  <c r="AL95" i="7"/>
  <c r="AO95" i="7"/>
  <c r="AR95" i="7"/>
  <c r="AU95" i="7"/>
  <c r="AL96" i="7"/>
  <c r="AO96" i="7"/>
  <c r="AR96" i="7"/>
  <c r="AU96" i="7"/>
  <c r="AL97" i="7"/>
  <c r="AO97" i="7"/>
  <c r="AR97" i="7"/>
  <c r="AU97" i="7"/>
  <c r="AL98" i="7"/>
  <c r="AO98" i="7"/>
  <c r="AR98" i="7"/>
  <c r="AU98" i="7"/>
  <c r="AL99" i="7"/>
  <c r="AO99" i="7"/>
  <c r="AR99" i="7"/>
  <c r="AU99" i="7"/>
  <c r="AL100" i="7"/>
  <c r="AO100" i="7"/>
  <c r="AR100" i="7"/>
  <c r="AU100" i="7"/>
  <c r="AL101" i="7"/>
  <c r="AO101" i="7"/>
  <c r="AR101" i="7"/>
  <c r="AU101" i="7"/>
  <c r="AL102" i="7"/>
  <c r="AO102" i="7"/>
  <c r="AR102" i="7"/>
  <c r="AU102" i="7"/>
  <c r="AL103" i="7"/>
  <c r="AO103" i="7"/>
  <c r="AR103" i="7"/>
  <c r="AU103" i="7"/>
  <c r="AT1" i="7"/>
  <c r="AW1" i="7"/>
  <c r="AQ1" i="7"/>
  <c r="AU5" i="7"/>
  <c r="AR5" i="7"/>
  <c r="AO5" i="7"/>
  <c r="L6" i="7"/>
  <c r="O6" i="7"/>
  <c r="R6" i="7"/>
  <c r="U6" i="7"/>
  <c r="L7" i="7"/>
  <c r="O7" i="7"/>
  <c r="R7" i="7"/>
  <c r="U7" i="7"/>
  <c r="L8" i="7"/>
  <c r="O8" i="7"/>
  <c r="R8" i="7"/>
  <c r="U8" i="7"/>
  <c r="L9" i="7"/>
  <c r="O9" i="7"/>
  <c r="R9" i="7"/>
  <c r="U9" i="7"/>
  <c r="L10" i="7"/>
  <c r="O10" i="7"/>
  <c r="R10" i="7"/>
  <c r="U10" i="7"/>
  <c r="L11" i="7"/>
  <c r="O11" i="7"/>
  <c r="R11" i="7"/>
  <c r="U11" i="7"/>
  <c r="L12" i="7"/>
  <c r="O12" i="7"/>
  <c r="R12" i="7"/>
  <c r="U12" i="7"/>
  <c r="L13" i="7"/>
  <c r="O13" i="7"/>
  <c r="R13" i="7"/>
  <c r="U13" i="7"/>
  <c r="L14" i="7"/>
  <c r="O14" i="7"/>
  <c r="R14" i="7"/>
  <c r="U14" i="7"/>
  <c r="L15" i="7"/>
  <c r="O15" i="7"/>
  <c r="R15" i="7"/>
  <c r="U15" i="7"/>
  <c r="L16" i="7"/>
  <c r="O16" i="7"/>
  <c r="R16" i="7"/>
  <c r="U16" i="7"/>
  <c r="L17" i="7"/>
  <c r="O17" i="7"/>
  <c r="R17" i="7"/>
  <c r="U17" i="7"/>
  <c r="L18" i="7"/>
  <c r="O18" i="7"/>
  <c r="R18" i="7"/>
  <c r="U18" i="7"/>
  <c r="L19" i="7"/>
  <c r="O19" i="7"/>
  <c r="R19" i="7"/>
  <c r="U19" i="7"/>
  <c r="L20" i="7"/>
  <c r="O20" i="7"/>
  <c r="R20" i="7"/>
  <c r="U20" i="7"/>
  <c r="L21" i="7"/>
  <c r="O21" i="7"/>
  <c r="R21" i="7"/>
  <c r="U21" i="7"/>
  <c r="L22" i="7"/>
  <c r="O22" i="7"/>
  <c r="R22" i="7"/>
  <c r="U22" i="7"/>
  <c r="L23" i="7"/>
  <c r="O23" i="7"/>
  <c r="R23" i="7"/>
  <c r="U23" i="7"/>
  <c r="L24" i="7"/>
  <c r="O24" i="7"/>
  <c r="R24" i="7"/>
  <c r="U24" i="7"/>
  <c r="L25" i="7"/>
  <c r="O25" i="7"/>
  <c r="R25" i="7"/>
  <c r="U25" i="7"/>
  <c r="L26" i="7"/>
  <c r="O26" i="7"/>
  <c r="R26" i="7"/>
  <c r="U26" i="7"/>
  <c r="L27" i="7"/>
  <c r="O27" i="7"/>
  <c r="R27" i="7"/>
  <c r="U27" i="7"/>
  <c r="L28" i="7"/>
  <c r="O28" i="7"/>
  <c r="R28" i="7"/>
  <c r="U28" i="7"/>
  <c r="L29" i="7"/>
  <c r="O29" i="7"/>
  <c r="R29" i="7"/>
  <c r="U29" i="7"/>
  <c r="L30" i="7"/>
  <c r="O30" i="7"/>
  <c r="R30" i="7"/>
  <c r="U30" i="7"/>
  <c r="L31" i="7"/>
  <c r="O31" i="7"/>
  <c r="R31" i="7"/>
  <c r="U31" i="7"/>
  <c r="L32" i="7"/>
  <c r="O32" i="7"/>
  <c r="R32" i="7"/>
  <c r="U32" i="7"/>
  <c r="L33" i="7"/>
  <c r="O33" i="7"/>
  <c r="R33" i="7"/>
  <c r="U33" i="7"/>
  <c r="L34" i="7"/>
  <c r="O34" i="7"/>
  <c r="R34" i="7"/>
  <c r="U34" i="7"/>
  <c r="L35" i="7"/>
  <c r="O35" i="7"/>
  <c r="R35" i="7"/>
  <c r="U35" i="7"/>
  <c r="L36" i="7"/>
  <c r="O36" i="7"/>
  <c r="R36" i="7"/>
  <c r="U36" i="7"/>
  <c r="L37" i="7"/>
  <c r="O37" i="7"/>
  <c r="R37" i="7"/>
  <c r="U37" i="7"/>
  <c r="L38" i="7"/>
  <c r="O38" i="7"/>
  <c r="R38" i="7"/>
  <c r="U38" i="7"/>
  <c r="L39" i="7"/>
  <c r="O39" i="7"/>
  <c r="R39" i="7"/>
  <c r="U39" i="7"/>
  <c r="L40" i="7"/>
  <c r="O40" i="7"/>
  <c r="R40" i="7"/>
  <c r="U40" i="7"/>
  <c r="L41" i="7"/>
  <c r="O41" i="7"/>
  <c r="R41" i="7"/>
  <c r="U41" i="7"/>
  <c r="L42" i="7"/>
  <c r="O42" i="7"/>
  <c r="R42" i="7"/>
  <c r="U42" i="7"/>
  <c r="L43" i="7"/>
  <c r="O43" i="7"/>
  <c r="R43" i="7"/>
  <c r="U43" i="7"/>
  <c r="L44" i="7"/>
  <c r="O44" i="7"/>
  <c r="R44" i="7"/>
  <c r="U44" i="7"/>
  <c r="L45" i="7"/>
  <c r="O45" i="7"/>
  <c r="R45" i="7"/>
  <c r="U45" i="7"/>
  <c r="L46" i="7"/>
  <c r="O46" i="7"/>
  <c r="R46" i="7"/>
  <c r="U46" i="7"/>
  <c r="L47" i="7"/>
  <c r="O47" i="7"/>
  <c r="R47" i="7"/>
  <c r="U47" i="7"/>
  <c r="L48" i="7"/>
  <c r="O48" i="7"/>
  <c r="R48" i="7"/>
  <c r="U48" i="7"/>
  <c r="L49" i="7"/>
  <c r="O49" i="7"/>
  <c r="R49" i="7"/>
  <c r="U49" i="7"/>
  <c r="L50" i="7"/>
  <c r="O50" i="7"/>
  <c r="R50" i="7"/>
  <c r="U50" i="7"/>
  <c r="L51" i="7"/>
  <c r="O51" i="7"/>
  <c r="R51" i="7"/>
  <c r="U51" i="7"/>
  <c r="L52" i="7"/>
  <c r="O52" i="7"/>
  <c r="R52" i="7"/>
  <c r="U52" i="7"/>
  <c r="L53" i="7"/>
  <c r="O53" i="7"/>
  <c r="R53" i="7"/>
  <c r="U53" i="7"/>
  <c r="L54" i="7"/>
  <c r="O54" i="7"/>
  <c r="R54" i="7"/>
  <c r="U54" i="7"/>
  <c r="L55" i="7"/>
  <c r="O55" i="7"/>
  <c r="R55" i="7"/>
  <c r="U55" i="7"/>
  <c r="L56" i="7"/>
  <c r="O56" i="7"/>
  <c r="R56" i="7"/>
  <c r="U56" i="7"/>
  <c r="L57" i="7"/>
  <c r="O57" i="7"/>
  <c r="R57" i="7"/>
  <c r="U57" i="7"/>
  <c r="L58" i="7"/>
  <c r="O58" i="7"/>
  <c r="R58" i="7"/>
  <c r="U58" i="7"/>
  <c r="L59" i="7"/>
  <c r="O59" i="7"/>
  <c r="R59" i="7"/>
  <c r="U59" i="7"/>
  <c r="L60" i="7"/>
  <c r="O60" i="7"/>
  <c r="R60" i="7"/>
  <c r="U60" i="7"/>
  <c r="L61" i="7"/>
  <c r="O61" i="7"/>
  <c r="R61" i="7"/>
  <c r="U61" i="7"/>
  <c r="L62" i="7"/>
  <c r="O62" i="7"/>
  <c r="R62" i="7"/>
  <c r="U62" i="7"/>
  <c r="L63" i="7"/>
  <c r="O63" i="7"/>
  <c r="R63" i="7"/>
  <c r="U63" i="7"/>
  <c r="L64" i="7"/>
  <c r="O64" i="7"/>
  <c r="R64" i="7"/>
  <c r="U64" i="7"/>
  <c r="L65" i="7"/>
  <c r="O65" i="7"/>
  <c r="R65" i="7"/>
  <c r="U65" i="7"/>
  <c r="L66" i="7"/>
  <c r="O66" i="7"/>
  <c r="R66" i="7"/>
  <c r="U66" i="7"/>
  <c r="L67" i="7"/>
  <c r="O67" i="7"/>
  <c r="R67" i="7"/>
  <c r="U67" i="7"/>
  <c r="L68" i="7"/>
  <c r="O68" i="7"/>
  <c r="R68" i="7"/>
  <c r="U68" i="7"/>
  <c r="L69" i="7"/>
  <c r="O69" i="7"/>
  <c r="R69" i="7"/>
  <c r="U69" i="7"/>
  <c r="L70" i="7"/>
  <c r="O70" i="7"/>
  <c r="R70" i="7"/>
  <c r="U70" i="7"/>
  <c r="L71" i="7"/>
  <c r="O71" i="7"/>
  <c r="R71" i="7"/>
  <c r="U71" i="7"/>
  <c r="L72" i="7"/>
  <c r="O72" i="7"/>
  <c r="R72" i="7"/>
  <c r="U72" i="7"/>
  <c r="L73" i="7"/>
  <c r="O73" i="7"/>
  <c r="R73" i="7"/>
  <c r="U73" i="7"/>
  <c r="L74" i="7"/>
  <c r="O74" i="7"/>
  <c r="R74" i="7"/>
  <c r="U74" i="7"/>
  <c r="L75" i="7"/>
  <c r="O75" i="7"/>
  <c r="R75" i="7"/>
  <c r="U75" i="7"/>
  <c r="L76" i="7"/>
  <c r="O76" i="7"/>
  <c r="R76" i="7"/>
  <c r="U76" i="7"/>
  <c r="L77" i="7"/>
  <c r="O77" i="7"/>
  <c r="R77" i="7"/>
  <c r="U77" i="7"/>
  <c r="L78" i="7"/>
  <c r="O78" i="7"/>
  <c r="R78" i="7"/>
  <c r="U78" i="7"/>
  <c r="L79" i="7"/>
  <c r="O79" i="7"/>
  <c r="R79" i="7"/>
  <c r="U79" i="7"/>
  <c r="L80" i="7"/>
  <c r="O80" i="7"/>
  <c r="R80" i="7"/>
  <c r="U80" i="7"/>
  <c r="L81" i="7"/>
  <c r="O81" i="7"/>
  <c r="R81" i="7"/>
  <c r="U81" i="7"/>
  <c r="L82" i="7"/>
  <c r="O82" i="7"/>
  <c r="R82" i="7"/>
  <c r="U82" i="7"/>
  <c r="L83" i="7"/>
  <c r="O83" i="7"/>
  <c r="R83" i="7"/>
  <c r="U83" i="7"/>
  <c r="L84" i="7"/>
  <c r="O84" i="7"/>
  <c r="R84" i="7"/>
  <c r="U84" i="7"/>
  <c r="L85" i="7"/>
  <c r="O85" i="7"/>
  <c r="R85" i="7"/>
  <c r="U85" i="7"/>
  <c r="L86" i="7"/>
  <c r="O86" i="7"/>
  <c r="R86" i="7"/>
  <c r="U86" i="7"/>
  <c r="L87" i="7"/>
  <c r="O87" i="7"/>
  <c r="R87" i="7"/>
  <c r="U87" i="7"/>
  <c r="L88" i="7"/>
  <c r="O88" i="7"/>
  <c r="R88" i="7"/>
  <c r="U88" i="7"/>
  <c r="L89" i="7"/>
  <c r="O89" i="7"/>
  <c r="R89" i="7"/>
  <c r="U89" i="7"/>
  <c r="L90" i="7"/>
  <c r="O90" i="7"/>
  <c r="R90" i="7"/>
  <c r="U90" i="7"/>
  <c r="L91" i="7"/>
  <c r="O91" i="7"/>
  <c r="R91" i="7"/>
  <c r="U91" i="7"/>
  <c r="L92" i="7"/>
  <c r="O92" i="7"/>
  <c r="R92" i="7"/>
  <c r="U92" i="7"/>
  <c r="L93" i="7"/>
  <c r="O93" i="7"/>
  <c r="R93" i="7"/>
  <c r="U93" i="7"/>
  <c r="L94" i="7"/>
  <c r="O94" i="7"/>
  <c r="R94" i="7"/>
  <c r="U94" i="7"/>
  <c r="L95" i="7"/>
  <c r="O95" i="7"/>
  <c r="R95" i="7"/>
  <c r="U95" i="7"/>
  <c r="L96" i="7"/>
  <c r="O96" i="7"/>
  <c r="R96" i="7"/>
  <c r="U96" i="7"/>
  <c r="L97" i="7"/>
  <c r="O97" i="7"/>
  <c r="R97" i="7"/>
  <c r="U97" i="7"/>
  <c r="L98" i="7"/>
  <c r="O98" i="7"/>
  <c r="R98" i="7"/>
  <c r="U98" i="7"/>
  <c r="L99" i="7"/>
  <c r="O99" i="7"/>
  <c r="R99" i="7"/>
  <c r="U99" i="7"/>
  <c r="L100" i="7"/>
  <c r="O100" i="7"/>
  <c r="R100" i="7"/>
  <c r="U100" i="7"/>
  <c r="L101" i="7"/>
  <c r="O101" i="7"/>
  <c r="R101" i="7"/>
  <c r="U101" i="7"/>
  <c r="L102" i="7"/>
  <c r="O102" i="7"/>
  <c r="R102" i="7"/>
  <c r="U102" i="7"/>
  <c r="L103" i="7"/>
  <c r="O103" i="7"/>
  <c r="R103" i="7"/>
  <c r="U103" i="7"/>
  <c r="W1" i="7"/>
  <c r="T1" i="7"/>
  <c r="Q1" i="7"/>
  <c r="N1" i="7"/>
  <c r="AN1" i="7"/>
  <c r="AL5" i="7"/>
  <c r="U5" i="7"/>
  <c r="R5" i="7"/>
  <c r="O5" i="7"/>
  <c r="L5" i="7"/>
  <c r="AP3" i="7" l="1"/>
  <c r="AT3" i="7"/>
  <c r="V3" i="7"/>
  <c r="M105" i="7"/>
  <c r="AV3" i="7"/>
  <c r="AW3" i="7"/>
  <c r="AS3" i="7"/>
  <c r="AQ3" i="7"/>
  <c r="AN3" i="7"/>
  <c r="T3" i="7"/>
  <c r="S3" i="7"/>
  <c r="Q3" i="7"/>
  <c r="W3" i="7"/>
  <c r="P3" i="7"/>
  <c r="N3" i="7"/>
  <c r="W205" i="19" l="1"/>
  <c r="V205" i="19"/>
  <c r="W204" i="19"/>
  <c r="V204" i="19"/>
  <c r="W203" i="19"/>
  <c r="V203" i="19"/>
  <c r="W202" i="19"/>
  <c r="V202" i="19"/>
  <c r="W201" i="19"/>
  <c r="V201" i="19"/>
  <c r="W200" i="19"/>
  <c r="V200" i="19"/>
  <c r="W199" i="19"/>
  <c r="V199" i="19"/>
  <c r="W198" i="19"/>
  <c r="V198" i="19"/>
  <c r="W197" i="19"/>
  <c r="V197" i="19"/>
  <c r="W196" i="19"/>
  <c r="V196" i="19"/>
  <c r="W195" i="19"/>
  <c r="V195" i="19"/>
  <c r="W194" i="19"/>
  <c r="V194" i="19"/>
  <c r="W193" i="19"/>
  <c r="V193" i="19"/>
  <c r="W192" i="19"/>
  <c r="V192" i="19"/>
  <c r="W191" i="19"/>
  <c r="V191" i="19"/>
  <c r="W190" i="19"/>
  <c r="V190" i="19"/>
  <c r="W189" i="19"/>
  <c r="V189" i="19"/>
  <c r="W188" i="19"/>
  <c r="V188" i="19"/>
  <c r="W187" i="19"/>
  <c r="V187" i="19"/>
  <c r="W186" i="19"/>
  <c r="V186" i="19"/>
  <c r="W185" i="19"/>
  <c r="V185" i="19"/>
  <c r="W184" i="19"/>
  <c r="V184" i="19"/>
  <c r="W183" i="19"/>
  <c r="V183" i="19"/>
  <c r="W182" i="19"/>
  <c r="V182" i="19"/>
  <c r="W181" i="19"/>
  <c r="V181" i="19"/>
  <c r="W180" i="19"/>
  <c r="V180" i="19"/>
  <c r="W179" i="19"/>
  <c r="V179" i="19"/>
  <c r="W178" i="19"/>
  <c r="V178" i="19"/>
  <c r="W177" i="19"/>
  <c r="V177" i="19"/>
  <c r="W176" i="19"/>
  <c r="V176" i="19"/>
  <c r="W175" i="19"/>
  <c r="V175" i="19"/>
  <c r="W174" i="19"/>
  <c r="V174" i="19"/>
  <c r="W173" i="19"/>
  <c r="V173" i="19"/>
  <c r="W172" i="19"/>
  <c r="V172" i="19"/>
  <c r="W171" i="19"/>
  <c r="V171" i="19"/>
  <c r="W170" i="19"/>
  <c r="V170" i="19"/>
  <c r="W169" i="19"/>
  <c r="V169" i="19"/>
  <c r="W168" i="19"/>
  <c r="V168" i="19"/>
  <c r="W167" i="19"/>
  <c r="V167" i="19"/>
  <c r="W166" i="19"/>
  <c r="V166" i="19"/>
  <c r="W165" i="19"/>
  <c r="V165" i="19"/>
  <c r="W164" i="19"/>
  <c r="V164" i="19"/>
  <c r="W163" i="19"/>
  <c r="V163" i="19"/>
  <c r="W162" i="19"/>
  <c r="V162" i="19"/>
  <c r="W161" i="19"/>
  <c r="V161" i="19"/>
  <c r="W160" i="19"/>
  <c r="V160" i="19"/>
  <c r="W159" i="19"/>
  <c r="V159" i="19"/>
  <c r="W158" i="19"/>
  <c r="V158" i="19"/>
  <c r="W157" i="19"/>
  <c r="V157" i="19"/>
  <c r="W156" i="19"/>
  <c r="V156" i="19"/>
  <c r="W155" i="19"/>
  <c r="V155" i="19"/>
  <c r="W154" i="19"/>
  <c r="V154" i="19"/>
  <c r="W153" i="19"/>
  <c r="V153" i="19"/>
  <c r="W152" i="19"/>
  <c r="V152" i="19"/>
  <c r="W151" i="19"/>
  <c r="V151" i="19"/>
  <c r="W150" i="19"/>
  <c r="V150" i="19"/>
  <c r="W149" i="19"/>
  <c r="V149" i="19"/>
  <c r="W148" i="19"/>
  <c r="V148" i="19"/>
  <c r="W147" i="19"/>
  <c r="V147" i="19"/>
  <c r="W146" i="19"/>
  <c r="V146" i="19"/>
  <c r="W145" i="19"/>
  <c r="V145" i="19"/>
  <c r="W144" i="19"/>
  <c r="V144" i="19"/>
  <c r="W143" i="19"/>
  <c r="V143" i="19"/>
  <c r="W142" i="19"/>
  <c r="V142" i="19"/>
  <c r="W141" i="19"/>
  <c r="V141" i="19"/>
  <c r="W140" i="19"/>
  <c r="V140" i="19"/>
  <c r="W139" i="19"/>
  <c r="V139" i="19"/>
  <c r="W138" i="19"/>
  <c r="V138" i="19"/>
  <c r="W137" i="19"/>
  <c r="V137" i="19"/>
  <c r="W136" i="19"/>
  <c r="V136" i="19"/>
  <c r="W135" i="19"/>
  <c r="V135" i="19"/>
  <c r="W134" i="19"/>
  <c r="V134" i="19"/>
  <c r="W133" i="19"/>
  <c r="V133" i="19"/>
  <c r="W132" i="19"/>
  <c r="V132" i="19"/>
  <c r="W131" i="19"/>
  <c r="V131" i="19"/>
  <c r="W130" i="19"/>
  <c r="V130" i="19"/>
  <c r="W129" i="19"/>
  <c r="V129" i="19"/>
  <c r="W128" i="19"/>
  <c r="V128" i="19"/>
  <c r="W127" i="19"/>
  <c r="V127" i="19"/>
  <c r="W126" i="19"/>
  <c r="V126" i="19"/>
  <c r="W125" i="19"/>
  <c r="V125" i="19"/>
  <c r="W124" i="19"/>
  <c r="V124" i="19"/>
  <c r="W123" i="19"/>
  <c r="V123" i="19"/>
  <c r="W122" i="19"/>
  <c r="V122" i="19"/>
  <c r="W121" i="19"/>
  <c r="V121" i="19"/>
  <c r="W120" i="19"/>
  <c r="V120" i="19"/>
  <c r="W119" i="19"/>
  <c r="V119" i="19"/>
  <c r="W118" i="19"/>
  <c r="V118" i="19"/>
  <c r="W117" i="19"/>
  <c r="V117" i="19"/>
  <c r="W116" i="19"/>
  <c r="V116" i="19"/>
  <c r="W115" i="19"/>
  <c r="V115" i="19"/>
  <c r="W114" i="19"/>
  <c r="V114" i="19"/>
  <c r="W113" i="19"/>
  <c r="V113" i="19"/>
  <c r="W112" i="19"/>
  <c r="V112" i="19"/>
  <c r="W111" i="19"/>
  <c r="V111" i="19"/>
  <c r="W110" i="19"/>
  <c r="V110" i="19"/>
  <c r="W109" i="19"/>
  <c r="V109" i="19"/>
  <c r="W108" i="19"/>
  <c r="V108" i="19"/>
  <c r="W107" i="19"/>
  <c r="V107" i="19"/>
  <c r="W106" i="19"/>
  <c r="V106" i="19"/>
  <c r="W105" i="19"/>
  <c r="V105" i="19"/>
  <c r="W104" i="19"/>
  <c r="V104" i="19"/>
  <c r="W103" i="19"/>
  <c r="V103" i="19"/>
  <c r="W102" i="19"/>
  <c r="V102" i="19"/>
  <c r="W101" i="19"/>
  <c r="V101" i="19"/>
  <c r="W100" i="19"/>
  <c r="V100" i="19"/>
  <c r="W99" i="19"/>
  <c r="V99" i="19"/>
  <c r="W98" i="19"/>
  <c r="V98" i="19"/>
  <c r="W97" i="19"/>
  <c r="V97" i="19"/>
  <c r="W96" i="19"/>
  <c r="V96" i="19"/>
  <c r="W95" i="19"/>
  <c r="V95" i="19"/>
  <c r="W94" i="19"/>
  <c r="V94" i="19"/>
  <c r="W93" i="19"/>
  <c r="V93" i="19"/>
  <c r="W92" i="19"/>
  <c r="V92" i="19"/>
  <c r="W91" i="19"/>
  <c r="V91" i="19"/>
  <c r="W90" i="19"/>
  <c r="V90" i="19"/>
  <c r="W89" i="19"/>
  <c r="V89" i="19"/>
  <c r="W88" i="19"/>
  <c r="V88" i="19"/>
  <c r="W87" i="19"/>
  <c r="V87" i="19"/>
  <c r="W86" i="19"/>
  <c r="V86" i="19"/>
  <c r="W85" i="19"/>
  <c r="V85" i="19"/>
  <c r="W84" i="19"/>
  <c r="V84" i="19"/>
  <c r="W83" i="19"/>
  <c r="V83" i="19"/>
  <c r="W82" i="19"/>
  <c r="V82" i="19"/>
  <c r="W81" i="19"/>
  <c r="V81" i="19"/>
  <c r="W80" i="19"/>
  <c r="V80" i="19"/>
  <c r="W79" i="19"/>
  <c r="V79" i="19"/>
  <c r="W78" i="19"/>
  <c r="V78" i="19"/>
  <c r="W77" i="19"/>
  <c r="V77" i="19"/>
  <c r="W76" i="19"/>
  <c r="V76" i="19"/>
  <c r="W75" i="19"/>
  <c r="V75" i="19"/>
  <c r="W74" i="19"/>
  <c r="V74" i="19"/>
  <c r="W73" i="19"/>
  <c r="V73" i="19"/>
  <c r="W72" i="19"/>
  <c r="V72" i="19"/>
  <c r="W71" i="19"/>
  <c r="V71" i="19"/>
  <c r="W70" i="19"/>
  <c r="V70" i="19"/>
  <c r="W69" i="19"/>
  <c r="V69" i="19"/>
  <c r="W68" i="19"/>
  <c r="V68" i="19"/>
  <c r="W67" i="19"/>
  <c r="V67" i="19"/>
  <c r="W66" i="19"/>
  <c r="V66" i="19"/>
  <c r="W65" i="19"/>
  <c r="V65" i="19"/>
  <c r="W64" i="19"/>
  <c r="V64" i="19"/>
  <c r="W63" i="19"/>
  <c r="V63" i="19"/>
  <c r="W62" i="19"/>
  <c r="V62" i="19"/>
  <c r="W61" i="19"/>
  <c r="V61" i="19"/>
  <c r="W60" i="19"/>
  <c r="V60" i="19"/>
  <c r="W59" i="19"/>
  <c r="V59" i="19"/>
  <c r="W58" i="19"/>
  <c r="V58" i="19"/>
  <c r="W57" i="19"/>
  <c r="V57" i="19"/>
  <c r="W56" i="19"/>
  <c r="V56" i="19"/>
  <c r="W55" i="19"/>
  <c r="V55" i="19"/>
  <c r="W54" i="19"/>
  <c r="V54" i="19"/>
  <c r="W53" i="19"/>
  <c r="V53" i="19"/>
  <c r="W52" i="19"/>
  <c r="V52" i="19"/>
  <c r="W51" i="19"/>
  <c r="V51" i="19"/>
  <c r="W50" i="19"/>
  <c r="V50" i="19"/>
  <c r="W49" i="19"/>
  <c r="V49" i="19"/>
  <c r="W48" i="19"/>
  <c r="V48" i="19"/>
  <c r="W47" i="19"/>
  <c r="V47" i="19"/>
  <c r="W46" i="19"/>
  <c r="V46" i="19"/>
  <c r="W45" i="19"/>
  <c r="V45" i="19"/>
  <c r="W44" i="19"/>
  <c r="V44" i="19"/>
  <c r="W43" i="19"/>
  <c r="V43" i="19"/>
  <c r="W42" i="19"/>
  <c r="V42" i="19"/>
  <c r="W41" i="19"/>
  <c r="V41" i="19"/>
  <c r="W40" i="19"/>
  <c r="V40" i="19"/>
  <c r="W39" i="19"/>
  <c r="V39" i="19"/>
  <c r="W38" i="19"/>
  <c r="V38" i="19"/>
  <c r="W37" i="19"/>
  <c r="V37" i="19"/>
  <c r="W36" i="19"/>
  <c r="V36" i="19"/>
  <c r="W35" i="19"/>
  <c r="V35" i="19"/>
  <c r="W34" i="19"/>
  <c r="V34" i="19"/>
  <c r="W33" i="19"/>
  <c r="V33" i="19"/>
  <c r="W32" i="19"/>
  <c r="V32" i="19"/>
  <c r="W31" i="19"/>
  <c r="V31" i="19"/>
  <c r="W30" i="19"/>
  <c r="V30" i="19"/>
  <c r="W29" i="19"/>
  <c r="V29" i="19"/>
  <c r="W28" i="19"/>
  <c r="V28" i="19"/>
  <c r="W27" i="19"/>
  <c r="V27" i="19"/>
  <c r="W26" i="19"/>
  <c r="V26" i="19"/>
  <c r="W25" i="19"/>
  <c r="V25" i="19"/>
  <c r="W24" i="19"/>
  <c r="V24" i="19"/>
  <c r="W23" i="19"/>
  <c r="V23" i="19"/>
  <c r="W22" i="19"/>
  <c r="V22" i="19"/>
  <c r="W21" i="19"/>
  <c r="V21" i="19"/>
  <c r="W20" i="19"/>
  <c r="V20" i="19"/>
  <c r="W19" i="19"/>
  <c r="V19" i="19"/>
  <c r="W18" i="19"/>
  <c r="V18" i="19"/>
  <c r="W17" i="19"/>
  <c r="V17" i="19"/>
  <c r="W16" i="19"/>
  <c r="V16" i="19"/>
  <c r="W15" i="19"/>
  <c r="V15" i="19"/>
  <c r="W14" i="19"/>
  <c r="V14" i="19"/>
  <c r="W13" i="19"/>
  <c r="V13" i="19"/>
  <c r="W12" i="19"/>
  <c r="V12" i="19"/>
  <c r="W11" i="19"/>
  <c r="V11" i="19"/>
  <c r="W10" i="19"/>
  <c r="V10" i="19"/>
  <c r="W9" i="19"/>
  <c r="V9" i="19"/>
  <c r="W8" i="19"/>
  <c r="V8" i="19"/>
  <c r="W7" i="19"/>
  <c r="V7" i="19"/>
  <c r="W6" i="19"/>
  <c r="V6" i="19"/>
  <c r="W5" i="19"/>
  <c r="V5" i="19"/>
  <c r="W3" i="19"/>
  <c r="V3" i="19"/>
  <c r="U205" i="19"/>
  <c r="T205" i="19"/>
  <c r="S205" i="19"/>
  <c r="R205" i="19"/>
  <c r="Q205" i="19"/>
  <c r="U204" i="19"/>
  <c r="T204" i="19"/>
  <c r="S204" i="19"/>
  <c r="R204" i="19"/>
  <c r="Q204" i="19"/>
  <c r="U203" i="19"/>
  <c r="T203" i="19"/>
  <c r="S203" i="19"/>
  <c r="R203" i="19"/>
  <c r="Q203" i="19"/>
  <c r="U202" i="19"/>
  <c r="T202" i="19"/>
  <c r="S202" i="19"/>
  <c r="R202" i="19"/>
  <c r="Q202" i="19"/>
  <c r="U201" i="19"/>
  <c r="T201" i="19"/>
  <c r="S201" i="19"/>
  <c r="R201" i="19"/>
  <c r="Q201" i="19"/>
  <c r="U200" i="19"/>
  <c r="T200" i="19"/>
  <c r="S200" i="19"/>
  <c r="R200" i="19"/>
  <c r="Q200" i="19"/>
  <c r="U199" i="19"/>
  <c r="T199" i="19"/>
  <c r="S199" i="19"/>
  <c r="R199" i="19"/>
  <c r="Q199" i="19"/>
  <c r="U198" i="19"/>
  <c r="T198" i="19"/>
  <c r="S198" i="19"/>
  <c r="R198" i="19"/>
  <c r="Q198" i="19"/>
  <c r="U197" i="19"/>
  <c r="T197" i="19"/>
  <c r="S197" i="19"/>
  <c r="R197" i="19"/>
  <c r="Q197" i="19"/>
  <c r="U196" i="19"/>
  <c r="T196" i="19"/>
  <c r="S196" i="19"/>
  <c r="R196" i="19"/>
  <c r="Q196" i="19"/>
  <c r="U195" i="19"/>
  <c r="T195" i="19"/>
  <c r="S195" i="19"/>
  <c r="R195" i="19"/>
  <c r="Q195" i="19"/>
  <c r="U194" i="19"/>
  <c r="T194" i="19"/>
  <c r="S194" i="19"/>
  <c r="R194" i="19"/>
  <c r="Q194" i="19"/>
  <c r="U193" i="19"/>
  <c r="T193" i="19"/>
  <c r="S193" i="19"/>
  <c r="R193" i="19"/>
  <c r="Q193" i="19"/>
  <c r="U192" i="19"/>
  <c r="T192" i="19"/>
  <c r="S192" i="19"/>
  <c r="R192" i="19"/>
  <c r="Q192" i="19"/>
  <c r="U191" i="19"/>
  <c r="T191" i="19"/>
  <c r="S191" i="19"/>
  <c r="R191" i="19"/>
  <c r="Q191" i="19"/>
  <c r="U190" i="19"/>
  <c r="T190" i="19"/>
  <c r="S190" i="19"/>
  <c r="R190" i="19"/>
  <c r="Q190" i="19"/>
  <c r="U189" i="19"/>
  <c r="T189" i="19"/>
  <c r="S189" i="19"/>
  <c r="R189" i="19"/>
  <c r="Q189" i="19"/>
  <c r="U188" i="19"/>
  <c r="T188" i="19"/>
  <c r="S188" i="19"/>
  <c r="R188" i="19"/>
  <c r="Q188" i="19"/>
  <c r="U187" i="19"/>
  <c r="T187" i="19"/>
  <c r="S187" i="19"/>
  <c r="R187" i="19"/>
  <c r="Q187" i="19"/>
  <c r="U186" i="19"/>
  <c r="T186" i="19"/>
  <c r="S186" i="19"/>
  <c r="R186" i="19"/>
  <c r="Q186" i="19"/>
  <c r="U185" i="19"/>
  <c r="T185" i="19"/>
  <c r="S185" i="19"/>
  <c r="R185" i="19"/>
  <c r="Q185" i="19"/>
  <c r="U184" i="19"/>
  <c r="T184" i="19"/>
  <c r="S184" i="19"/>
  <c r="R184" i="19"/>
  <c r="Q184" i="19"/>
  <c r="U183" i="19"/>
  <c r="T183" i="19"/>
  <c r="S183" i="19"/>
  <c r="R183" i="19"/>
  <c r="Q183" i="19"/>
  <c r="U182" i="19"/>
  <c r="T182" i="19"/>
  <c r="S182" i="19"/>
  <c r="R182" i="19"/>
  <c r="Q182" i="19"/>
  <c r="U181" i="19"/>
  <c r="T181" i="19"/>
  <c r="S181" i="19"/>
  <c r="R181" i="19"/>
  <c r="Q181" i="19"/>
  <c r="U180" i="19"/>
  <c r="T180" i="19"/>
  <c r="S180" i="19"/>
  <c r="R180" i="19"/>
  <c r="Q180" i="19"/>
  <c r="U179" i="19"/>
  <c r="T179" i="19"/>
  <c r="S179" i="19"/>
  <c r="R179" i="19"/>
  <c r="Q179" i="19"/>
  <c r="U178" i="19"/>
  <c r="T178" i="19"/>
  <c r="S178" i="19"/>
  <c r="R178" i="19"/>
  <c r="Q178" i="19"/>
  <c r="U177" i="19"/>
  <c r="T177" i="19"/>
  <c r="S177" i="19"/>
  <c r="R177" i="19"/>
  <c r="Q177" i="19"/>
  <c r="U176" i="19"/>
  <c r="T176" i="19"/>
  <c r="S176" i="19"/>
  <c r="R176" i="19"/>
  <c r="Q176" i="19"/>
  <c r="U175" i="19"/>
  <c r="T175" i="19"/>
  <c r="S175" i="19"/>
  <c r="R175" i="19"/>
  <c r="Q175" i="19"/>
  <c r="U174" i="19"/>
  <c r="T174" i="19"/>
  <c r="S174" i="19"/>
  <c r="R174" i="19"/>
  <c r="Q174" i="19"/>
  <c r="U173" i="19"/>
  <c r="T173" i="19"/>
  <c r="S173" i="19"/>
  <c r="R173" i="19"/>
  <c r="Q173" i="19"/>
  <c r="U172" i="19"/>
  <c r="T172" i="19"/>
  <c r="S172" i="19"/>
  <c r="R172" i="19"/>
  <c r="Q172" i="19"/>
  <c r="U171" i="19"/>
  <c r="T171" i="19"/>
  <c r="S171" i="19"/>
  <c r="R171" i="19"/>
  <c r="Q171" i="19"/>
  <c r="U170" i="19"/>
  <c r="T170" i="19"/>
  <c r="S170" i="19"/>
  <c r="R170" i="19"/>
  <c r="Q170" i="19"/>
  <c r="U169" i="19"/>
  <c r="T169" i="19"/>
  <c r="S169" i="19"/>
  <c r="R169" i="19"/>
  <c r="Q169" i="19"/>
  <c r="U168" i="19"/>
  <c r="T168" i="19"/>
  <c r="S168" i="19"/>
  <c r="R168" i="19"/>
  <c r="Q168" i="19"/>
  <c r="U167" i="19"/>
  <c r="T167" i="19"/>
  <c r="S167" i="19"/>
  <c r="R167" i="19"/>
  <c r="Q167" i="19"/>
  <c r="U166" i="19"/>
  <c r="T166" i="19"/>
  <c r="S166" i="19"/>
  <c r="R166" i="19"/>
  <c r="Q166" i="19"/>
  <c r="U165" i="19"/>
  <c r="T165" i="19"/>
  <c r="S165" i="19"/>
  <c r="R165" i="19"/>
  <c r="Q165" i="19"/>
  <c r="U164" i="19"/>
  <c r="T164" i="19"/>
  <c r="S164" i="19"/>
  <c r="R164" i="19"/>
  <c r="Q164" i="19"/>
  <c r="U163" i="19"/>
  <c r="T163" i="19"/>
  <c r="S163" i="19"/>
  <c r="R163" i="19"/>
  <c r="Q163" i="19"/>
  <c r="U162" i="19"/>
  <c r="T162" i="19"/>
  <c r="S162" i="19"/>
  <c r="R162" i="19"/>
  <c r="Q162" i="19"/>
  <c r="U161" i="19"/>
  <c r="T161" i="19"/>
  <c r="S161" i="19"/>
  <c r="R161" i="19"/>
  <c r="Q161" i="19"/>
  <c r="U160" i="19"/>
  <c r="T160" i="19"/>
  <c r="S160" i="19"/>
  <c r="R160" i="19"/>
  <c r="Q160" i="19"/>
  <c r="U159" i="19"/>
  <c r="T159" i="19"/>
  <c r="S159" i="19"/>
  <c r="R159" i="19"/>
  <c r="Q159" i="19"/>
  <c r="U158" i="19"/>
  <c r="T158" i="19"/>
  <c r="S158" i="19"/>
  <c r="R158" i="19"/>
  <c r="Q158" i="19"/>
  <c r="U157" i="19"/>
  <c r="T157" i="19"/>
  <c r="S157" i="19"/>
  <c r="R157" i="19"/>
  <c r="Q157" i="19"/>
  <c r="U156" i="19"/>
  <c r="T156" i="19"/>
  <c r="S156" i="19"/>
  <c r="R156" i="19"/>
  <c r="Q156" i="19"/>
  <c r="U155" i="19"/>
  <c r="T155" i="19"/>
  <c r="S155" i="19"/>
  <c r="R155" i="19"/>
  <c r="Q155" i="19"/>
  <c r="U154" i="19"/>
  <c r="T154" i="19"/>
  <c r="S154" i="19"/>
  <c r="R154" i="19"/>
  <c r="Q154" i="19"/>
  <c r="U153" i="19"/>
  <c r="T153" i="19"/>
  <c r="S153" i="19"/>
  <c r="R153" i="19"/>
  <c r="Q153" i="19"/>
  <c r="U152" i="19"/>
  <c r="T152" i="19"/>
  <c r="S152" i="19"/>
  <c r="R152" i="19"/>
  <c r="Q152" i="19"/>
  <c r="U151" i="19"/>
  <c r="T151" i="19"/>
  <c r="S151" i="19"/>
  <c r="R151" i="19"/>
  <c r="Q151" i="19"/>
  <c r="U150" i="19"/>
  <c r="T150" i="19"/>
  <c r="S150" i="19"/>
  <c r="R150" i="19"/>
  <c r="Q150" i="19"/>
  <c r="U149" i="19"/>
  <c r="T149" i="19"/>
  <c r="S149" i="19"/>
  <c r="R149" i="19"/>
  <c r="Q149" i="19"/>
  <c r="U148" i="19"/>
  <c r="T148" i="19"/>
  <c r="S148" i="19"/>
  <c r="R148" i="19"/>
  <c r="Q148" i="19"/>
  <c r="U147" i="19"/>
  <c r="T147" i="19"/>
  <c r="S147" i="19"/>
  <c r="R147" i="19"/>
  <c r="Q147" i="19"/>
  <c r="U146" i="19"/>
  <c r="T146" i="19"/>
  <c r="S146" i="19"/>
  <c r="R146" i="19"/>
  <c r="Q146" i="19"/>
  <c r="U145" i="19"/>
  <c r="T145" i="19"/>
  <c r="S145" i="19"/>
  <c r="R145" i="19"/>
  <c r="Q145" i="19"/>
  <c r="U144" i="19"/>
  <c r="T144" i="19"/>
  <c r="S144" i="19"/>
  <c r="R144" i="19"/>
  <c r="Q144" i="19"/>
  <c r="U143" i="19"/>
  <c r="T143" i="19"/>
  <c r="S143" i="19"/>
  <c r="R143" i="19"/>
  <c r="Q143" i="19"/>
  <c r="U142" i="19"/>
  <c r="T142" i="19"/>
  <c r="S142" i="19"/>
  <c r="R142" i="19"/>
  <c r="Q142" i="19"/>
  <c r="U141" i="19"/>
  <c r="T141" i="19"/>
  <c r="S141" i="19"/>
  <c r="R141" i="19"/>
  <c r="Q141" i="19"/>
  <c r="U140" i="19"/>
  <c r="T140" i="19"/>
  <c r="S140" i="19"/>
  <c r="R140" i="19"/>
  <c r="Q140" i="19"/>
  <c r="U139" i="19"/>
  <c r="T139" i="19"/>
  <c r="S139" i="19"/>
  <c r="R139" i="19"/>
  <c r="Q139" i="19"/>
  <c r="U138" i="19"/>
  <c r="T138" i="19"/>
  <c r="S138" i="19"/>
  <c r="R138" i="19"/>
  <c r="Q138" i="19"/>
  <c r="U137" i="19"/>
  <c r="T137" i="19"/>
  <c r="S137" i="19"/>
  <c r="R137" i="19"/>
  <c r="Q137" i="19"/>
  <c r="U136" i="19"/>
  <c r="T136" i="19"/>
  <c r="S136" i="19"/>
  <c r="R136" i="19"/>
  <c r="Q136" i="19"/>
  <c r="U135" i="19"/>
  <c r="T135" i="19"/>
  <c r="S135" i="19"/>
  <c r="R135" i="19"/>
  <c r="Q135" i="19"/>
  <c r="U134" i="19"/>
  <c r="T134" i="19"/>
  <c r="S134" i="19"/>
  <c r="R134" i="19"/>
  <c r="Q134" i="19"/>
  <c r="U133" i="19"/>
  <c r="T133" i="19"/>
  <c r="S133" i="19"/>
  <c r="R133" i="19"/>
  <c r="Q133" i="19"/>
  <c r="U132" i="19"/>
  <c r="T132" i="19"/>
  <c r="S132" i="19"/>
  <c r="R132" i="19"/>
  <c r="Q132" i="19"/>
  <c r="U131" i="19"/>
  <c r="T131" i="19"/>
  <c r="S131" i="19"/>
  <c r="R131" i="19"/>
  <c r="Q131" i="19"/>
  <c r="U130" i="19"/>
  <c r="T130" i="19"/>
  <c r="S130" i="19"/>
  <c r="R130" i="19"/>
  <c r="Q130" i="19"/>
  <c r="U129" i="19"/>
  <c r="T129" i="19"/>
  <c r="S129" i="19"/>
  <c r="R129" i="19"/>
  <c r="Q129" i="19"/>
  <c r="U128" i="19"/>
  <c r="T128" i="19"/>
  <c r="S128" i="19"/>
  <c r="R128" i="19"/>
  <c r="Q128" i="19"/>
  <c r="U127" i="19"/>
  <c r="T127" i="19"/>
  <c r="S127" i="19"/>
  <c r="R127" i="19"/>
  <c r="Q127" i="19"/>
  <c r="U126" i="19"/>
  <c r="T126" i="19"/>
  <c r="S126" i="19"/>
  <c r="R126" i="19"/>
  <c r="Q126" i="19"/>
  <c r="U125" i="19"/>
  <c r="T125" i="19"/>
  <c r="S125" i="19"/>
  <c r="R125" i="19"/>
  <c r="Q125" i="19"/>
  <c r="U124" i="19"/>
  <c r="T124" i="19"/>
  <c r="S124" i="19"/>
  <c r="R124" i="19"/>
  <c r="Q124" i="19"/>
  <c r="U123" i="19"/>
  <c r="T123" i="19"/>
  <c r="S123" i="19"/>
  <c r="R123" i="19"/>
  <c r="Q123" i="19"/>
  <c r="U122" i="19"/>
  <c r="T122" i="19"/>
  <c r="S122" i="19"/>
  <c r="R122" i="19"/>
  <c r="Q122" i="19"/>
  <c r="U121" i="19"/>
  <c r="T121" i="19"/>
  <c r="S121" i="19"/>
  <c r="R121" i="19"/>
  <c r="Q121" i="19"/>
  <c r="U120" i="19"/>
  <c r="T120" i="19"/>
  <c r="S120" i="19"/>
  <c r="R120" i="19"/>
  <c r="Q120" i="19"/>
  <c r="U119" i="19"/>
  <c r="T119" i="19"/>
  <c r="S119" i="19"/>
  <c r="R119" i="19"/>
  <c r="Q119" i="19"/>
  <c r="U118" i="19"/>
  <c r="T118" i="19"/>
  <c r="S118" i="19"/>
  <c r="R118" i="19"/>
  <c r="Q118" i="19"/>
  <c r="U117" i="19"/>
  <c r="T117" i="19"/>
  <c r="S117" i="19"/>
  <c r="R117" i="19"/>
  <c r="Q117" i="19"/>
  <c r="U116" i="19"/>
  <c r="T116" i="19"/>
  <c r="S116" i="19"/>
  <c r="R116" i="19"/>
  <c r="Q116" i="19"/>
  <c r="U115" i="19"/>
  <c r="T115" i="19"/>
  <c r="S115" i="19"/>
  <c r="R115" i="19"/>
  <c r="Q115" i="19"/>
  <c r="U114" i="19"/>
  <c r="T114" i="19"/>
  <c r="S114" i="19"/>
  <c r="R114" i="19"/>
  <c r="Q114" i="19"/>
  <c r="U113" i="19"/>
  <c r="T113" i="19"/>
  <c r="S113" i="19"/>
  <c r="R113" i="19"/>
  <c r="Q113" i="19"/>
  <c r="U112" i="19"/>
  <c r="T112" i="19"/>
  <c r="S112" i="19"/>
  <c r="R112" i="19"/>
  <c r="Q112" i="19"/>
  <c r="U111" i="19"/>
  <c r="T111" i="19"/>
  <c r="S111" i="19"/>
  <c r="R111" i="19"/>
  <c r="Q111" i="19"/>
  <c r="U110" i="19"/>
  <c r="T110" i="19"/>
  <c r="S110" i="19"/>
  <c r="R110" i="19"/>
  <c r="Q110" i="19"/>
  <c r="U109" i="19"/>
  <c r="T109" i="19"/>
  <c r="S109" i="19"/>
  <c r="R109" i="19"/>
  <c r="Q109" i="19"/>
  <c r="U108" i="19"/>
  <c r="T108" i="19"/>
  <c r="S108" i="19"/>
  <c r="R108" i="19"/>
  <c r="Q108" i="19"/>
  <c r="U107" i="19"/>
  <c r="T107" i="19"/>
  <c r="S107" i="19"/>
  <c r="R107" i="19"/>
  <c r="Q107" i="19"/>
  <c r="U106" i="19"/>
  <c r="T106" i="19"/>
  <c r="S106" i="19"/>
  <c r="R106" i="19"/>
  <c r="Q106" i="19"/>
  <c r="U105" i="19"/>
  <c r="T105" i="19"/>
  <c r="S105" i="19"/>
  <c r="R105" i="19"/>
  <c r="Q105" i="19"/>
  <c r="U104" i="19"/>
  <c r="T104" i="19"/>
  <c r="S104" i="19"/>
  <c r="R104" i="19"/>
  <c r="Q104" i="19"/>
  <c r="U103" i="19"/>
  <c r="T103" i="19"/>
  <c r="S103" i="19"/>
  <c r="R103" i="19"/>
  <c r="Q103" i="19"/>
  <c r="U102" i="19"/>
  <c r="T102" i="19"/>
  <c r="S102" i="19"/>
  <c r="R102" i="19"/>
  <c r="Q102" i="19"/>
  <c r="U101" i="19"/>
  <c r="T101" i="19"/>
  <c r="S101" i="19"/>
  <c r="R101" i="19"/>
  <c r="Q101" i="19"/>
  <c r="U100" i="19"/>
  <c r="T100" i="19"/>
  <c r="S100" i="19"/>
  <c r="R100" i="19"/>
  <c r="Q100" i="19"/>
  <c r="U99" i="19"/>
  <c r="T99" i="19"/>
  <c r="S99" i="19"/>
  <c r="R99" i="19"/>
  <c r="Q99" i="19"/>
  <c r="U98" i="19"/>
  <c r="T98" i="19"/>
  <c r="S98" i="19"/>
  <c r="R98" i="19"/>
  <c r="Q98" i="19"/>
  <c r="U97" i="19"/>
  <c r="T97" i="19"/>
  <c r="S97" i="19"/>
  <c r="R97" i="19"/>
  <c r="Q97" i="19"/>
  <c r="U96" i="19"/>
  <c r="T96" i="19"/>
  <c r="S96" i="19"/>
  <c r="R96" i="19"/>
  <c r="Q96" i="19"/>
  <c r="U95" i="19"/>
  <c r="T95" i="19"/>
  <c r="S95" i="19"/>
  <c r="R95" i="19"/>
  <c r="Q95" i="19"/>
  <c r="U94" i="19"/>
  <c r="T94" i="19"/>
  <c r="S94" i="19"/>
  <c r="R94" i="19"/>
  <c r="Q94" i="19"/>
  <c r="U93" i="19"/>
  <c r="T93" i="19"/>
  <c r="S93" i="19"/>
  <c r="R93" i="19"/>
  <c r="Q93" i="19"/>
  <c r="U92" i="19"/>
  <c r="T92" i="19"/>
  <c r="S92" i="19"/>
  <c r="R92" i="19"/>
  <c r="Q92" i="19"/>
  <c r="U91" i="19"/>
  <c r="T91" i="19"/>
  <c r="S91" i="19"/>
  <c r="R91" i="19"/>
  <c r="Q91" i="19"/>
  <c r="U90" i="19"/>
  <c r="T90" i="19"/>
  <c r="S90" i="19"/>
  <c r="R90" i="19"/>
  <c r="Q90" i="19"/>
  <c r="U89" i="19"/>
  <c r="T89" i="19"/>
  <c r="S89" i="19"/>
  <c r="R89" i="19"/>
  <c r="Q89" i="19"/>
  <c r="U88" i="19"/>
  <c r="T88" i="19"/>
  <c r="S88" i="19"/>
  <c r="R88" i="19"/>
  <c r="Q88" i="19"/>
  <c r="U87" i="19"/>
  <c r="T87" i="19"/>
  <c r="S87" i="19"/>
  <c r="R87" i="19"/>
  <c r="Q87" i="19"/>
  <c r="U86" i="19"/>
  <c r="T86" i="19"/>
  <c r="S86" i="19"/>
  <c r="R86" i="19"/>
  <c r="Q86" i="19"/>
  <c r="U85" i="19"/>
  <c r="T85" i="19"/>
  <c r="S85" i="19"/>
  <c r="R85" i="19"/>
  <c r="Q85" i="19"/>
  <c r="U84" i="19"/>
  <c r="T84" i="19"/>
  <c r="S84" i="19"/>
  <c r="R84" i="19"/>
  <c r="Q84" i="19"/>
  <c r="U83" i="19"/>
  <c r="T83" i="19"/>
  <c r="S83" i="19"/>
  <c r="R83" i="19"/>
  <c r="Q83" i="19"/>
  <c r="U82" i="19"/>
  <c r="T82" i="19"/>
  <c r="S82" i="19"/>
  <c r="R82" i="19"/>
  <c r="Q82" i="19"/>
  <c r="U81" i="19"/>
  <c r="T81" i="19"/>
  <c r="S81" i="19"/>
  <c r="R81" i="19"/>
  <c r="Q81" i="19"/>
  <c r="U80" i="19"/>
  <c r="T80" i="19"/>
  <c r="S80" i="19"/>
  <c r="R80" i="19"/>
  <c r="Q80" i="19"/>
  <c r="U79" i="19"/>
  <c r="T79" i="19"/>
  <c r="S79" i="19"/>
  <c r="R79" i="19"/>
  <c r="Q79" i="19"/>
  <c r="U78" i="19"/>
  <c r="T78" i="19"/>
  <c r="S78" i="19"/>
  <c r="R78" i="19"/>
  <c r="Q78" i="19"/>
  <c r="U77" i="19"/>
  <c r="T77" i="19"/>
  <c r="S77" i="19"/>
  <c r="R77" i="19"/>
  <c r="Q77" i="19"/>
  <c r="U76" i="19"/>
  <c r="T76" i="19"/>
  <c r="S76" i="19"/>
  <c r="R76" i="19"/>
  <c r="Q76" i="19"/>
  <c r="U75" i="19"/>
  <c r="T75" i="19"/>
  <c r="S75" i="19"/>
  <c r="R75" i="19"/>
  <c r="Q75" i="19"/>
  <c r="U74" i="19"/>
  <c r="T74" i="19"/>
  <c r="S74" i="19"/>
  <c r="R74" i="19"/>
  <c r="Q74" i="19"/>
  <c r="U73" i="19"/>
  <c r="T73" i="19"/>
  <c r="S73" i="19"/>
  <c r="R73" i="19"/>
  <c r="Q73" i="19"/>
  <c r="U72" i="19"/>
  <c r="T72" i="19"/>
  <c r="S72" i="19"/>
  <c r="R72" i="19"/>
  <c r="Q72" i="19"/>
  <c r="U71" i="19"/>
  <c r="T71" i="19"/>
  <c r="S71" i="19"/>
  <c r="R71" i="19"/>
  <c r="Q71" i="19"/>
  <c r="U70" i="19"/>
  <c r="T70" i="19"/>
  <c r="S70" i="19"/>
  <c r="R70" i="19"/>
  <c r="Q70" i="19"/>
  <c r="U69" i="19"/>
  <c r="T69" i="19"/>
  <c r="S69" i="19"/>
  <c r="R69" i="19"/>
  <c r="Q69" i="19"/>
  <c r="U68" i="19"/>
  <c r="T68" i="19"/>
  <c r="S68" i="19"/>
  <c r="R68" i="19"/>
  <c r="Q68" i="19"/>
  <c r="U67" i="19"/>
  <c r="T67" i="19"/>
  <c r="S67" i="19"/>
  <c r="R67" i="19"/>
  <c r="Q67" i="19"/>
  <c r="U66" i="19"/>
  <c r="T66" i="19"/>
  <c r="S66" i="19"/>
  <c r="R66" i="19"/>
  <c r="Q66" i="19"/>
  <c r="U65" i="19"/>
  <c r="T65" i="19"/>
  <c r="S65" i="19"/>
  <c r="R65" i="19"/>
  <c r="Q65" i="19"/>
  <c r="U64" i="19"/>
  <c r="T64" i="19"/>
  <c r="S64" i="19"/>
  <c r="R64" i="19"/>
  <c r="Q64" i="19"/>
  <c r="U63" i="19"/>
  <c r="T63" i="19"/>
  <c r="S63" i="19"/>
  <c r="R63" i="19"/>
  <c r="Q63" i="19"/>
  <c r="U62" i="19"/>
  <c r="T62" i="19"/>
  <c r="S62" i="19"/>
  <c r="R62" i="19"/>
  <c r="Q62" i="19"/>
  <c r="U61" i="19"/>
  <c r="T61" i="19"/>
  <c r="S61" i="19"/>
  <c r="R61" i="19"/>
  <c r="Q61" i="19"/>
  <c r="U60" i="19"/>
  <c r="T60" i="19"/>
  <c r="S60" i="19"/>
  <c r="R60" i="19"/>
  <c r="Q60" i="19"/>
  <c r="U59" i="19"/>
  <c r="T59" i="19"/>
  <c r="S59" i="19"/>
  <c r="R59" i="19"/>
  <c r="Q59" i="19"/>
  <c r="U58" i="19"/>
  <c r="T58" i="19"/>
  <c r="S58" i="19"/>
  <c r="R58" i="19"/>
  <c r="Q58" i="19"/>
  <c r="U57" i="19"/>
  <c r="T57" i="19"/>
  <c r="S57" i="19"/>
  <c r="R57" i="19"/>
  <c r="Q57" i="19"/>
  <c r="U56" i="19"/>
  <c r="T56" i="19"/>
  <c r="S56" i="19"/>
  <c r="R56" i="19"/>
  <c r="Q56" i="19"/>
  <c r="U55" i="19"/>
  <c r="T55" i="19"/>
  <c r="S55" i="19"/>
  <c r="R55" i="19"/>
  <c r="Q55" i="19"/>
  <c r="U54" i="19"/>
  <c r="T54" i="19"/>
  <c r="S54" i="19"/>
  <c r="R54" i="19"/>
  <c r="Q54" i="19"/>
  <c r="U53" i="19"/>
  <c r="T53" i="19"/>
  <c r="S53" i="19"/>
  <c r="R53" i="19"/>
  <c r="Q53" i="19"/>
  <c r="U52" i="19"/>
  <c r="T52" i="19"/>
  <c r="S52" i="19"/>
  <c r="R52" i="19"/>
  <c r="Q52" i="19"/>
  <c r="U51" i="19"/>
  <c r="T51" i="19"/>
  <c r="S51" i="19"/>
  <c r="R51" i="19"/>
  <c r="Q51" i="19"/>
  <c r="U50" i="19"/>
  <c r="T50" i="19"/>
  <c r="S50" i="19"/>
  <c r="R50" i="19"/>
  <c r="Q50" i="19"/>
  <c r="U49" i="19"/>
  <c r="T49" i="19"/>
  <c r="S49" i="19"/>
  <c r="R49" i="19"/>
  <c r="Q49" i="19"/>
  <c r="U48" i="19"/>
  <c r="T48" i="19"/>
  <c r="S48" i="19"/>
  <c r="R48" i="19"/>
  <c r="Q48" i="19"/>
  <c r="U47" i="19"/>
  <c r="T47" i="19"/>
  <c r="S47" i="19"/>
  <c r="R47" i="19"/>
  <c r="Q47" i="19"/>
  <c r="U46" i="19"/>
  <c r="T46" i="19"/>
  <c r="S46" i="19"/>
  <c r="R46" i="19"/>
  <c r="Q46" i="19"/>
  <c r="U45" i="19"/>
  <c r="T45" i="19"/>
  <c r="S45" i="19"/>
  <c r="R45" i="19"/>
  <c r="Q45" i="19"/>
  <c r="U44" i="19"/>
  <c r="T44" i="19"/>
  <c r="S44" i="19"/>
  <c r="R44" i="19"/>
  <c r="Q44" i="19"/>
  <c r="U43" i="19"/>
  <c r="T43" i="19"/>
  <c r="S43" i="19"/>
  <c r="R43" i="19"/>
  <c r="Q43" i="19"/>
  <c r="U42" i="19"/>
  <c r="T42" i="19"/>
  <c r="S42" i="19"/>
  <c r="R42" i="19"/>
  <c r="Q42" i="19"/>
  <c r="U41" i="19"/>
  <c r="T41" i="19"/>
  <c r="S41" i="19"/>
  <c r="R41" i="19"/>
  <c r="Q41" i="19"/>
  <c r="U40" i="19"/>
  <c r="T40" i="19"/>
  <c r="S40" i="19"/>
  <c r="R40" i="19"/>
  <c r="Q40" i="19"/>
  <c r="U39" i="19"/>
  <c r="T39" i="19"/>
  <c r="S39" i="19"/>
  <c r="R39" i="19"/>
  <c r="Q39" i="19"/>
  <c r="U38" i="19"/>
  <c r="T38" i="19"/>
  <c r="S38" i="19"/>
  <c r="R38" i="19"/>
  <c r="Q38" i="19"/>
  <c r="U37" i="19"/>
  <c r="T37" i="19"/>
  <c r="S37" i="19"/>
  <c r="R37" i="19"/>
  <c r="Q37" i="19"/>
  <c r="U36" i="19"/>
  <c r="T36" i="19"/>
  <c r="S36" i="19"/>
  <c r="R36" i="19"/>
  <c r="Q36" i="19"/>
  <c r="U35" i="19"/>
  <c r="T35" i="19"/>
  <c r="S35" i="19"/>
  <c r="R35" i="19"/>
  <c r="Q35" i="19"/>
  <c r="U34" i="19"/>
  <c r="T34" i="19"/>
  <c r="S34" i="19"/>
  <c r="R34" i="19"/>
  <c r="Q34" i="19"/>
  <c r="U33" i="19"/>
  <c r="T33" i="19"/>
  <c r="S33" i="19"/>
  <c r="R33" i="19"/>
  <c r="Q33" i="19"/>
  <c r="U32" i="19"/>
  <c r="T32" i="19"/>
  <c r="S32" i="19"/>
  <c r="R32" i="19"/>
  <c r="Q32" i="19"/>
  <c r="U31" i="19"/>
  <c r="T31" i="19"/>
  <c r="S31" i="19"/>
  <c r="R31" i="19"/>
  <c r="Q31" i="19"/>
  <c r="U30" i="19"/>
  <c r="T30" i="19"/>
  <c r="S30" i="19"/>
  <c r="R30" i="19"/>
  <c r="Q30" i="19"/>
  <c r="U29" i="19"/>
  <c r="T29" i="19"/>
  <c r="S29" i="19"/>
  <c r="R29" i="19"/>
  <c r="Q29" i="19"/>
  <c r="U28" i="19"/>
  <c r="T28" i="19"/>
  <c r="S28" i="19"/>
  <c r="R28" i="19"/>
  <c r="Q28" i="19"/>
  <c r="U27" i="19"/>
  <c r="T27" i="19"/>
  <c r="S27" i="19"/>
  <c r="R27" i="19"/>
  <c r="Q27" i="19"/>
  <c r="U26" i="19"/>
  <c r="T26" i="19"/>
  <c r="S26" i="19"/>
  <c r="R26" i="19"/>
  <c r="Q26" i="19"/>
  <c r="U25" i="19"/>
  <c r="T25" i="19"/>
  <c r="S25" i="19"/>
  <c r="R25" i="19"/>
  <c r="Q25" i="19"/>
  <c r="U24" i="19"/>
  <c r="T24" i="19"/>
  <c r="S24" i="19"/>
  <c r="R24" i="19"/>
  <c r="Q24" i="19"/>
  <c r="U23" i="19"/>
  <c r="T23" i="19"/>
  <c r="S23" i="19"/>
  <c r="R23" i="19"/>
  <c r="Q23" i="19"/>
  <c r="U22" i="19"/>
  <c r="T22" i="19"/>
  <c r="S22" i="19"/>
  <c r="R22" i="19"/>
  <c r="Q22" i="19"/>
  <c r="U21" i="19"/>
  <c r="T21" i="19"/>
  <c r="S21" i="19"/>
  <c r="R21" i="19"/>
  <c r="Q21" i="19"/>
  <c r="U20" i="19"/>
  <c r="T20" i="19"/>
  <c r="S20" i="19"/>
  <c r="R20" i="19"/>
  <c r="Q20" i="19"/>
  <c r="U19" i="19"/>
  <c r="T19" i="19"/>
  <c r="S19" i="19"/>
  <c r="R19" i="19"/>
  <c r="Q19" i="19"/>
  <c r="U18" i="19"/>
  <c r="T18" i="19"/>
  <c r="S18" i="19"/>
  <c r="R18" i="19"/>
  <c r="Q18" i="19"/>
  <c r="U17" i="19"/>
  <c r="T17" i="19"/>
  <c r="S17" i="19"/>
  <c r="R17" i="19"/>
  <c r="Q17" i="19"/>
  <c r="U16" i="19"/>
  <c r="T16" i="19"/>
  <c r="S16" i="19"/>
  <c r="R16" i="19"/>
  <c r="Q16" i="19"/>
  <c r="U15" i="19"/>
  <c r="T15" i="19"/>
  <c r="S15" i="19"/>
  <c r="R15" i="19"/>
  <c r="Q15" i="19"/>
  <c r="U14" i="19"/>
  <c r="T14" i="19"/>
  <c r="S14" i="19"/>
  <c r="R14" i="19"/>
  <c r="Q14" i="19"/>
  <c r="U13" i="19"/>
  <c r="T13" i="19"/>
  <c r="S13" i="19"/>
  <c r="R13" i="19"/>
  <c r="Q13" i="19"/>
  <c r="U12" i="19"/>
  <c r="T12" i="19"/>
  <c r="S12" i="19"/>
  <c r="R12" i="19"/>
  <c r="Q12" i="19"/>
  <c r="U11" i="19"/>
  <c r="T11" i="19"/>
  <c r="S11" i="19"/>
  <c r="R11" i="19"/>
  <c r="Q11" i="19"/>
  <c r="U10" i="19"/>
  <c r="T10" i="19"/>
  <c r="S10" i="19"/>
  <c r="R10" i="19"/>
  <c r="Q10" i="19"/>
  <c r="U9" i="19"/>
  <c r="T9" i="19"/>
  <c r="S9" i="19"/>
  <c r="R9" i="19"/>
  <c r="Q9" i="19"/>
  <c r="U8" i="19"/>
  <c r="T8" i="19"/>
  <c r="S8" i="19"/>
  <c r="R8" i="19"/>
  <c r="Q8" i="19"/>
  <c r="U7" i="19"/>
  <c r="T7" i="19"/>
  <c r="S7" i="19"/>
  <c r="R7" i="19"/>
  <c r="Q7" i="19"/>
  <c r="U6" i="19"/>
  <c r="T6" i="19"/>
  <c r="S6" i="19"/>
  <c r="R6" i="19"/>
  <c r="Q6" i="19"/>
  <c r="U5" i="19"/>
  <c r="T5" i="19"/>
  <c r="S5" i="19"/>
  <c r="R5" i="19"/>
  <c r="Q5" i="19"/>
  <c r="U3" i="19"/>
  <c r="T3" i="19"/>
  <c r="S3" i="19"/>
  <c r="R3" i="19"/>
  <c r="K205" i="19"/>
  <c r="J205" i="19"/>
  <c r="I205" i="19"/>
  <c r="H205" i="19"/>
  <c r="G205" i="19"/>
  <c r="F205" i="19"/>
  <c r="K204" i="19"/>
  <c r="J204" i="19"/>
  <c r="I204" i="19"/>
  <c r="H204" i="19"/>
  <c r="G204" i="19"/>
  <c r="F204" i="19"/>
  <c r="K203" i="19"/>
  <c r="J203" i="19"/>
  <c r="I203" i="19"/>
  <c r="H203" i="19"/>
  <c r="G203" i="19"/>
  <c r="F203" i="19"/>
  <c r="K202" i="19"/>
  <c r="J202" i="19"/>
  <c r="I202" i="19"/>
  <c r="H202" i="19"/>
  <c r="G202" i="19"/>
  <c r="F202" i="19"/>
  <c r="K201" i="19"/>
  <c r="J201" i="19"/>
  <c r="I201" i="19"/>
  <c r="H201" i="19"/>
  <c r="G201" i="19"/>
  <c r="F201" i="19"/>
  <c r="K200" i="19"/>
  <c r="J200" i="19"/>
  <c r="I200" i="19"/>
  <c r="H200" i="19"/>
  <c r="G200" i="19"/>
  <c r="F200" i="19"/>
  <c r="K199" i="19"/>
  <c r="J199" i="19"/>
  <c r="I199" i="19"/>
  <c r="H199" i="19"/>
  <c r="G199" i="19"/>
  <c r="F199" i="19"/>
  <c r="K198" i="19"/>
  <c r="J198" i="19"/>
  <c r="I198" i="19"/>
  <c r="H198" i="19"/>
  <c r="G198" i="19"/>
  <c r="F198" i="19"/>
  <c r="K197" i="19"/>
  <c r="J197" i="19"/>
  <c r="I197" i="19"/>
  <c r="H197" i="19"/>
  <c r="G197" i="19"/>
  <c r="F197" i="19"/>
  <c r="K196" i="19"/>
  <c r="J196" i="19"/>
  <c r="I196" i="19"/>
  <c r="H196" i="19"/>
  <c r="G196" i="19"/>
  <c r="F196" i="19"/>
  <c r="K195" i="19"/>
  <c r="J195" i="19"/>
  <c r="I195" i="19"/>
  <c r="H195" i="19"/>
  <c r="G195" i="19"/>
  <c r="F195" i="19"/>
  <c r="K194" i="19"/>
  <c r="J194" i="19"/>
  <c r="I194" i="19"/>
  <c r="H194" i="19"/>
  <c r="G194" i="19"/>
  <c r="F194" i="19"/>
  <c r="K193" i="19"/>
  <c r="J193" i="19"/>
  <c r="I193" i="19"/>
  <c r="H193" i="19"/>
  <c r="G193" i="19"/>
  <c r="F193" i="19"/>
  <c r="K192" i="19"/>
  <c r="J192" i="19"/>
  <c r="I192" i="19"/>
  <c r="H192" i="19"/>
  <c r="G192" i="19"/>
  <c r="F192" i="19"/>
  <c r="K191" i="19"/>
  <c r="J191" i="19"/>
  <c r="I191" i="19"/>
  <c r="H191" i="19"/>
  <c r="G191" i="19"/>
  <c r="F191" i="19"/>
  <c r="K190" i="19"/>
  <c r="J190" i="19"/>
  <c r="I190" i="19"/>
  <c r="H190" i="19"/>
  <c r="G190" i="19"/>
  <c r="F190" i="19"/>
  <c r="K189" i="19"/>
  <c r="J189" i="19"/>
  <c r="I189" i="19"/>
  <c r="H189" i="19"/>
  <c r="G189" i="19"/>
  <c r="F189" i="19"/>
  <c r="K188" i="19"/>
  <c r="J188" i="19"/>
  <c r="I188" i="19"/>
  <c r="H188" i="19"/>
  <c r="G188" i="19"/>
  <c r="F188" i="19"/>
  <c r="K187" i="19"/>
  <c r="J187" i="19"/>
  <c r="I187" i="19"/>
  <c r="H187" i="19"/>
  <c r="G187" i="19"/>
  <c r="F187" i="19"/>
  <c r="K186" i="19"/>
  <c r="J186" i="19"/>
  <c r="I186" i="19"/>
  <c r="H186" i="19"/>
  <c r="G186" i="19"/>
  <c r="F186" i="19"/>
  <c r="K185" i="19"/>
  <c r="J185" i="19"/>
  <c r="I185" i="19"/>
  <c r="H185" i="19"/>
  <c r="G185" i="19"/>
  <c r="F185" i="19"/>
  <c r="K184" i="19"/>
  <c r="J184" i="19"/>
  <c r="I184" i="19"/>
  <c r="H184" i="19"/>
  <c r="G184" i="19"/>
  <c r="F184" i="19"/>
  <c r="K183" i="19"/>
  <c r="J183" i="19"/>
  <c r="I183" i="19"/>
  <c r="H183" i="19"/>
  <c r="G183" i="19"/>
  <c r="F183" i="19"/>
  <c r="K182" i="19"/>
  <c r="J182" i="19"/>
  <c r="I182" i="19"/>
  <c r="H182" i="19"/>
  <c r="G182" i="19"/>
  <c r="F182" i="19"/>
  <c r="K181" i="19"/>
  <c r="J181" i="19"/>
  <c r="I181" i="19"/>
  <c r="H181" i="19"/>
  <c r="G181" i="19"/>
  <c r="F181" i="19"/>
  <c r="K180" i="19"/>
  <c r="J180" i="19"/>
  <c r="I180" i="19"/>
  <c r="H180" i="19"/>
  <c r="G180" i="19"/>
  <c r="F180" i="19"/>
  <c r="K179" i="19"/>
  <c r="J179" i="19"/>
  <c r="I179" i="19"/>
  <c r="H179" i="19"/>
  <c r="G179" i="19"/>
  <c r="F179" i="19"/>
  <c r="K178" i="19"/>
  <c r="J178" i="19"/>
  <c r="I178" i="19"/>
  <c r="H178" i="19"/>
  <c r="G178" i="19"/>
  <c r="F178" i="19"/>
  <c r="K177" i="19"/>
  <c r="J177" i="19"/>
  <c r="I177" i="19"/>
  <c r="H177" i="19"/>
  <c r="G177" i="19"/>
  <c r="F177" i="19"/>
  <c r="K176" i="19"/>
  <c r="J176" i="19"/>
  <c r="I176" i="19"/>
  <c r="H176" i="19"/>
  <c r="G176" i="19"/>
  <c r="F176" i="19"/>
  <c r="K175" i="19"/>
  <c r="J175" i="19"/>
  <c r="I175" i="19"/>
  <c r="H175" i="19"/>
  <c r="G175" i="19"/>
  <c r="F175" i="19"/>
  <c r="K174" i="19"/>
  <c r="J174" i="19"/>
  <c r="I174" i="19"/>
  <c r="H174" i="19"/>
  <c r="G174" i="19"/>
  <c r="F174" i="19"/>
  <c r="K173" i="19"/>
  <c r="J173" i="19"/>
  <c r="I173" i="19"/>
  <c r="H173" i="19"/>
  <c r="G173" i="19"/>
  <c r="F173" i="19"/>
  <c r="K172" i="19"/>
  <c r="J172" i="19"/>
  <c r="I172" i="19"/>
  <c r="H172" i="19"/>
  <c r="G172" i="19"/>
  <c r="F172" i="19"/>
  <c r="K171" i="19"/>
  <c r="J171" i="19"/>
  <c r="I171" i="19"/>
  <c r="H171" i="19"/>
  <c r="G171" i="19"/>
  <c r="F171" i="19"/>
  <c r="K170" i="19"/>
  <c r="J170" i="19"/>
  <c r="I170" i="19"/>
  <c r="H170" i="19"/>
  <c r="G170" i="19"/>
  <c r="F170" i="19"/>
  <c r="K169" i="19"/>
  <c r="J169" i="19"/>
  <c r="I169" i="19"/>
  <c r="H169" i="19"/>
  <c r="G169" i="19"/>
  <c r="F169" i="19"/>
  <c r="K168" i="19"/>
  <c r="J168" i="19"/>
  <c r="I168" i="19"/>
  <c r="H168" i="19"/>
  <c r="G168" i="19"/>
  <c r="F168" i="19"/>
  <c r="K167" i="19"/>
  <c r="J167" i="19"/>
  <c r="I167" i="19"/>
  <c r="H167" i="19"/>
  <c r="G167" i="19"/>
  <c r="F167" i="19"/>
  <c r="K166" i="19"/>
  <c r="J166" i="19"/>
  <c r="I166" i="19"/>
  <c r="H166" i="19"/>
  <c r="G166" i="19"/>
  <c r="F166" i="19"/>
  <c r="K165" i="19"/>
  <c r="J165" i="19"/>
  <c r="I165" i="19"/>
  <c r="H165" i="19"/>
  <c r="G165" i="19"/>
  <c r="F165" i="19"/>
  <c r="K164" i="19"/>
  <c r="J164" i="19"/>
  <c r="I164" i="19"/>
  <c r="H164" i="19"/>
  <c r="G164" i="19"/>
  <c r="F164" i="19"/>
  <c r="K163" i="19"/>
  <c r="J163" i="19"/>
  <c r="I163" i="19"/>
  <c r="H163" i="19"/>
  <c r="G163" i="19"/>
  <c r="F163" i="19"/>
  <c r="K162" i="19"/>
  <c r="J162" i="19"/>
  <c r="I162" i="19"/>
  <c r="H162" i="19"/>
  <c r="G162" i="19"/>
  <c r="F162" i="19"/>
  <c r="K161" i="19"/>
  <c r="J161" i="19"/>
  <c r="I161" i="19"/>
  <c r="H161" i="19"/>
  <c r="G161" i="19"/>
  <c r="F161" i="19"/>
  <c r="K160" i="19"/>
  <c r="J160" i="19"/>
  <c r="I160" i="19"/>
  <c r="H160" i="19"/>
  <c r="G160" i="19"/>
  <c r="F160" i="19"/>
  <c r="K159" i="19"/>
  <c r="J159" i="19"/>
  <c r="I159" i="19"/>
  <c r="H159" i="19"/>
  <c r="G159" i="19"/>
  <c r="F159" i="19"/>
  <c r="K158" i="19"/>
  <c r="J158" i="19"/>
  <c r="I158" i="19"/>
  <c r="H158" i="19"/>
  <c r="G158" i="19"/>
  <c r="F158" i="19"/>
  <c r="K157" i="19"/>
  <c r="J157" i="19"/>
  <c r="I157" i="19"/>
  <c r="H157" i="19"/>
  <c r="G157" i="19"/>
  <c r="F157" i="19"/>
  <c r="K156" i="19"/>
  <c r="J156" i="19"/>
  <c r="I156" i="19"/>
  <c r="H156" i="19"/>
  <c r="G156" i="19"/>
  <c r="F156" i="19"/>
  <c r="K155" i="19"/>
  <c r="J155" i="19"/>
  <c r="I155" i="19"/>
  <c r="H155" i="19"/>
  <c r="G155" i="19"/>
  <c r="F155" i="19"/>
  <c r="K154" i="19"/>
  <c r="J154" i="19"/>
  <c r="I154" i="19"/>
  <c r="H154" i="19"/>
  <c r="G154" i="19"/>
  <c r="F154" i="19"/>
  <c r="K153" i="19"/>
  <c r="J153" i="19"/>
  <c r="I153" i="19"/>
  <c r="H153" i="19"/>
  <c r="G153" i="19"/>
  <c r="F153" i="19"/>
  <c r="K152" i="19"/>
  <c r="J152" i="19"/>
  <c r="I152" i="19"/>
  <c r="H152" i="19"/>
  <c r="G152" i="19"/>
  <c r="F152" i="19"/>
  <c r="K151" i="19"/>
  <c r="J151" i="19"/>
  <c r="I151" i="19"/>
  <c r="H151" i="19"/>
  <c r="G151" i="19"/>
  <c r="F151" i="19"/>
  <c r="K150" i="19"/>
  <c r="J150" i="19"/>
  <c r="I150" i="19"/>
  <c r="H150" i="19"/>
  <c r="G150" i="19"/>
  <c r="F150" i="19"/>
  <c r="K149" i="19"/>
  <c r="J149" i="19"/>
  <c r="I149" i="19"/>
  <c r="H149" i="19"/>
  <c r="G149" i="19"/>
  <c r="F149" i="19"/>
  <c r="K148" i="19"/>
  <c r="J148" i="19"/>
  <c r="I148" i="19"/>
  <c r="H148" i="19"/>
  <c r="G148" i="19"/>
  <c r="F148" i="19"/>
  <c r="K147" i="19"/>
  <c r="J147" i="19"/>
  <c r="I147" i="19"/>
  <c r="H147" i="19"/>
  <c r="G147" i="19"/>
  <c r="F147" i="19"/>
  <c r="K146" i="19"/>
  <c r="J146" i="19"/>
  <c r="I146" i="19"/>
  <c r="H146" i="19"/>
  <c r="G146" i="19"/>
  <c r="F146" i="19"/>
  <c r="K145" i="19"/>
  <c r="J145" i="19"/>
  <c r="I145" i="19"/>
  <c r="H145" i="19"/>
  <c r="G145" i="19"/>
  <c r="F145" i="19"/>
  <c r="K144" i="19"/>
  <c r="J144" i="19"/>
  <c r="I144" i="19"/>
  <c r="H144" i="19"/>
  <c r="G144" i="19"/>
  <c r="F144" i="19"/>
  <c r="K143" i="19"/>
  <c r="J143" i="19"/>
  <c r="I143" i="19"/>
  <c r="H143" i="19"/>
  <c r="G143" i="19"/>
  <c r="F143" i="19"/>
  <c r="K142" i="19"/>
  <c r="J142" i="19"/>
  <c r="I142" i="19"/>
  <c r="H142" i="19"/>
  <c r="G142" i="19"/>
  <c r="F142" i="19"/>
  <c r="K141" i="19"/>
  <c r="J141" i="19"/>
  <c r="I141" i="19"/>
  <c r="H141" i="19"/>
  <c r="G141" i="19"/>
  <c r="F141" i="19"/>
  <c r="K140" i="19"/>
  <c r="J140" i="19"/>
  <c r="I140" i="19"/>
  <c r="H140" i="19"/>
  <c r="G140" i="19"/>
  <c r="F140" i="19"/>
  <c r="K139" i="19"/>
  <c r="J139" i="19"/>
  <c r="I139" i="19"/>
  <c r="H139" i="19"/>
  <c r="G139" i="19"/>
  <c r="F139" i="19"/>
  <c r="K138" i="19"/>
  <c r="J138" i="19"/>
  <c r="I138" i="19"/>
  <c r="H138" i="19"/>
  <c r="G138" i="19"/>
  <c r="F138" i="19"/>
  <c r="K137" i="19"/>
  <c r="J137" i="19"/>
  <c r="I137" i="19"/>
  <c r="H137" i="19"/>
  <c r="G137" i="19"/>
  <c r="F137" i="19"/>
  <c r="K136" i="19"/>
  <c r="J136" i="19"/>
  <c r="I136" i="19"/>
  <c r="H136" i="19"/>
  <c r="G136" i="19"/>
  <c r="F136" i="19"/>
  <c r="K135" i="19"/>
  <c r="J135" i="19"/>
  <c r="I135" i="19"/>
  <c r="H135" i="19"/>
  <c r="G135" i="19"/>
  <c r="F135" i="19"/>
  <c r="K134" i="19"/>
  <c r="J134" i="19"/>
  <c r="I134" i="19"/>
  <c r="H134" i="19"/>
  <c r="G134" i="19"/>
  <c r="F134" i="19"/>
  <c r="K133" i="19"/>
  <c r="J133" i="19"/>
  <c r="I133" i="19"/>
  <c r="H133" i="19"/>
  <c r="G133" i="19"/>
  <c r="F133" i="19"/>
  <c r="K132" i="19"/>
  <c r="J132" i="19"/>
  <c r="I132" i="19"/>
  <c r="H132" i="19"/>
  <c r="G132" i="19"/>
  <c r="F132" i="19"/>
  <c r="K131" i="19"/>
  <c r="J131" i="19"/>
  <c r="I131" i="19"/>
  <c r="H131" i="19"/>
  <c r="G131" i="19"/>
  <c r="F131" i="19"/>
  <c r="K130" i="19"/>
  <c r="J130" i="19"/>
  <c r="I130" i="19"/>
  <c r="H130" i="19"/>
  <c r="G130" i="19"/>
  <c r="F130" i="19"/>
  <c r="K129" i="19"/>
  <c r="J129" i="19"/>
  <c r="I129" i="19"/>
  <c r="H129" i="19"/>
  <c r="G129" i="19"/>
  <c r="F129" i="19"/>
  <c r="K128" i="19"/>
  <c r="J128" i="19"/>
  <c r="I128" i="19"/>
  <c r="H128" i="19"/>
  <c r="G128" i="19"/>
  <c r="F128" i="19"/>
  <c r="K127" i="19"/>
  <c r="J127" i="19"/>
  <c r="I127" i="19"/>
  <c r="H127" i="19"/>
  <c r="G127" i="19"/>
  <c r="F127" i="19"/>
  <c r="K126" i="19"/>
  <c r="J126" i="19"/>
  <c r="I126" i="19"/>
  <c r="H126" i="19"/>
  <c r="G126" i="19"/>
  <c r="F126" i="19"/>
  <c r="K125" i="19"/>
  <c r="J125" i="19"/>
  <c r="I125" i="19"/>
  <c r="H125" i="19"/>
  <c r="G125" i="19"/>
  <c r="F125" i="19"/>
  <c r="K124" i="19"/>
  <c r="J124" i="19"/>
  <c r="I124" i="19"/>
  <c r="H124" i="19"/>
  <c r="G124" i="19"/>
  <c r="F124" i="19"/>
  <c r="K123" i="19"/>
  <c r="J123" i="19"/>
  <c r="I123" i="19"/>
  <c r="H123" i="19"/>
  <c r="G123" i="19"/>
  <c r="F123" i="19"/>
  <c r="K122" i="19"/>
  <c r="J122" i="19"/>
  <c r="I122" i="19"/>
  <c r="H122" i="19"/>
  <c r="G122" i="19"/>
  <c r="F122" i="19"/>
  <c r="K121" i="19"/>
  <c r="J121" i="19"/>
  <c r="I121" i="19"/>
  <c r="H121" i="19"/>
  <c r="G121" i="19"/>
  <c r="F121" i="19"/>
  <c r="K120" i="19"/>
  <c r="J120" i="19"/>
  <c r="I120" i="19"/>
  <c r="H120" i="19"/>
  <c r="G120" i="19"/>
  <c r="F120" i="19"/>
  <c r="K119" i="19"/>
  <c r="J119" i="19"/>
  <c r="I119" i="19"/>
  <c r="H119" i="19"/>
  <c r="G119" i="19"/>
  <c r="F119" i="19"/>
  <c r="K118" i="19"/>
  <c r="J118" i="19"/>
  <c r="I118" i="19"/>
  <c r="H118" i="19"/>
  <c r="G118" i="19"/>
  <c r="F118" i="19"/>
  <c r="K117" i="19"/>
  <c r="J117" i="19"/>
  <c r="I117" i="19"/>
  <c r="H117" i="19"/>
  <c r="G117" i="19"/>
  <c r="F117" i="19"/>
  <c r="K116" i="19"/>
  <c r="J116" i="19"/>
  <c r="I116" i="19"/>
  <c r="H116" i="19"/>
  <c r="G116" i="19"/>
  <c r="F116" i="19"/>
  <c r="K115" i="19"/>
  <c r="J115" i="19"/>
  <c r="I115" i="19"/>
  <c r="H115" i="19"/>
  <c r="G115" i="19"/>
  <c r="F115" i="19"/>
  <c r="K114" i="19"/>
  <c r="J114" i="19"/>
  <c r="I114" i="19"/>
  <c r="H114" i="19"/>
  <c r="G114" i="19"/>
  <c r="F114" i="19"/>
  <c r="K113" i="19"/>
  <c r="J113" i="19"/>
  <c r="I113" i="19"/>
  <c r="H113" i="19"/>
  <c r="G113" i="19"/>
  <c r="F113" i="19"/>
  <c r="K112" i="19"/>
  <c r="J112" i="19"/>
  <c r="I112" i="19"/>
  <c r="H112" i="19"/>
  <c r="G112" i="19"/>
  <c r="F112" i="19"/>
  <c r="K111" i="19"/>
  <c r="J111" i="19"/>
  <c r="I111" i="19"/>
  <c r="H111" i="19"/>
  <c r="G111" i="19"/>
  <c r="F111" i="19"/>
  <c r="K110" i="19"/>
  <c r="J110" i="19"/>
  <c r="I110" i="19"/>
  <c r="H110" i="19"/>
  <c r="G110" i="19"/>
  <c r="F110" i="19"/>
  <c r="K109" i="19"/>
  <c r="J109" i="19"/>
  <c r="I109" i="19"/>
  <c r="H109" i="19"/>
  <c r="G109" i="19"/>
  <c r="F109" i="19"/>
  <c r="K108" i="19"/>
  <c r="J108" i="19"/>
  <c r="I108" i="19"/>
  <c r="H108" i="19"/>
  <c r="G108" i="19"/>
  <c r="F108" i="19"/>
  <c r="K107" i="19"/>
  <c r="J107" i="19"/>
  <c r="I107" i="19"/>
  <c r="H107" i="19"/>
  <c r="G107" i="19"/>
  <c r="F107" i="19"/>
  <c r="K106" i="19"/>
  <c r="J106" i="19"/>
  <c r="I106" i="19"/>
  <c r="H106" i="19"/>
  <c r="G106" i="19"/>
  <c r="F106" i="19"/>
  <c r="K105" i="19"/>
  <c r="J105" i="19"/>
  <c r="I105" i="19"/>
  <c r="H105" i="19"/>
  <c r="G105" i="19"/>
  <c r="F105" i="19"/>
  <c r="K104" i="19"/>
  <c r="J104" i="19"/>
  <c r="I104" i="19"/>
  <c r="H104" i="19"/>
  <c r="G104" i="19"/>
  <c r="F104" i="19"/>
  <c r="K103" i="19"/>
  <c r="J103" i="19"/>
  <c r="I103" i="19"/>
  <c r="H103" i="19"/>
  <c r="G103" i="19"/>
  <c r="F103" i="19"/>
  <c r="K102" i="19"/>
  <c r="J102" i="19"/>
  <c r="I102" i="19"/>
  <c r="H102" i="19"/>
  <c r="G102" i="19"/>
  <c r="F102" i="19"/>
  <c r="K101" i="19"/>
  <c r="J101" i="19"/>
  <c r="I101" i="19"/>
  <c r="H101" i="19"/>
  <c r="G101" i="19"/>
  <c r="F101" i="19"/>
  <c r="K100" i="19"/>
  <c r="J100" i="19"/>
  <c r="I100" i="19"/>
  <c r="H100" i="19"/>
  <c r="G100" i="19"/>
  <c r="F100" i="19"/>
  <c r="K99" i="19"/>
  <c r="J99" i="19"/>
  <c r="I99" i="19"/>
  <c r="H99" i="19"/>
  <c r="G99" i="19"/>
  <c r="F99" i="19"/>
  <c r="K98" i="19"/>
  <c r="J98" i="19"/>
  <c r="I98" i="19"/>
  <c r="H98" i="19"/>
  <c r="G98" i="19"/>
  <c r="F98" i="19"/>
  <c r="K97" i="19"/>
  <c r="J97" i="19"/>
  <c r="I97" i="19"/>
  <c r="H97" i="19"/>
  <c r="G97" i="19"/>
  <c r="F97" i="19"/>
  <c r="K96" i="19"/>
  <c r="J96" i="19"/>
  <c r="I96" i="19"/>
  <c r="H96" i="19"/>
  <c r="G96" i="19"/>
  <c r="F96" i="19"/>
  <c r="K95" i="19"/>
  <c r="J95" i="19"/>
  <c r="I95" i="19"/>
  <c r="H95" i="19"/>
  <c r="G95" i="19"/>
  <c r="F95" i="19"/>
  <c r="K94" i="19"/>
  <c r="J94" i="19"/>
  <c r="I94" i="19"/>
  <c r="H94" i="19"/>
  <c r="G94" i="19"/>
  <c r="F94" i="19"/>
  <c r="K93" i="19"/>
  <c r="J93" i="19"/>
  <c r="I93" i="19"/>
  <c r="H93" i="19"/>
  <c r="G93" i="19"/>
  <c r="F93" i="19"/>
  <c r="K92" i="19"/>
  <c r="J92" i="19"/>
  <c r="I92" i="19"/>
  <c r="H92" i="19"/>
  <c r="G92" i="19"/>
  <c r="F92" i="19"/>
  <c r="K91" i="19"/>
  <c r="J91" i="19"/>
  <c r="I91" i="19"/>
  <c r="H91" i="19"/>
  <c r="G91" i="19"/>
  <c r="F91" i="19"/>
  <c r="K90" i="19"/>
  <c r="J90" i="19"/>
  <c r="I90" i="19"/>
  <c r="H90" i="19"/>
  <c r="G90" i="19"/>
  <c r="F90" i="19"/>
  <c r="K89" i="19"/>
  <c r="J89" i="19"/>
  <c r="I89" i="19"/>
  <c r="H89" i="19"/>
  <c r="G89" i="19"/>
  <c r="F89" i="19"/>
  <c r="K88" i="19"/>
  <c r="J88" i="19"/>
  <c r="I88" i="19"/>
  <c r="H88" i="19"/>
  <c r="G88" i="19"/>
  <c r="F88" i="19"/>
  <c r="K87" i="19"/>
  <c r="J87" i="19"/>
  <c r="I87" i="19"/>
  <c r="H87" i="19"/>
  <c r="G87" i="19"/>
  <c r="F87" i="19"/>
  <c r="K86" i="19"/>
  <c r="J86" i="19"/>
  <c r="I86" i="19"/>
  <c r="H86" i="19"/>
  <c r="G86" i="19"/>
  <c r="F86" i="19"/>
  <c r="K85" i="19"/>
  <c r="J85" i="19"/>
  <c r="I85" i="19"/>
  <c r="H85" i="19"/>
  <c r="G85" i="19"/>
  <c r="F85" i="19"/>
  <c r="K84" i="19"/>
  <c r="J84" i="19"/>
  <c r="I84" i="19"/>
  <c r="H84" i="19"/>
  <c r="G84" i="19"/>
  <c r="F84" i="19"/>
  <c r="K83" i="19"/>
  <c r="J83" i="19"/>
  <c r="I83" i="19"/>
  <c r="H83" i="19"/>
  <c r="G83" i="19"/>
  <c r="F83" i="19"/>
  <c r="K82" i="19"/>
  <c r="J82" i="19"/>
  <c r="I82" i="19"/>
  <c r="H82" i="19"/>
  <c r="G82" i="19"/>
  <c r="F82" i="19"/>
  <c r="K81" i="19"/>
  <c r="J81" i="19"/>
  <c r="I81" i="19"/>
  <c r="H81" i="19"/>
  <c r="G81" i="19"/>
  <c r="F81" i="19"/>
  <c r="K80" i="19"/>
  <c r="J80" i="19"/>
  <c r="I80" i="19"/>
  <c r="H80" i="19"/>
  <c r="G80" i="19"/>
  <c r="F80" i="19"/>
  <c r="K79" i="19"/>
  <c r="J79" i="19"/>
  <c r="I79" i="19"/>
  <c r="H79" i="19"/>
  <c r="G79" i="19"/>
  <c r="F79" i="19"/>
  <c r="K78" i="19"/>
  <c r="J78" i="19"/>
  <c r="I78" i="19"/>
  <c r="H78" i="19"/>
  <c r="G78" i="19"/>
  <c r="F78" i="19"/>
  <c r="K77" i="19"/>
  <c r="J77" i="19"/>
  <c r="I77" i="19"/>
  <c r="H77" i="19"/>
  <c r="G77" i="19"/>
  <c r="F77" i="19"/>
  <c r="K76" i="19"/>
  <c r="J76" i="19"/>
  <c r="I76" i="19"/>
  <c r="H76" i="19"/>
  <c r="G76" i="19"/>
  <c r="F76" i="19"/>
  <c r="K75" i="19"/>
  <c r="J75" i="19"/>
  <c r="I75" i="19"/>
  <c r="H75" i="19"/>
  <c r="G75" i="19"/>
  <c r="F75" i="19"/>
  <c r="K74" i="19"/>
  <c r="J74" i="19"/>
  <c r="I74" i="19"/>
  <c r="H74" i="19"/>
  <c r="G74" i="19"/>
  <c r="F74" i="19"/>
  <c r="K73" i="19"/>
  <c r="J73" i="19"/>
  <c r="I73" i="19"/>
  <c r="H73" i="19"/>
  <c r="G73" i="19"/>
  <c r="F73" i="19"/>
  <c r="K72" i="19"/>
  <c r="J72" i="19"/>
  <c r="I72" i="19"/>
  <c r="H72" i="19"/>
  <c r="G72" i="19"/>
  <c r="F72" i="19"/>
  <c r="K71" i="19"/>
  <c r="J71" i="19"/>
  <c r="I71" i="19"/>
  <c r="H71" i="19"/>
  <c r="G71" i="19"/>
  <c r="F71" i="19"/>
  <c r="K70" i="19"/>
  <c r="J70" i="19"/>
  <c r="I70" i="19"/>
  <c r="H70" i="19"/>
  <c r="G70" i="19"/>
  <c r="F70" i="19"/>
  <c r="K69" i="19"/>
  <c r="J69" i="19"/>
  <c r="I69" i="19"/>
  <c r="H69" i="19"/>
  <c r="G69" i="19"/>
  <c r="F69" i="19"/>
  <c r="K68" i="19"/>
  <c r="J68" i="19"/>
  <c r="I68" i="19"/>
  <c r="H68" i="19"/>
  <c r="G68" i="19"/>
  <c r="F68" i="19"/>
  <c r="K67" i="19"/>
  <c r="J67" i="19"/>
  <c r="I67" i="19"/>
  <c r="H67" i="19"/>
  <c r="G67" i="19"/>
  <c r="F67" i="19"/>
  <c r="K66" i="19"/>
  <c r="J66" i="19"/>
  <c r="I66" i="19"/>
  <c r="H66" i="19"/>
  <c r="G66" i="19"/>
  <c r="F66" i="19"/>
  <c r="K65" i="19"/>
  <c r="J65" i="19"/>
  <c r="I65" i="19"/>
  <c r="H65" i="19"/>
  <c r="G65" i="19"/>
  <c r="F65" i="19"/>
  <c r="K64" i="19"/>
  <c r="J64" i="19"/>
  <c r="I64" i="19"/>
  <c r="H64" i="19"/>
  <c r="G64" i="19"/>
  <c r="F64" i="19"/>
  <c r="K63" i="19"/>
  <c r="J63" i="19"/>
  <c r="I63" i="19"/>
  <c r="H63" i="19"/>
  <c r="G63" i="19"/>
  <c r="F63" i="19"/>
  <c r="K62" i="19"/>
  <c r="J62" i="19"/>
  <c r="I62" i="19"/>
  <c r="H62" i="19"/>
  <c r="G62" i="19"/>
  <c r="F62" i="19"/>
  <c r="K61" i="19"/>
  <c r="J61" i="19"/>
  <c r="I61" i="19"/>
  <c r="H61" i="19"/>
  <c r="G61" i="19"/>
  <c r="F61" i="19"/>
  <c r="K60" i="19"/>
  <c r="J60" i="19"/>
  <c r="I60" i="19"/>
  <c r="H60" i="19"/>
  <c r="G60" i="19"/>
  <c r="F60" i="19"/>
  <c r="K59" i="19"/>
  <c r="J59" i="19"/>
  <c r="I59" i="19"/>
  <c r="H59" i="19"/>
  <c r="G59" i="19"/>
  <c r="F59" i="19"/>
  <c r="K58" i="19"/>
  <c r="J58" i="19"/>
  <c r="I58" i="19"/>
  <c r="H58" i="19"/>
  <c r="G58" i="19"/>
  <c r="F58" i="19"/>
  <c r="K57" i="19"/>
  <c r="J57" i="19"/>
  <c r="I57" i="19"/>
  <c r="H57" i="19"/>
  <c r="G57" i="19"/>
  <c r="F57" i="19"/>
  <c r="K56" i="19"/>
  <c r="J56" i="19"/>
  <c r="I56" i="19"/>
  <c r="H56" i="19"/>
  <c r="G56" i="19"/>
  <c r="F56" i="19"/>
  <c r="K55" i="19"/>
  <c r="J55" i="19"/>
  <c r="I55" i="19"/>
  <c r="H55" i="19"/>
  <c r="G55" i="19"/>
  <c r="F55" i="19"/>
  <c r="K54" i="19"/>
  <c r="J54" i="19"/>
  <c r="I54" i="19"/>
  <c r="H54" i="19"/>
  <c r="G54" i="19"/>
  <c r="F54" i="19"/>
  <c r="K53" i="19"/>
  <c r="J53" i="19"/>
  <c r="I53" i="19"/>
  <c r="H53" i="19"/>
  <c r="G53" i="19"/>
  <c r="F53" i="19"/>
  <c r="K52" i="19"/>
  <c r="J52" i="19"/>
  <c r="I52" i="19"/>
  <c r="H52" i="19"/>
  <c r="G52" i="19"/>
  <c r="F52" i="19"/>
  <c r="K51" i="19"/>
  <c r="J51" i="19"/>
  <c r="I51" i="19"/>
  <c r="H51" i="19"/>
  <c r="G51" i="19"/>
  <c r="F51" i="19"/>
  <c r="K50" i="19"/>
  <c r="J50" i="19"/>
  <c r="I50" i="19"/>
  <c r="H50" i="19"/>
  <c r="G50" i="19"/>
  <c r="F50" i="19"/>
  <c r="K49" i="19"/>
  <c r="J49" i="19"/>
  <c r="I49" i="19"/>
  <c r="H49" i="19"/>
  <c r="G49" i="19"/>
  <c r="F49" i="19"/>
  <c r="K48" i="19"/>
  <c r="J48" i="19"/>
  <c r="I48" i="19"/>
  <c r="H48" i="19"/>
  <c r="G48" i="19"/>
  <c r="F48" i="19"/>
  <c r="K47" i="19"/>
  <c r="J47" i="19"/>
  <c r="I47" i="19"/>
  <c r="H47" i="19"/>
  <c r="G47" i="19"/>
  <c r="F47" i="19"/>
  <c r="K46" i="19"/>
  <c r="J46" i="19"/>
  <c r="I46" i="19"/>
  <c r="H46" i="19"/>
  <c r="G46" i="19"/>
  <c r="F46" i="19"/>
  <c r="K45" i="19"/>
  <c r="J45" i="19"/>
  <c r="I45" i="19"/>
  <c r="H45" i="19"/>
  <c r="G45" i="19"/>
  <c r="F45" i="19"/>
  <c r="K44" i="19"/>
  <c r="J44" i="19"/>
  <c r="I44" i="19"/>
  <c r="H44" i="19"/>
  <c r="G44" i="19"/>
  <c r="F44" i="19"/>
  <c r="K43" i="19"/>
  <c r="J43" i="19"/>
  <c r="I43" i="19"/>
  <c r="H43" i="19"/>
  <c r="G43" i="19"/>
  <c r="F43" i="19"/>
  <c r="K42" i="19"/>
  <c r="J42" i="19"/>
  <c r="I42" i="19"/>
  <c r="H42" i="19"/>
  <c r="G42" i="19"/>
  <c r="F42" i="19"/>
  <c r="K41" i="19"/>
  <c r="J41" i="19"/>
  <c r="I41" i="19"/>
  <c r="H41" i="19"/>
  <c r="G41" i="19"/>
  <c r="F41" i="19"/>
  <c r="K40" i="19"/>
  <c r="J40" i="19"/>
  <c r="I40" i="19"/>
  <c r="H40" i="19"/>
  <c r="G40" i="19"/>
  <c r="F40" i="19"/>
  <c r="K39" i="19"/>
  <c r="J39" i="19"/>
  <c r="I39" i="19"/>
  <c r="H39" i="19"/>
  <c r="G39" i="19"/>
  <c r="F39" i="19"/>
  <c r="K38" i="19"/>
  <c r="J38" i="19"/>
  <c r="I38" i="19"/>
  <c r="H38" i="19"/>
  <c r="G38" i="19"/>
  <c r="F38" i="19"/>
  <c r="K37" i="19"/>
  <c r="J37" i="19"/>
  <c r="I37" i="19"/>
  <c r="H37" i="19"/>
  <c r="G37" i="19"/>
  <c r="F37" i="19"/>
  <c r="K36" i="19"/>
  <c r="J36" i="19"/>
  <c r="I36" i="19"/>
  <c r="H36" i="19"/>
  <c r="G36" i="19"/>
  <c r="F36" i="19"/>
  <c r="K35" i="19"/>
  <c r="J35" i="19"/>
  <c r="I35" i="19"/>
  <c r="H35" i="19"/>
  <c r="G35" i="19"/>
  <c r="F35" i="19"/>
  <c r="K34" i="19"/>
  <c r="J34" i="19"/>
  <c r="I34" i="19"/>
  <c r="H34" i="19"/>
  <c r="G34" i="19"/>
  <c r="F34" i="19"/>
  <c r="K33" i="19"/>
  <c r="J33" i="19"/>
  <c r="I33" i="19"/>
  <c r="H33" i="19"/>
  <c r="G33" i="19"/>
  <c r="F33" i="19"/>
  <c r="K32" i="19"/>
  <c r="J32" i="19"/>
  <c r="I32" i="19"/>
  <c r="H32" i="19"/>
  <c r="G32" i="19"/>
  <c r="F32" i="19"/>
  <c r="K31" i="19"/>
  <c r="J31" i="19"/>
  <c r="I31" i="19"/>
  <c r="H31" i="19"/>
  <c r="G31" i="19"/>
  <c r="F31" i="19"/>
  <c r="K30" i="19"/>
  <c r="J30" i="19"/>
  <c r="I30" i="19"/>
  <c r="H30" i="19"/>
  <c r="G30" i="19"/>
  <c r="F30" i="19"/>
  <c r="K29" i="19"/>
  <c r="J29" i="19"/>
  <c r="I29" i="19"/>
  <c r="H29" i="19"/>
  <c r="G29" i="19"/>
  <c r="F29" i="19"/>
  <c r="K28" i="19"/>
  <c r="J28" i="19"/>
  <c r="I28" i="19"/>
  <c r="H28" i="19"/>
  <c r="G28" i="19"/>
  <c r="F28" i="19"/>
  <c r="K27" i="19"/>
  <c r="J27" i="19"/>
  <c r="I27" i="19"/>
  <c r="H27" i="19"/>
  <c r="G27" i="19"/>
  <c r="F27" i="19"/>
  <c r="K26" i="19"/>
  <c r="J26" i="19"/>
  <c r="I26" i="19"/>
  <c r="H26" i="19"/>
  <c r="G26" i="19"/>
  <c r="F26" i="19"/>
  <c r="K25" i="19"/>
  <c r="J25" i="19"/>
  <c r="I25" i="19"/>
  <c r="H25" i="19"/>
  <c r="G25" i="19"/>
  <c r="F25" i="19"/>
  <c r="K24" i="19"/>
  <c r="J24" i="19"/>
  <c r="I24" i="19"/>
  <c r="H24" i="19"/>
  <c r="G24" i="19"/>
  <c r="F24" i="19"/>
  <c r="K23" i="19"/>
  <c r="J23" i="19"/>
  <c r="I23" i="19"/>
  <c r="H23" i="19"/>
  <c r="G23" i="19"/>
  <c r="F23" i="19"/>
  <c r="K22" i="19"/>
  <c r="J22" i="19"/>
  <c r="I22" i="19"/>
  <c r="H22" i="19"/>
  <c r="G22" i="19"/>
  <c r="F22" i="19"/>
  <c r="K21" i="19"/>
  <c r="J21" i="19"/>
  <c r="I21" i="19"/>
  <c r="H21" i="19"/>
  <c r="G21" i="19"/>
  <c r="F21" i="19"/>
  <c r="K20" i="19"/>
  <c r="J20" i="19"/>
  <c r="I20" i="19"/>
  <c r="H20" i="19"/>
  <c r="G20" i="19"/>
  <c r="F20" i="19"/>
  <c r="K19" i="19"/>
  <c r="J19" i="19"/>
  <c r="I19" i="19"/>
  <c r="H19" i="19"/>
  <c r="G19" i="19"/>
  <c r="F19" i="19"/>
  <c r="K18" i="19"/>
  <c r="J18" i="19"/>
  <c r="I18" i="19"/>
  <c r="H18" i="19"/>
  <c r="G18" i="19"/>
  <c r="F18" i="19"/>
  <c r="K17" i="19"/>
  <c r="J17" i="19"/>
  <c r="I17" i="19"/>
  <c r="H17" i="19"/>
  <c r="G17" i="19"/>
  <c r="F17" i="19"/>
  <c r="K16" i="19"/>
  <c r="J16" i="19"/>
  <c r="I16" i="19"/>
  <c r="H16" i="19"/>
  <c r="G16" i="19"/>
  <c r="F16" i="19"/>
  <c r="K15" i="19"/>
  <c r="J15" i="19"/>
  <c r="I15" i="19"/>
  <c r="H15" i="19"/>
  <c r="G15" i="19"/>
  <c r="F15" i="19"/>
  <c r="K14" i="19"/>
  <c r="J14" i="19"/>
  <c r="I14" i="19"/>
  <c r="H14" i="19"/>
  <c r="G14" i="19"/>
  <c r="F14" i="19"/>
  <c r="K13" i="19"/>
  <c r="J13" i="19"/>
  <c r="I13" i="19"/>
  <c r="H13" i="19"/>
  <c r="G13" i="19"/>
  <c r="F13" i="19"/>
  <c r="K12" i="19"/>
  <c r="J12" i="19"/>
  <c r="I12" i="19"/>
  <c r="H12" i="19"/>
  <c r="G12" i="19"/>
  <c r="F12" i="19"/>
  <c r="K11" i="19"/>
  <c r="J11" i="19"/>
  <c r="I11" i="19"/>
  <c r="H11" i="19"/>
  <c r="G11" i="19"/>
  <c r="F11" i="19"/>
  <c r="K10" i="19"/>
  <c r="J10" i="19"/>
  <c r="I10" i="19"/>
  <c r="H10" i="19"/>
  <c r="G10" i="19"/>
  <c r="F10" i="19"/>
  <c r="K9" i="19"/>
  <c r="J9" i="19"/>
  <c r="I9" i="19"/>
  <c r="H9" i="19"/>
  <c r="G9" i="19"/>
  <c r="F9" i="19"/>
  <c r="K8" i="19"/>
  <c r="J8" i="19"/>
  <c r="I8" i="19"/>
  <c r="H8" i="19"/>
  <c r="G8" i="19"/>
  <c r="F8" i="19"/>
  <c r="K7" i="19"/>
  <c r="J7" i="19"/>
  <c r="I7" i="19"/>
  <c r="H7" i="19"/>
  <c r="G7" i="19"/>
  <c r="F7" i="19"/>
  <c r="K6" i="19"/>
  <c r="J6" i="19"/>
  <c r="I6" i="19"/>
  <c r="H6" i="19"/>
  <c r="G6" i="19"/>
  <c r="F6" i="19"/>
  <c r="K5" i="19"/>
  <c r="J5" i="19"/>
  <c r="I5" i="19"/>
  <c r="H5" i="19"/>
  <c r="G5" i="19"/>
  <c r="K3" i="19"/>
  <c r="J3" i="19"/>
  <c r="I3" i="19"/>
  <c r="H3" i="19"/>
  <c r="G3" i="19"/>
  <c r="F5" i="19"/>
  <c r="F3" i="19"/>
  <c r="E205" i="19"/>
  <c r="E204" i="19"/>
  <c r="E203" i="19"/>
  <c r="E202" i="19"/>
  <c r="E201" i="19"/>
  <c r="E200" i="19"/>
  <c r="E199" i="19"/>
  <c r="E198" i="19"/>
  <c r="E197" i="19"/>
  <c r="E196" i="19"/>
  <c r="E195" i="19"/>
  <c r="E194" i="19"/>
  <c r="E193" i="19"/>
  <c r="E192" i="19"/>
  <c r="E191" i="19"/>
  <c r="E190" i="19"/>
  <c r="E189" i="19"/>
  <c r="E188" i="19"/>
  <c r="E187" i="19"/>
  <c r="E186" i="19"/>
  <c r="E185" i="19"/>
  <c r="E184" i="19"/>
  <c r="E183" i="19"/>
  <c r="E182" i="19"/>
  <c r="E181" i="19"/>
  <c r="E180" i="19"/>
  <c r="E179" i="19"/>
  <c r="E178" i="19"/>
  <c r="E177" i="19"/>
  <c r="E176" i="19"/>
  <c r="E175" i="19"/>
  <c r="E174" i="19"/>
  <c r="E173" i="19"/>
  <c r="E172" i="19"/>
  <c r="E171" i="19"/>
  <c r="E170" i="19"/>
  <c r="E169" i="19"/>
  <c r="E168" i="19"/>
  <c r="E167" i="19"/>
  <c r="E166" i="19"/>
  <c r="E165" i="19"/>
  <c r="E164" i="19"/>
  <c r="E163" i="19"/>
  <c r="E162" i="19"/>
  <c r="E161" i="19"/>
  <c r="E160" i="19"/>
  <c r="E159" i="19"/>
  <c r="E158" i="19"/>
  <c r="E157" i="19"/>
  <c r="E156" i="19"/>
  <c r="E155" i="19"/>
  <c r="E154" i="19"/>
  <c r="E153" i="19"/>
  <c r="E152" i="19"/>
  <c r="E151" i="19"/>
  <c r="E150" i="19"/>
  <c r="E149" i="19"/>
  <c r="E148" i="19"/>
  <c r="E147" i="19"/>
  <c r="E146" i="19"/>
  <c r="E145" i="19"/>
  <c r="E144" i="19"/>
  <c r="E143" i="19"/>
  <c r="E142" i="19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J1" i="4"/>
  <c r="V51" i="17" l="1"/>
  <c r="V50" i="17"/>
  <c r="V49" i="17"/>
  <c r="V48" i="17"/>
  <c r="V47" i="17"/>
  <c r="V46" i="17"/>
  <c r="V45" i="17"/>
  <c r="V44" i="17"/>
  <c r="V43" i="17"/>
  <c r="V42" i="17"/>
  <c r="V41" i="17"/>
  <c r="V40" i="17"/>
  <c r="V39" i="17"/>
  <c r="V38" i="17"/>
  <c r="V37" i="17"/>
  <c r="V36" i="17"/>
  <c r="V35" i="17"/>
  <c r="V34" i="17"/>
  <c r="V33" i="17"/>
  <c r="V32" i="17"/>
  <c r="V31" i="17"/>
  <c r="V30" i="17"/>
  <c r="V29" i="17"/>
  <c r="V28" i="17"/>
  <c r="V27" i="17"/>
  <c r="V26" i="17"/>
  <c r="V25" i="17"/>
  <c r="V24" i="17"/>
  <c r="V23" i="17"/>
  <c r="V22" i="17"/>
  <c r="V21" i="17"/>
  <c r="V20" i="17"/>
  <c r="V19" i="17"/>
  <c r="V18" i="17"/>
  <c r="V17" i="17"/>
  <c r="V16" i="17"/>
  <c r="V15" i="17"/>
  <c r="V14" i="17"/>
  <c r="V13" i="17"/>
  <c r="V12" i="17"/>
  <c r="V11" i="17"/>
  <c r="V10" i="17"/>
  <c r="V9" i="17"/>
  <c r="V8" i="17"/>
  <c r="V7" i="17"/>
  <c r="V6" i="17"/>
  <c r="V5" i="17"/>
  <c r="V4" i="17"/>
  <c r="V3" i="17"/>
  <c r="H3" i="14"/>
  <c r="I3" i="14"/>
  <c r="J3" i="14"/>
  <c r="L3" i="14"/>
  <c r="M3" i="14"/>
  <c r="N3" i="14"/>
  <c r="P3" i="14"/>
  <c r="Q3" i="14"/>
  <c r="R3" i="14"/>
  <c r="T3" i="14"/>
  <c r="U3" i="14"/>
  <c r="H4" i="14"/>
  <c r="I4" i="14"/>
  <c r="J4" i="14"/>
  <c r="L4" i="14"/>
  <c r="M4" i="14"/>
  <c r="N4" i="14"/>
  <c r="P4" i="14"/>
  <c r="Q4" i="14"/>
  <c r="R4" i="14"/>
  <c r="T4" i="14"/>
  <c r="U4" i="14"/>
  <c r="H5" i="14"/>
  <c r="I5" i="14"/>
  <c r="J5" i="14"/>
  <c r="L5" i="14"/>
  <c r="M5" i="14"/>
  <c r="N5" i="14"/>
  <c r="P5" i="14"/>
  <c r="Q5" i="14"/>
  <c r="R5" i="14"/>
  <c r="T5" i="14"/>
  <c r="U5" i="14"/>
  <c r="H6" i="14"/>
  <c r="I6" i="14"/>
  <c r="J6" i="14"/>
  <c r="L6" i="14"/>
  <c r="M6" i="14"/>
  <c r="N6" i="14"/>
  <c r="P6" i="14"/>
  <c r="Q6" i="14"/>
  <c r="R6" i="14"/>
  <c r="T6" i="14"/>
  <c r="U6" i="14"/>
  <c r="H7" i="14"/>
  <c r="I7" i="14"/>
  <c r="J7" i="14"/>
  <c r="L7" i="14"/>
  <c r="M7" i="14"/>
  <c r="N7" i="14"/>
  <c r="P7" i="14"/>
  <c r="Q7" i="14"/>
  <c r="R7" i="14"/>
  <c r="T7" i="14"/>
  <c r="U7" i="14"/>
  <c r="H8" i="14"/>
  <c r="I8" i="14"/>
  <c r="J8" i="14"/>
  <c r="L8" i="14"/>
  <c r="M8" i="14"/>
  <c r="N8" i="14"/>
  <c r="P8" i="14"/>
  <c r="Q8" i="14"/>
  <c r="R8" i="14"/>
  <c r="T8" i="14"/>
  <c r="U8" i="14"/>
  <c r="H9" i="14"/>
  <c r="I9" i="14"/>
  <c r="J9" i="14"/>
  <c r="L9" i="14"/>
  <c r="M9" i="14"/>
  <c r="N9" i="14"/>
  <c r="P9" i="14"/>
  <c r="Q9" i="14"/>
  <c r="R9" i="14"/>
  <c r="T9" i="14"/>
  <c r="U9" i="14"/>
  <c r="H10" i="14"/>
  <c r="I10" i="14"/>
  <c r="J10" i="14"/>
  <c r="L10" i="14"/>
  <c r="M10" i="14"/>
  <c r="N10" i="14"/>
  <c r="P10" i="14"/>
  <c r="Q10" i="14"/>
  <c r="R10" i="14"/>
  <c r="T10" i="14"/>
  <c r="U10" i="14"/>
  <c r="H11" i="14"/>
  <c r="I11" i="14"/>
  <c r="J11" i="14"/>
  <c r="L11" i="14"/>
  <c r="M11" i="14"/>
  <c r="N11" i="14"/>
  <c r="P11" i="14"/>
  <c r="Q11" i="14"/>
  <c r="R11" i="14"/>
  <c r="T11" i="14"/>
  <c r="U11" i="14"/>
  <c r="H12" i="14"/>
  <c r="I12" i="14"/>
  <c r="J12" i="14"/>
  <c r="L12" i="14"/>
  <c r="M12" i="14"/>
  <c r="N12" i="14"/>
  <c r="P12" i="14"/>
  <c r="Q12" i="14"/>
  <c r="R12" i="14"/>
  <c r="T12" i="14"/>
  <c r="U12" i="14"/>
  <c r="H13" i="14"/>
  <c r="I13" i="14"/>
  <c r="J13" i="14"/>
  <c r="L13" i="14"/>
  <c r="M13" i="14"/>
  <c r="N13" i="14"/>
  <c r="P13" i="14"/>
  <c r="Q13" i="14"/>
  <c r="R13" i="14"/>
  <c r="T13" i="14"/>
  <c r="U13" i="14"/>
  <c r="H14" i="14"/>
  <c r="I14" i="14"/>
  <c r="J14" i="14"/>
  <c r="L14" i="14"/>
  <c r="M14" i="14"/>
  <c r="N14" i="14"/>
  <c r="P14" i="14"/>
  <c r="Q14" i="14"/>
  <c r="R14" i="14"/>
  <c r="T14" i="14"/>
  <c r="U14" i="14"/>
  <c r="H15" i="14"/>
  <c r="I15" i="14"/>
  <c r="J15" i="14"/>
  <c r="L15" i="14"/>
  <c r="M15" i="14"/>
  <c r="N15" i="14"/>
  <c r="P15" i="14"/>
  <c r="Q15" i="14"/>
  <c r="R15" i="14"/>
  <c r="T15" i="14"/>
  <c r="U15" i="14"/>
  <c r="H16" i="14"/>
  <c r="I16" i="14"/>
  <c r="J16" i="14"/>
  <c r="L16" i="14"/>
  <c r="M16" i="14"/>
  <c r="N16" i="14"/>
  <c r="P16" i="14"/>
  <c r="Q16" i="14"/>
  <c r="R16" i="14"/>
  <c r="T16" i="14"/>
  <c r="U16" i="14"/>
  <c r="H17" i="14"/>
  <c r="I17" i="14"/>
  <c r="J17" i="14"/>
  <c r="L17" i="14"/>
  <c r="M17" i="14"/>
  <c r="N17" i="14"/>
  <c r="P17" i="14"/>
  <c r="Q17" i="14"/>
  <c r="R17" i="14"/>
  <c r="T17" i="14"/>
  <c r="U17" i="14"/>
  <c r="H18" i="14"/>
  <c r="I18" i="14"/>
  <c r="J18" i="14"/>
  <c r="L18" i="14"/>
  <c r="M18" i="14"/>
  <c r="N18" i="14"/>
  <c r="P18" i="14"/>
  <c r="Q18" i="14"/>
  <c r="R18" i="14"/>
  <c r="T18" i="14"/>
  <c r="U18" i="14"/>
  <c r="H19" i="14"/>
  <c r="I19" i="14"/>
  <c r="J19" i="14"/>
  <c r="L19" i="14"/>
  <c r="M19" i="14"/>
  <c r="N19" i="14"/>
  <c r="P19" i="14"/>
  <c r="Q19" i="14"/>
  <c r="R19" i="14"/>
  <c r="T19" i="14"/>
  <c r="U19" i="14"/>
  <c r="H20" i="14"/>
  <c r="I20" i="14"/>
  <c r="J20" i="14"/>
  <c r="L20" i="14"/>
  <c r="M20" i="14"/>
  <c r="N20" i="14"/>
  <c r="P20" i="14"/>
  <c r="Q20" i="14"/>
  <c r="R20" i="14"/>
  <c r="T20" i="14"/>
  <c r="U20" i="14"/>
  <c r="H21" i="14"/>
  <c r="I21" i="14"/>
  <c r="J21" i="14"/>
  <c r="L21" i="14"/>
  <c r="M21" i="14"/>
  <c r="N21" i="14"/>
  <c r="P21" i="14"/>
  <c r="Q21" i="14"/>
  <c r="R21" i="14"/>
  <c r="T21" i="14"/>
  <c r="U21" i="14"/>
  <c r="H22" i="14"/>
  <c r="I22" i="14"/>
  <c r="J22" i="14"/>
  <c r="L22" i="14"/>
  <c r="M22" i="14"/>
  <c r="N22" i="14"/>
  <c r="P22" i="14"/>
  <c r="Q22" i="14"/>
  <c r="R22" i="14"/>
  <c r="T22" i="14"/>
  <c r="U22" i="14"/>
  <c r="H23" i="14"/>
  <c r="I23" i="14"/>
  <c r="J23" i="14"/>
  <c r="L23" i="14"/>
  <c r="M23" i="14"/>
  <c r="N23" i="14"/>
  <c r="P23" i="14"/>
  <c r="Q23" i="14"/>
  <c r="R23" i="14"/>
  <c r="T23" i="14"/>
  <c r="U23" i="14"/>
  <c r="H24" i="14"/>
  <c r="I24" i="14"/>
  <c r="J24" i="14"/>
  <c r="L24" i="14"/>
  <c r="M24" i="14"/>
  <c r="N24" i="14"/>
  <c r="P24" i="14"/>
  <c r="Q24" i="14"/>
  <c r="R24" i="14"/>
  <c r="T24" i="14"/>
  <c r="U24" i="14"/>
  <c r="H25" i="14"/>
  <c r="I25" i="14"/>
  <c r="J25" i="14"/>
  <c r="L25" i="14"/>
  <c r="M25" i="14"/>
  <c r="N25" i="14"/>
  <c r="P25" i="14"/>
  <c r="Q25" i="14"/>
  <c r="R25" i="14"/>
  <c r="T25" i="14"/>
  <c r="U25" i="14"/>
  <c r="H26" i="14"/>
  <c r="I26" i="14"/>
  <c r="J26" i="14"/>
  <c r="L26" i="14"/>
  <c r="M26" i="14"/>
  <c r="N26" i="14"/>
  <c r="P26" i="14"/>
  <c r="Q26" i="14"/>
  <c r="R26" i="14"/>
  <c r="T26" i="14"/>
  <c r="U26" i="14"/>
  <c r="H27" i="14"/>
  <c r="I27" i="14"/>
  <c r="J27" i="14"/>
  <c r="L27" i="14"/>
  <c r="M27" i="14"/>
  <c r="N27" i="14"/>
  <c r="P27" i="14"/>
  <c r="Q27" i="14"/>
  <c r="R27" i="14"/>
  <c r="T27" i="14"/>
  <c r="U27" i="14"/>
  <c r="H28" i="14"/>
  <c r="I28" i="14"/>
  <c r="J28" i="14"/>
  <c r="L28" i="14"/>
  <c r="M28" i="14"/>
  <c r="N28" i="14"/>
  <c r="P28" i="14"/>
  <c r="Q28" i="14"/>
  <c r="R28" i="14"/>
  <c r="T28" i="14"/>
  <c r="U28" i="14"/>
  <c r="H29" i="14"/>
  <c r="I29" i="14"/>
  <c r="J29" i="14"/>
  <c r="L29" i="14"/>
  <c r="M29" i="14"/>
  <c r="N29" i="14"/>
  <c r="P29" i="14"/>
  <c r="Q29" i="14"/>
  <c r="R29" i="14"/>
  <c r="T29" i="14"/>
  <c r="U29" i="14"/>
  <c r="H30" i="14"/>
  <c r="I30" i="14"/>
  <c r="J30" i="14"/>
  <c r="L30" i="14"/>
  <c r="M30" i="14"/>
  <c r="N30" i="14"/>
  <c r="P30" i="14"/>
  <c r="Q30" i="14"/>
  <c r="R30" i="14"/>
  <c r="T30" i="14"/>
  <c r="U30" i="14"/>
  <c r="H31" i="14"/>
  <c r="I31" i="14"/>
  <c r="J31" i="14"/>
  <c r="L31" i="14"/>
  <c r="M31" i="14"/>
  <c r="N31" i="14"/>
  <c r="P31" i="14"/>
  <c r="Q31" i="14"/>
  <c r="R31" i="14"/>
  <c r="T31" i="14"/>
  <c r="U31" i="14"/>
  <c r="H32" i="14"/>
  <c r="I32" i="14"/>
  <c r="J32" i="14"/>
  <c r="L32" i="14"/>
  <c r="M32" i="14"/>
  <c r="N32" i="14"/>
  <c r="P32" i="14"/>
  <c r="Q32" i="14"/>
  <c r="R32" i="14"/>
  <c r="T32" i="14"/>
  <c r="U32" i="14"/>
  <c r="H33" i="14"/>
  <c r="I33" i="14"/>
  <c r="J33" i="14"/>
  <c r="L33" i="14"/>
  <c r="M33" i="14"/>
  <c r="N33" i="14"/>
  <c r="P33" i="14"/>
  <c r="Q33" i="14"/>
  <c r="R33" i="14"/>
  <c r="T33" i="14"/>
  <c r="U33" i="14"/>
  <c r="H34" i="14"/>
  <c r="I34" i="14"/>
  <c r="J34" i="14"/>
  <c r="L34" i="14"/>
  <c r="M34" i="14"/>
  <c r="N34" i="14"/>
  <c r="P34" i="14"/>
  <c r="Q34" i="14"/>
  <c r="R34" i="14"/>
  <c r="T34" i="14"/>
  <c r="U34" i="14"/>
  <c r="H35" i="14"/>
  <c r="I35" i="14"/>
  <c r="J35" i="14"/>
  <c r="L35" i="14"/>
  <c r="M35" i="14"/>
  <c r="N35" i="14"/>
  <c r="P35" i="14"/>
  <c r="Q35" i="14"/>
  <c r="R35" i="14"/>
  <c r="T35" i="14"/>
  <c r="U35" i="14"/>
  <c r="H36" i="14"/>
  <c r="I36" i="14"/>
  <c r="J36" i="14"/>
  <c r="L36" i="14"/>
  <c r="M36" i="14"/>
  <c r="N36" i="14"/>
  <c r="P36" i="14"/>
  <c r="Q36" i="14"/>
  <c r="R36" i="14"/>
  <c r="T36" i="14"/>
  <c r="U36" i="14"/>
  <c r="H37" i="14"/>
  <c r="I37" i="14"/>
  <c r="J37" i="14"/>
  <c r="L37" i="14"/>
  <c r="M37" i="14"/>
  <c r="N37" i="14"/>
  <c r="P37" i="14"/>
  <c r="Q37" i="14"/>
  <c r="R37" i="14"/>
  <c r="T37" i="14"/>
  <c r="U37" i="14"/>
  <c r="H38" i="14"/>
  <c r="I38" i="14"/>
  <c r="J38" i="14"/>
  <c r="L38" i="14"/>
  <c r="M38" i="14"/>
  <c r="N38" i="14"/>
  <c r="P38" i="14"/>
  <c r="Q38" i="14"/>
  <c r="R38" i="14"/>
  <c r="T38" i="14"/>
  <c r="U38" i="14"/>
  <c r="H39" i="14"/>
  <c r="I39" i="14"/>
  <c r="J39" i="14"/>
  <c r="L39" i="14"/>
  <c r="M39" i="14"/>
  <c r="N39" i="14"/>
  <c r="P39" i="14"/>
  <c r="Q39" i="14"/>
  <c r="R39" i="14"/>
  <c r="T39" i="14"/>
  <c r="U39" i="14"/>
  <c r="H40" i="14"/>
  <c r="I40" i="14"/>
  <c r="J40" i="14"/>
  <c r="L40" i="14"/>
  <c r="M40" i="14"/>
  <c r="N40" i="14"/>
  <c r="P40" i="14"/>
  <c r="Q40" i="14"/>
  <c r="R40" i="14"/>
  <c r="T40" i="14"/>
  <c r="U40" i="14"/>
  <c r="H41" i="14"/>
  <c r="I41" i="14"/>
  <c r="J41" i="14"/>
  <c r="L41" i="14"/>
  <c r="M41" i="14"/>
  <c r="N41" i="14"/>
  <c r="P41" i="14"/>
  <c r="Q41" i="14"/>
  <c r="R41" i="14"/>
  <c r="T41" i="14"/>
  <c r="U41" i="14"/>
  <c r="H42" i="14"/>
  <c r="I42" i="14"/>
  <c r="J42" i="14"/>
  <c r="L42" i="14"/>
  <c r="M42" i="14"/>
  <c r="N42" i="14"/>
  <c r="P42" i="14"/>
  <c r="Q42" i="14"/>
  <c r="R42" i="14"/>
  <c r="T42" i="14"/>
  <c r="U42" i="14"/>
  <c r="H43" i="14"/>
  <c r="I43" i="14"/>
  <c r="J43" i="14"/>
  <c r="L43" i="14"/>
  <c r="M43" i="14"/>
  <c r="N43" i="14"/>
  <c r="P43" i="14"/>
  <c r="Q43" i="14"/>
  <c r="R43" i="14"/>
  <c r="T43" i="14"/>
  <c r="U43" i="14"/>
  <c r="H44" i="14"/>
  <c r="I44" i="14"/>
  <c r="J44" i="14"/>
  <c r="L44" i="14"/>
  <c r="M44" i="14"/>
  <c r="N44" i="14"/>
  <c r="P44" i="14"/>
  <c r="Q44" i="14"/>
  <c r="R44" i="14"/>
  <c r="T44" i="14"/>
  <c r="U44" i="14"/>
  <c r="H45" i="14"/>
  <c r="I45" i="14"/>
  <c r="J45" i="14"/>
  <c r="L45" i="14"/>
  <c r="M45" i="14"/>
  <c r="N45" i="14"/>
  <c r="P45" i="14"/>
  <c r="Q45" i="14"/>
  <c r="R45" i="14"/>
  <c r="T45" i="14"/>
  <c r="U45" i="14"/>
  <c r="H46" i="14"/>
  <c r="I46" i="14"/>
  <c r="J46" i="14"/>
  <c r="L46" i="14"/>
  <c r="M46" i="14"/>
  <c r="N46" i="14"/>
  <c r="P46" i="14"/>
  <c r="Q46" i="14"/>
  <c r="R46" i="14"/>
  <c r="T46" i="14"/>
  <c r="U46" i="14"/>
  <c r="H47" i="14"/>
  <c r="I47" i="14"/>
  <c r="J47" i="14"/>
  <c r="L47" i="14"/>
  <c r="M47" i="14"/>
  <c r="N47" i="14"/>
  <c r="P47" i="14"/>
  <c r="Q47" i="14"/>
  <c r="R47" i="14"/>
  <c r="T47" i="14"/>
  <c r="U47" i="14"/>
  <c r="H48" i="14"/>
  <c r="I48" i="14"/>
  <c r="J48" i="14"/>
  <c r="L48" i="14"/>
  <c r="M48" i="14"/>
  <c r="N48" i="14"/>
  <c r="P48" i="14"/>
  <c r="Q48" i="14"/>
  <c r="R48" i="14"/>
  <c r="T48" i="14"/>
  <c r="U48" i="14"/>
  <c r="H49" i="14"/>
  <c r="I49" i="14"/>
  <c r="J49" i="14"/>
  <c r="L49" i="14"/>
  <c r="M49" i="14"/>
  <c r="N49" i="14"/>
  <c r="P49" i="14"/>
  <c r="Q49" i="14"/>
  <c r="R49" i="14"/>
  <c r="T49" i="14"/>
  <c r="U49" i="14"/>
  <c r="H50" i="14"/>
  <c r="I50" i="14"/>
  <c r="J50" i="14"/>
  <c r="L50" i="14"/>
  <c r="M50" i="14"/>
  <c r="N50" i="14"/>
  <c r="P50" i="14"/>
  <c r="Q50" i="14"/>
  <c r="R50" i="14"/>
  <c r="T50" i="14"/>
  <c r="U50" i="14"/>
  <c r="H51" i="14"/>
  <c r="I51" i="14"/>
  <c r="J51" i="14"/>
  <c r="L51" i="14"/>
  <c r="M51" i="14"/>
  <c r="N51" i="14"/>
  <c r="P51" i="14"/>
  <c r="Q51" i="14"/>
  <c r="R51" i="14"/>
  <c r="T51" i="14"/>
  <c r="U51" i="14"/>
  <c r="G577" i="23"/>
  <c r="F577" i="23"/>
  <c r="G576" i="23"/>
  <c r="F576" i="23"/>
  <c r="G575" i="23"/>
  <c r="F575" i="23"/>
  <c r="G574" i="23"/>
  <c r="F574" i="23"/>
  <c r="G573" i="23"/>
  <c r="F573" i="23"/>
  <c r="G572" i="23"/>
  <c r="F572" i="23"/>
  <c r="G571" i="23"/>
  <c r="F571" i="23"/>
  <c r="G570" i="23"/>
  <c r="F570" i="23"/>
  <c r="G569" i="23"/>
  <c r="F569" i="23"/>
  <c r="G568" i="23"/>
  <c r="F568" i="23"/>
  <c r="G567" i="23"/>
  <c r="F567" i="23"/>
  <c r="G566" i="23"/>
  <c r="F566" i="23"/>
  <c r="G565" i="23"/>
  <c r="F565" i="23"/>
  <c r="G564" i="23"/>
  <c r="F564" i="23"/>
  <c r="G563" i="23"/>
  <c r="F563" i="23"/>
  <c r="G562" i="23"/>
  <c r="F562" i="23"/>
  <c r="G561" i="23"/>
  <c r="F561" i="23"/>
  <c r="G560" i="23"/>
  <c r="F560" i="23"/>
  <c r="G559" i="23"/>
  <c r="F559" i="23"/>
  <c r="G558" i="23"/>
  <c r="G553" i="23"/>
  <c r="F553" i="23"/>
  <c r="G552" i="23"/>
  <c r="F552" i="23"/>
  <c r="G551" i="23"/>
  <c r="F551" i="23"/>
  <c r="G550" i="23"/>
  <c r="F550" i="23"/>
  <c r="G549" i="23"/>
  <c r="F549" i="23"/>
  <c r="G548" i="23"/>
  <c r="F548" i="23"/>
  <c r="G547" i="23"/>
  <c r="F547" i="23"/>
  <c r="G546" i="23"/>
  <c r="F546" i="23"/>
  <c r="G545" i="23"/>
  <c r="F545" i="23"/>
  <c r="G544" i="23"/>
  <c r="F544" i="23"/>
  <c r="G543" i="23"/>
  <c r="F543" i="23"/>
  <c r="G542" i="23"/>
  <c r="F542" i="23"/>
  <c r="G541" i="23"/>
  <c r="F541" i="23"/>
  <c r="G540" i="23"/>
  <c r="F540" i="23"/>
  <c r="G539" i="23"/>
  <c r="F539" i="23"/>
  <c r="G538" i="23"/>
  <c r="F538" i="23"/>
  <c r="G537" i="23"/>
  <c r="F537" i="23"/>
  <c r="G536" i="23"/>
  <c r="F536" i="23"/>
  <c r="G535" i="23"/>
  <c r="F535" i="23"/>
  <c r="G534" i="23"/>
  <c r="G529" i="23"/>
  <c r="F529" i="23"/>
  <c r="G528" i="23"/>
  <c r="F528" i="23"/>
  <c r="G527" i="23"/>
  <c r="F527" i="23"/>
  <c r="G526" i="23"/>
  <c r="F526" i="23"/>
  <c r="G525" i="23"/>
  <c r="F525" i="23"/>
  <c r="G524" i="23"/>
  <c r="F524" i="23"/>
  <c r="G523" i="23"/>
  <c r="F523" i="23"/>
  <c r="G522" i="23"/>
  <c r="F522" i="23"/>
  <c r="G521" i="23"/>
  <c r="F521" i="23"/>
  <c r="G520" i="23"/>
  <c r="F520" i="23"/>
  <c r="G519" i="23"/>
  <c r="F519" i="23"/>
  <c r="G518" i="23"/>
  <c r="F518" i="23"/>
  <c r="G517" i="23"/>
  <c r="F517" i="23"/>
  <c r="G516" i="23"/>
  <c r="F516" i="23"/>
  <c r="G515" i="23"/>
  <c r="F515" i="23"/>
  <c r="G514" i="23"/>
  <c r="F514" i="23"/>
  <c r="G513" i="23"/>
  <c r="F513" i="23"/>
  <c r="G512" i="23"/>
  <c r="F512" i="23"/>
  <c r="G511" i="23"/>
  <c r="F511" i="23"/>
  <c r="G510" i="23"/>
  <c r="G505" i="23"/>
  <c r="F505" i="23"/>
  <c r="G504" i="23"/>
  <c r="F504" i="23"/>
  <c r="G503" i="23"/>
  <c r="F503" i="23"/>
  <c r="G502" i="23"/>
  <c r="F502" i="23"/>
  <c r="G501" i="23"/>
  <c r="F501" i="23"/>
  <c r="G500" i="23"/>
  <c r="F500" i="23"/>
  <c r="G499" i="23"/>
  <c r="F499" i="23"/>
  <c r="G498" i="23"/>
  <c r="F498" i="23"/>
  <c r="G497" i="23"/>
  <c r="F497" i="23"/>
  <c r="G496" i="23"/>
  <c r="F496" i="23"/>
  <c r="G495" i="23"/>
  <c r="F495" i="23"/>
  <c r="G494" i="23"/>
  <c r="F494" i="23"/>
  <c r="G493" i="23"/>
  <c r="F493" i="23"/>
  <c r="G492" i="23"/>
  <c r="F492" i="23"/>
  <c r="G491" i="23"/>
  <c r="F491" i="23"/>
  <c r="G490" i="23"/>
  <c r="F490" i="23"/>
  <c r="G489" i="23"/>
  <c r="F489" i="23"/>
  <c r="G488" i="23"/>
  <c r="F488" i="23"/>
  <c r="G487" i="23"/>
  <c r="F487" i="23"/>
  <c r="G486" i="23"/>
  <c r="G481" i="23"/>
  <c r="F481" i="23"/>
  <c r="G480" i="23"/>
  <c r="F480" i="23"/>
  <c r="G479" i="23"/>
  <c r="F479" i="23"/>
  <c r="G478" i="23"/>
  <c r="F478" i="23"/>
  <c r="G477" i="23"/>
  <c r="F477" i="23"/>
  <c r="G476" i="23"/>
  <c r="F476" i="23"/>
  <c r="G475" i="23"/>
  <c r="F475" i="23"/>
  <c r="G474" i="23"/>
  <c r="F474" i="23"/>
  <c r="G473" i="23"/>
  <c r="F473" i="23"/>
  <c r="G472" i="23"/>
  <c r="F472" i="23"/>
  <c r="G471" i="23"/>
  <c r="F471" i="23"/>
  <c r="G470" i="23"/>
  <c r="F470" i="23"/>
  <c r="G469" i="23"/>
  <c r="F469" i="23"/>
  <c r="G468" i="23"/>
  <c r="F468" i="23"/>
  <c r="G467" i="23"/>
  <c r="F467" i="23"/>
  <c r="G466" i="23"/>
  <c r="F466" i="23"/>
  <c r="G465" i="23"/>
  <c r="F465" i="23"/>
  <c r="G464" i="23"/>
  <c r="F464" i="23"/>
  <c r="G463" i="23"/>
  <c r="F463" i="23"/>
  <c r="G462" i="23"/>
  <c r="G457" i="23"/>
  <c r="F457" i="23"/>
  <c r="G456" i="23"/>
  <c r="F456" i="23"/>
  <c r="G455" i="23"/>
  <c r="F455" i="23"/>
  <c r="G454" i="23"/>
  <c r="F454" i="23"/>
  <c r="G453" i="23"/>
  <c r="F453" i="23"/>
  <c r="G452" i="23"/>
  <c r="F452" i="23"/>
  <c r="G451" i="23"/>
  <c r="F451" i="23"/>
  <c r="G450" i="23"/>
  <c r="F450" i="23"/>
  <c r="G449" i="23"/>
  <c r="F449" i="23"/>
  <c r="G448" i="23"/>
  <c r="F448" i="23"/>
  <c r="G447" i="23"/>
  <c r="F447" i="23"/>
  <c r="G446" i="23"/>
  <c r="F446" i="23"/>
  <c r="G445" i="23"/>
  <c r="F445" i="23"/>
  <c r="G444" i="23"/>
  <c r="F444" i="23"/>
  <c r="G443" i="23"/>
  <c r="F443" i="23"/>
  <c r="G442" i="23"/>
  <c r="F442" i="23"/>
  <c r="G441" i="23"/>
  <c r="F441" i="23"/>
  <c r="G440" i="23"/>
  <c r="F440" i="23"/>
  <c r="G439" i="23"/>
  <c r="F439" i="23"/>
  <c r="G438" i="23"/>
  <c r="G433" i="23"/>
  <c r="F433" i="23"/>
  <c r="G432" i="23"/>
  <c r="F432" i="23"/>
  <c r="G431" i="23"/>
  <c r="F431" i="23"/>
  <c r="G430" i="23"/>
  <c r="F430" i="23"/>
  <c r="G429" i="23"/>
  <c r="F429" i="23"/>
  <c r="G428" i="23"/>
  <c r="F428" i="23"/>
  <c r="G427" i="23"/>
  <c r="F427" i="23"/>
  <c r="G426" i="23"/>
  <c r="F426" i="23"/>
  <c r="G425" i="23"/>
  <c r="F425" i="23"/>
  <c r="G424" i="23"/>
  <c r="F424" i="23"/>
  <c r="G423" i="23"/>
  <c r="F423" i="23"/>
  <c r="G422" i="23"/>
  <c r="F422" i="23"/>
  <c r="G421" i="23"/>
  <c r="F421" i="23"/>
  <c r="G420" i="23"/>
  <c r="F420" i="23"/>
  <c r="G419" i="23"/>
  <c r="F419" i="23"/>
  <c r="G418" i="23"/>
  <c r="F418" i="23"/>
  <c r="G417" i="23"/>
  <c r="F417" i="23"/>
  <c r="G416" i="23"/>
  <c r="F416" i="23"/>
  <c r="G415" i="23"/>
  <c r="F415" i="23"/>
  <c r="G414" i="23"/>
  <c r="G409" i="23"/>
  <c r="F409" i="23"/>
  <c r="G408" i="23"/>
  <c r="F408" i="23"/>
  <c r="G407" i="23"/>
  <c r="F407" i="23"/>
  <c r="G406" i="23"/>
  <c r="F406" i="23"/>
  <c r="G405" i="23"/>
  <c r="F405" i="23"/>
  <c r="G404" i="23"/>
  <c r="F404" i="23"/>
  <c r="G403" i="23"/>
  <c r="F403" i="23"/>
  <c r="G402" i="23"/>
  <c r="F402" i="23"/>
  <c r="G401" i="23"/>
  <c r="F401" i="23"/>
  <c r="G400" i="23"/>
  <c r="F400" i="23"/>
  <c r="G399" i="23"/>
  <c r="F399" i="23"/>
  <c r="G398" i="23"/>
  <c r="F398" i="23"/>
  <c r="G397" i="23"/>
  <c r="F397" i="23"/>
  <c r="G396" i="23"/>
  <c r="F396" i="23"/>
  <c r="G395" i="23"/>
  <c r="F395" i="23"/>
  <c r="G394" i="23"/>
  <c r="F394" i="23"/>
  <c r="G393" i="23"/>
  <c r="F393" i="23"/>
  <c r="G392" i="23"/>
  <c r="F392" i="23"/>
  <c r="G391" i="23"/>
  <c r="F391" i="23"/>
  <c r="G390" i="23"/>
  <c r="G385" i="23"/>
  <c r="F385" i="23"/>
  <c r="G384" i="23"/>
  <c r="F384" i="23"/>
  <c r="G383" i="23"/>
  <c r="F383" i="23"/>
  <c r="G382" i="23"/>
  <c r="F382" i="23"/>
  <c r="G381" i="23"/>
  <c r="F381" i="23"/>
  <c r="G380" i="23"/>
  <c r="F380" i="23"/>
  <c r="G379" i="23"/>
  <c r="F379" i="23"/>
  <c r="G378" i="23"/>
  <c r="F378" i="23"/>
  <c r="G377" i="23"/>
  <c r="F377" i="23"/>
  <c r="G376" i="23"/>
  <c r="F376" i="23"/>
  <c r="G375" i="23"/>
  <c r="F375" i="23"/>
  <c r="G374" i="23"/>
  <c r="F374" i="23"/>
  <c r="G373" i="23"/>
  <c r="F373" i="23"/>
  <c r="G372" i="23"/>
  <c r="F372" i="23"/>
  <c r="G371" i="23"/>
  <c r="F371" i="23"/>
  <c r="G370" i="23"/>
  <c r="F370" i="23"/>
  <c r="G369" i="23"/>
  <c r="F369" i="23"/>
  <c r="G368" i="23"/>
  <c r="F368" i="23"/>
  <c r="G367" i="23"/>
  <c r="F367" i="23"/>
  <c r="G366" i="23"/>
  <c r="G361" i="23"/>
  <c r="F361" i="23"/>
  <c r="G360" i="23"/>
  <c r="F360" i="23"/>
  <c r="G359" i="23"/>
  <c r="F359" i="23"/>
  <c r="G358" i="23"/>
  <c r="F358" i="23"/>
  <c r="G357" i="23"/>
  <c r="F357" i="23"/>
  <c r="G356" i="23"/>
  <c r="F356" i="23"/>
  <c r="G355" i="23"/>
  <c r="F355" i="23"/>
  <c r="G354" i="23"/>
  <c r="F354" i="23"/>
  <c r="G353" i="23"/>
  <c r="F353" i="23"/>
  <c r="G352" i="23"/>
  <c r="F352" i="23"/>
  <c r="G351" i="23"/>
  <c r="F351" i="23"/>
  <c r="G350" i="23"/>
  <c r="F350" i="23"/>
  <c r="G349" i="23"/>
  <c r="F349" i="23"/>
  <c r="G348" i="23"/>
  <c r="F348" i="23"/>
  <c r="G347" i="23"/>
  <c r="F347" i="23"/>
  <c r="G346" i="23"/>
  <c r="F346" i="23"/>
  <c r="G345" i="23"/>
  <c r="F345" i="23"/>
  <c r="G344" i="23"/>
  <c r="F344" i="23"/>
  <c r="G343" i="23"/>
  <c r="F343" i="23"/>
  <c r="G342" i="23"/>
  <c r="G337" i="23"/>
  <c r="F337" i="23"/>
  <c r="G336" i="23"/>
  <c r="F336" i="23"/>
  <c r="G335" i="23"/>
  <c r="F335" i="23"/>
  <c r="G334" i="23"/>
  <c r="F334" i="23"/>
  <c r="G333" i="23"/>
  <c r="F333" i="23"/>
  <c r="G332" i="23"/>
  <c r="F332" i="23"/>
  <c r="G331" i="23"/>
  <c r="F331" i="23"/>
  <c r="G330" i="23"/>
  <c r="F330" i="23"/>
  <c r="G329" i="23"/>
  <c r="F329" i="23"/>
  <c r="G328" i="23"/>
  <c r="F328" i="23"/>
  <c r="G327" i="23"/>
  <c r="F327" i="23"/>
  <c r="G326" i="23"/>
  <c r="F326" i="23"/>
  <c r="G325" i="23"/>
  <c r="F325" i="23"/>
  <c r="G324" i="23"/>
  <c r="F324" i="23"/>
  <c r="G323" i="23"/>
  <c r="F323" i="23"/>
  <c r="G322" i="23"/>
  <c r="F322" i="23"/>
  <c r="G321" i="23"/>
  <c r="F321" i="23"/>
  <c r="G320" i="23"/>
  <c r="F320" i="23"/>
  <c r="G319" i="23"/>
  <c r="F319" i="23"/>
  <c r="G318" i="23"/>
  <c r="G313" i="23"/>
  <c r="F313" i="23"/>
  <c r="G312" i="23"/>
  <c r="F312" i="23"/>
  <c r="G311" i="23"/>
  <c r="F311" i="23"/>
  <c r="G310" i="23"/>
  <c r="F310" i="23"/>
  <c r="G309" i="23"/>
  <c r="F309" i="23"/>
  <c r="G308" i="23"/>
  <c r="F308" i="23"/>
  <c r="G307" i="23"/>
  <c r="F307" i="23"/>
  <c r="G306" i="23"/>
  <c r="F306" i="23"/>
  <c r="G305" i="23"/>
  <c r="F305" i="23"/>
  <c r="G304" i="23"/>
  <c r="F304" i="23"/>
  <c r="G303" i="23"/>
  <c r="F303" i="23"/>
  <c r="G302" i="23"/>
  <c r="F302" i="23"/>
  <c r="G301" i="23"/>
  <c r="F301" i="23"/>
  <c r="G300" i="23"/>
  <c r="F300" i="23"/>
  <c r="G299" i="23"/>
  <c r="F299" i="23"/>
  <c r="G298" i="23"/>
  <c r="F298" i="23"/>
  <c r="G297" i="23"/>
  <c r="F297" i="23"/>
  <c r="G296" i="23"/>
  <c r="F296" i="23"/>
  <c r="G295" i="23"/>
  <c r="F295" i="23"/>
  <c r="G294" i="23"/>
  <c r="G289" i="23"/>
  <c r="F289" i="23"/>
  <c r="G288" i="23"/>
  <c r="F288" i="23"/>
  <c r="G287" i="23"/>
  <c r="F287" i="23"/>
  <c r="G286" i="23"/>
  <c r="F286" i="23"/>
  <c r="G285" i="23"/>
  <c r="F285" i="23"/>
  <c r="G284" i="23"/>
  <c r="F284" i="23"/>
  <c r="G283" i="23"/>
  <c r="F283" i="23"/>
  <c r="G282" i="23"/>
  <c r="F282" i="23"/>
  <c r="G281" i="23"/>
  <c r="F281" i="23"/>
  <c r="G280" i="23"/>
  <c r="F280" i="23"/>
  <c r="G279" i="23"/>
  <c r="F279" i="23"/>
  <c r="G278" i="23"/>
  <c r="F278" i="23"/>
  <c r="G277" i="23"/>
  <c r="F277" i="23"/>
  <c r="G276" i="23"/>
  <c r="F276" i="23"/>
  <c r="G275" i="23"/>
  <c r="F275" i="23"/>
  <c r="G274" i="23"/>
  <c r="F274" i="23"/>
  <c r="G273" i="23"/>
  <c r="F273" i="23"/>
  <c r="G272" i="23"/>
  <c r="F272" i="23"/>
  <c r="G271" i="23"/>
  <c r="F271" i="23"/>
  <c r="G270" i="23"/>
  <c r="G265" i="23"/>
  <c r="F265" i="23"/>
  <c r="G264" i="23"/>
  <c r="F264" i="23"/>
  <c r="G263" i="23"/>
  <c r="F263" i="23"/>
  <c r="G262" i="23"/>
  <c r="F262" i="23"/>
  <c r="G261" i="23"/>
  <c r="F261" i="23"/>
  <c r="G260" i="23"/>
  <c r="F260" i="23"/>
  <c r="G259" i="23"/>
  <c r="F259" i="23"/>
  <c r="G258" i="23"/>
  <c r="F258" i="23"/>
  <c r="G257" i="23"/>
  <c r="F257" i="23"/>
  <c r="G256" i="23"/>
  <c r="F256" i="23"/>
  <c r="G255" i="23"/>
  <c r="F255" i="23"/>
  <c r="G254" i="23"/>
  <c r="F254" i="23"/>
  <c r="G253" i="23"/>
  <c r="F253" i="23"/>
  <c r="G252" i="23"/>
  <c r="F252" i="23"/>
  <c r="G251" i="23"/>
  <c r="F251" i="23"/>
  <c r="G250" i="23"/>
  <c r="F250" i="23"/>
  <c r="G249" i="23"/>
  <c r="F249" i="23"/>
  <c r="G248" i="23"/>
  <c r="F248" i="23"/>
  <c r="G247" i="23"/>
  <c r="F247" i="23"/>
  <c r="G246" i="23"/>
  <c r="G241" i="23"/>
  <c r="F241" i="23"/>
  <c r="G240" i="23"/>
  <c r="F240" i="23"/>
  <c r="G239" i="23"/>
  <c r="F239" i="23"/>
  <c r="G238" i="23"/>
  <c r="F238" i="23"/>
  <c r="G237" i="23"/>
  <c r="F237" i="23"/>
  <c r="G236" i="23"/>
  <c r="F236" i="23"/>
  <c r="G235" i="23"/>
  <c r="F235" i="23"/>
  <c r="G234" i="23"/>
  <c r="F234" i="23"/>
  <c r="G233" i="23"/>
  <c r="F233" i="23"/>
  <c r="G232" i="23"/>
  <c r="F232" i="23"/>
  <c r="G231" i="23"/>
  <c r="F231" i="23"/>
  <c r="G230" i="23"/>
  <c r="F230" i="23"/>
  <c r="G229" i="23"/>
  <c r="F229" i="23"/>
  <c r="G228" i="23"/>
  <c r="F228" i="23"/>
  <c r="G227" i="23"/>
  <c r="F227" i="23"/>
  <c r="G226" i="23"/>
  <c r="F226" i="23"/>
  <c r="G225" i="23"/>
  <c r="F225" i="23"/>
  <c r="G224" i="23"/>
  <c r="F224" i="23"/>
  <c r="G223" i="23"/>
  <c r="F223" i="23"/>
  <c r="G222" i="23"/>
  <c r="G217" i="23"/>
  <c r="F217" i="23"/>
  <c r="G216" i="23"/>
  <c r="F216" i="23"/>
  <c r="G215" i="23"/>
  <c r="F215" i="23"/>
  <c r="G214" i="23"/>
  <c r="F214" i="23"/>
  <c r="G213" i="23"/>
  <c r="F213" i="23"/>
  <c r="G212" i="23"/>
  <c r="F212" i="23"/>
  <c r="G211" i="23"/>
  <c r="F211" i="23"/>
  <c r="G210" i="23"/>
  <c r="F210" i="23"/>
  <c r="G209" i="23"/>
  <c r="F209" i="23"/>
  <c r="G208" i="23"/>
  <c r="F208" i="23"/>
  <c r="G207" i="23"/>
  <c r="F207" i="23"/>
  <c r="G206" i="23"/>
  <c r="F206" i="23"/>
  <c r="G205" i="23"/>
  <c r="F205" i="23"/>
  <c r="G204" i="23"/>
  <c r="F204" i="23"/>
  <c r="G203" i="23"/>
  <c r="F203" i="23"/>
  <c r="G202" i="23"/>
  <c r="F202" i="23"/>
  <c r="G201" i="23"/>
  <c r="F201" i="23"/>
  <c r="G200" i="23"/>
  <c r="F200" i="23"/>
  <c r="G199" i="23"/>
  <c r="F199" i="23"/>
  <c r="G198" i="23"/>
  <c r="G193" i="23"/>
  <c r="F193" i="23"/>
  <c r="G192" i="23"/>
  <c r="F192" i="23"/>
  <c r="G191" i="23"/>
  <c r="F191" i="23"/>
  <c r="G190" i="23"/>
  <c r="F190" i="23"/>
  <c r="G189" i="23"/>
  <c r="F189" i="23"/>
  <c r="G188" i="23"/>
  <c r="F188" i="23"/>
  <c r="G187" i="23"/>
  <c r="F187" i="23"/>
  <c r="G186" i="23"/>
  <c r="F186" i="23"/>
  <c r="G185" i="23"/>
  <c r="F185" i="23"/>
  <c r="G184" i="23"/>
  <c r="F184" i="23"/>
  <c r="G183" i="23"/>
  <c r="F183" i="23"/>
  <c r="G182" i="23"/>
  <c r="F182" i="23"/>
  <c r="G181" i="23"/>
  <c r="F181" i="23"/>
  <c r="G180" i="23"/>
  <c r="F180" i="23"/>
  <c r="G179" i="23"/>
  <c r="F179" i="23"/>
  <c r="G178" i="23"/>
  <c r="F178" i="23"/>
  <c r="G177" i="23"/>
  <c r="F177" i="23"/>
  <c r="G176" i="23"/>
  <c r="F176" i="23"/>
  <c r="G175" i="23"/>
  <c r="F175" i="23"/>
  <c r="G174" i="23"/>
  <c r="G169" i="23"/>
  <c r="F169" i="23"/>
  <c r="G168" i="23"/>
  <c r="F168" i="23"/>
  <c r="G167" i="23"/>
  <c r="F167" i="23"/>
  <c r="G166" i="23"/>
  <c r="F166" i="23"/>
  <c r="G165" i="23"/>
  <c r="F165" i="23"/>
  <c r="G164" i="23"/>
  <c r="F164" i="23"/>
  <c r="G163" i="23"/>
  <c r="F163" i="23"/>
  <c r="G162" i="23"/>
  <c r="F162" i="23"/>
  <c r="G161" i="23"/>
  <c r="F161" i="23"/>
  <c r="G160" i="23"/>
  <c r="F160" i="23"/>
  <c r="G159" i="23"/>
  <c r="F159" i="23"/>
  <c r="G158" i="23"/>
  <c r="F158" i="23"/>
  <c r="G157" i="23"/>
  <c r="F157" i="23"/>
  <c r="G156" i="23"/>
  <c r="F156" i="23"/>
  <c r="G155" i="23"/>
  <c r="F155" i="23"/>
  <c r="G154" i="23"/>
  <c r="F154" i="23"/>
  <c r="G153" i="23"/>
  <c r="F153" i="23"/>
  <c r="G152" i="23"/>
  <c r="F152" i="23"/>
  <c r="G151" i="23"/>
  <c r="F151" i="23"/>
  <c r="G150" i="23"/>
  <c r="G145" i="23"/>
  <c r="F145" i="23"/>
  <c r="G144" i="23"/>
  <c r="F144" i="23"/>
  <c r="G143" i="23"/>
  <c r="F143" i="23"/>
  <c r="G142" i="23"/>
  <c r="F142" i="23"/>
  <c r="G141" i="23"/>
  <c r="F141" i="23"/>
  <c r="G140" i="23"/>
  <c r="F140" i="23"/>
  <c r="G139" i="23"/>
  <c r="F139" i="23"/>
  <c r="G138" i="23"/>
  <c r="F138" i="23"/>
  <c r="G137" i="23"/>
  <c r="F137" i="23"/>
  <c r="G136" i="23"/>
  <c r="F136" i="23"/>
  <c r="G135" i="23"/>
  <c r="F135" i="23"/>
  <c r="G134" i="23"/>
  <c r="F134" i="23"/>
  <c r="G133" i="23"/>
  <c r="F133" i="23"/>
  <c r="G132" i="23"/>
  <c r="F132" i="23"/>
  <c r="G131" i="23"/>
  <c r="F131" i="23"/>
  <c r="G130" i="23"/>
  <c r="F130" i="23"/>
  <c r="G129" i="23"/>
  <c r="F129" i="23"/>
  <c r="G128" i="23"/>
  <c r="F128" i="23"/>
  <c r="G127" i="23"/>
  <c r="F127" i="23"/>
  <c r="G126" i="23"/>
  <c r="G121" i="23"/>
  <c r="F121" i="23"/>
  <c r="G120" i="23"/>
  <c r="F120" i="23"/>
  <c r="G119" i="23"/>
  <c r="F119" i="23"/>
  <c r="G118" i="23"/>
  <c r="F118" i="23"/>
  <c r="G117" i="23"/>
  <c r="F117" i="23"/>
  <c r="G116" i="23"/>
  <c r="F116" i="23"/>
  <c r="G115" i="23"/>
  <c r="F115" i="23"/>
  <c r="G114" i="23"/>
  <c r="F114" i="23"/>
  <c r="G113" i="23"/>
  <c r="F113" i="23"/>
  <c r="G112" i="23"/>
  <c r="F112" i="23"/>
  <c r="G111" i="23"/>
  <c r="F111" i="23"/>
  <c r="G110" i="23"/>
  <c r="F110" i="23"/>
  <c r="G109" i="23"/>
  <c r="F109" i="23"/>
  <c r="G108" i="23"/>
  <c r="F108" i="23"/>
  <c r="G107" i="23"/>
  <c r="F107" i="23"/>
  <c r="G106" i="23"/>
  <c r="F106" i="23"/>
  <c r="G105" i="23"/>
  <c r="F105" i="23"/>
  <c r="G104" i="23"/>
  <c r="F104" i="23"/>
  <c r="G103" i="23"/>
  <c r="F103" i="23"/>
  <c r="G102" i="23"/>
  <c r="G97" i="23"/>
  <c r="F97" i="23"/>
  <c r="G96" i="23"/>
  <c r="F96" i="23"/>
  <c r="G95" i="23"/>
  <c r="F95" i="23"/>
  <c r="G94" i="23"/>
  <c r="F94" i="23"/>
  <c r="G93" i="23"/>
  <c r="F93" i="23"/>
  <c r="G92" i="23"/>
  <c r="F92" i="23"/>
  <c r="G91" i="23"/>
  <c r="F91" i="23"/>
  <c r="G90" i="23"/>
  <c r="F90" i="23"/>
  <c r="G89" i="23"/>
  <c r="F89" i="23"/>
  <c r="G88" i="23"/>
  <c r="F88" i="23"/>
  <c r="G87" i="23"/>
  <c r="F87" i="23"/>
  <c r="G86" i="23"/>
  <c r="F86" i="23"/>
  <c r="G85" i="23"/>
  <c r="F85" i="23"/>
  <c r="G84" i="23"/>
  <c r="F84" i="23"/>
  <c r="G83" i="23"/>
  <c r="F83" i="23"/>
  <c r="G82" i="23"/>
  <c r="F82" i="23"/>
  <c r="G81" i="23"/>
  <c r="F81" i="23"/>
  <c r="G80" i="23"/>
  <c r="F80" i="23"/>
  <c r="G79" i="23"/>
  <c r="F79" i="23"/>
  <c r="G78" i="23"/>
  <c r="G73" i="23"/>
  <c r="F73" i="23"/>
  <c r="G72" i="23"/>
  <c r="F72" i="23"/>
  <c r="G71" i="23"/>
  <c r="F71" i="23"/>
  <c r="G70" i="23"/>
  <c r="F70" i="23"/>
  <c r="G69" i="23"/>
  <c r="F69" i="23"/>
  <c r="G68" i="23"/>
  <c r="F68" i="23"/>
  <c r="G67" i="23"/>
  <c r="F67" i="23"/>
  <c r="G66" i="23"/>
  <c r="F66" i="23"/>
  <c r="G65" i="23"/>
  <c r="F65" i="23"/>
  <c r="G64" i="23"/>
  <c r="F64" i="23"/>
  <c r="G63" i="23"/>
  <c r="F63" i="23"/>
  <c r="G62" i="23"/>
  <c r="F62" i="23"/>
  <c r="G61" i="23"/>
  <c r="F61" i="23"/>
  <c r="G60" i="23"/>
  <c r="F60" i="23"/>
  <c r="G59" i="23"/>
  <c r="F59" i="23"/>
  <c r="G58" i="23"/>
  <c r="F58" i="23"/>
  <c r="G57" i="23"/>
  <c r="F57" i="23"/>
  <c r="G56" i="23"/>
  <c r="F56" i="23"/>
  <c r="G55" i="23"/>
  <c r="F55" i="23"/>
  <c r="G54" i="23"/>
  <c r="G49" i="23"/>
  <c r="F49" i="23"/>
  <c r="G48" i="23"/>
  <c r="F48" i="23"/>
  <c r="G47" i="23"/>
  <c r="F47" i="23"/>
  <c r="G46" i="23"/>
  <c r="F46" i="23"/>
  <c r="G45" i="23"/>
  <c r="F45" i="23"/>
  <c r="G44" i="23"/>
  <c r="F44" i="23"/>
  <c r="G43" i="23"/>
  <c r="F43" i="23"/>
  <c r="G42" i="23"/>
  <c r="F42" i="23"/>
  <c r="G41" i="23"/>
  <c r="F41" i="23"/>
  <c r="G40" i="23"/>
  <c r="F40" i="23"/>
  <c r="G39" i="23"/>
  <c r="F39" i="23"/>
  <c r="G38" i="23"/>
  <c r="F38" i="23"/>
  <c r="G37" i="23"/>
  <c r="F37" i="23"/>
  <c r="G36" i="23"/>
  <c r="F36" i="23"/>
  <c r="G35" i="23"/>
  <c r="F35" i="23"/>
  <c r="G34" i="23"/>
  <c r="F34" i="23"/>
  <c r="G33" i="23"/>
  <c r="F33" i="23"/>
  <c r="G32" i="23"/>
  <c r="F32" i="23"/>
  <c r="G31" i="23"/>
  <c r="F31" i="23"/>
  <c r="G30" i="23"/>
  <c r="G25" i="23"/>
  <c r="F25" i="23"/>
  <c r="G24" i="23"/>
  <c r="F24" i="23"/>
  <c r="G23" i="23"/>
  <c r="F23" i="23"/>
  <c r="G22" i="23"/>
  <c r="F22" i="23"/>
  <c r="G21" i="23"/>
  <c r="F21" i="23"/>
  <c r="G20" i="23"/>
  <c r="F20" i="23"/>
  <c r="G19" i="23"/>
  <c r="F19" i="23"/>
  <c r="G18" i="23"/>
  <c r="F18" i="23"/>
  <c r="G17" i="23"/>
  <c r="F17" i="23"/>
  <c r="G16" i="23"/>
  <c r="F16" i="23"/>
  <c r="G15" i="23"/>
  <c r="F15" i="23"/>
  <c r="G14" i="23"/>
  <c r="F14" i="23"/>
  <c r="G13" i="23"/>
  <c r="F13" i="23"/>
  <c r="G12" i="23"/>
  <c r="F12" i="23"/>
  <c r="G11" i="23"/>
  <c r="F11" i="23"/>
  <c r="G10" i="23"/>
  <c r="F10" i="23"/>
  <c r="G9" i="23"/>
  <c r="F9" i="23"/>
  <c r="G8" i="23"/>
  <c r="F8" i="23"/>
  <c r="G7" i="23"/>
  <c r="F7" i="23"/>
  <c r="G6" i="23"/>
  <c r="O577" i="21"/>
  <c r="N577" i="21"/>
  <c r="O576" i="21"/>
  <c r="N576" i="21"/>
  <c r="O575" i="21"/>
  <c r="N575" i="21"/>
  <c r="O574" i="21"/>
  <c r="N574" i="21"/>
  <c r="O573" i="21"/>
  <c r="N573" i="21"/>
  <c r="O572" i="21"/>
  <c r="N572" i="21"/>
  <c r="O571" i="21"/>
  <c r="N571" i="21"/>
  <c r="O570" i="21"/>
  <c r="N570" i="21"/>
  <c r="O569" i="21"/>
  <c r="N569" i="21"/>
  <c r="O568" i="21"/>
  <c r="N568" i="21"/>
  <c r="O567" i="21"/>
  <c r="N567" i="21"/>
  <c r="O566" i="21"/>
  <c r="N566" i="21"/>
  <c r="O565" i="21"/>
  <c r="N565" i="21"/>
  <c r="O564" i="21"/>
  <c r="N564" i="21"/>
  <c r="O563" i="21"/>
  <c r="N563" i="21"/>
  <c r="O562" i="21"/>
  <c r="N562" i="21"/>
  <c r="O561" i="21"/>
  <c r="N561" i="21"/>
  <c r="O560" i="21"/>
  <c r="N560" i="21"/>
  <c r="O559" i="21"/>
  <c r="N559" i="21"/>
  <c r="O558" i="21"/>
  <c r="O553" i="21"/>
  <c r="N553" i="21"/>
  <c r="O552" i="21"/>
  <c r="N552" i="21"/>
  <c r="O551" i="21"/>
  <c r="N551" i="21"/>
  <c r="O550" i="21"/>
  <c r="N550" i="21"/>
  <c r="O549" i="21"/>
  <c r="N549" i="21"/>
  <c r="O548" i="21"/>
  <c r="N548" i="21"/>
  <c r="O547" i="21"/>
  <c r="N547" i="21"/>
  <c r="O546" i="21"/>
  <c r="N546" i="21"/>
  <c r="O545" i="21"/>
  <c r="N545" i="21"/>
  <c r="O544" i="21"/>
  <c r="N544" i="21"/>
  <c r="O543" i="21"/>
  <c r="N543" i="21"/>
  <c r="O542" i="21"/>
  <c r="N542" i="21"/>
  <c r="O541" i="21"/>
  <c r="N541" i="21"/>
  <c r="O540" i="21"/>
  <c r="N540" i="21"/>
  <c r="O539" i="21"/>
  <c r="N539" i="21"/>
  <c r="O538" i="21"/>
  <c r="N538" i="21"/>
  <c r="O537" i="21"/>
  <c r="N537" i="21"/>
  <c r="O536" i="21"/>
  <c r="N536" i="21"/>
  <c r="O535" i="21"/>
  <c r="N535" i="21"/>
  <c r="O534" i="21"/>
  <c r="O529" i="21"/>
  <c r="N529" i="21"/>
  <c r="O528" i="21"/>
  <c r="N528" i="21"/>
  <c r="O527" i="21"/>
  <c r="N527" i="21"/>
  <c r="O526" i="21"/>
  <c r="N526" i="21"/>
  <c r="O525" i="21"/>
  <c r="N525" i="21"/>
  <c r="O524" i="21"/>
  <c r="N524" i="21"/>
  <c r="O523" i="21"/>
  <c r="N523" i="21"/>
  <c r="O522" i="21"/>
  <c r="N522" i="21"/>
  <c r="O521" i="21"/>
  <c r="N521" i="21"/>
  <c r="O520" i="21"/>
  <c r="N520" i="21"/>
  <c r="O519" i="21"/>
  <c r="N519" i="21"/>
  <c r="O518" i="21"/>
  <c r="N518" i="21"/>
  <c r="O517" i="21"/>
  <c r="N517" i="21"/>
  <c r="O516" i="21"/>
  <c r="N516" i="21"/>
  <c r="O515" i="21"/>
  <c r="N515" i="21"/>
  <c r="O514" i="21"/>
  <c r="N514" i="21"/>
  <c r="O513" i="21"/>
  <c r="N513" i="21"/>
  <c r="O512" i="21"/>
  <c r="N512" i="21"/>
  <c r="O511" i="21"/>
  <c r="N511" i="21"/>
  <c r="O510" i="21"/>
  <c r="O505" i="21"/>
  <c r="N505" i="21"/>
  <c r="O504" i="21"/>
  <c r="N504" i="21"/>
  <c r="O503" i="21"/>
  <c r="N503" i="21"/>
  <c r="O502" i="21"/>
  <c r="N502" i="21"/>
  <c r="O501" i="21"/>
  <c r="N501" i="21"/>
  <c r="O500" i="21"/>
  <c r="N500" i="21"/>
  <c r="O499" i="21"/>
  <c r="N499" i="21"/>
  <c r="O498" i="21"/>
  <c r="N498" i="21"/>
  <c r="O497" i="21"/>
  <c r="N497" i="21"/>
  <c r="O496" i="21"/>
  <c r="N496" i="21"/>
  <c r="O495" i="21"/>
  <c r="N495" i="21"/>
  <c r="O494" i="21"/>
  <c r="N494" i="21"/>
  <c r="O493" i="21"/>
  <c r="N493" i="21"/>
  <c r="O492" i="21"/>
  <c r="N492" i="21"/>
  <c r="O491" i="21"/>
  <c r="N491" i="21"/>
  <c r="O490" i="21"/>
  <c r="N490" i="21"/>
  <c r="O489" i="21"/>
  <c r="N489" i="21"/>
  <c r="O488" i="21"/>
  <c r="N488" i="21"/>
  <c r="O487" i="21"/>
  <c r="N487" i="21"/>
  <c r="O486" i="21"/>
  <c r="O481" i="21"/>
  <c r="N481" i="21"/>
  <c r="O480" i="21"/>
  <c r="N480" i="21"/>
  <c r="O479" i="21"/>
  <c r="N479" i="21"/>
  <c r="O478" i="21"/>
  <c r="N478" i="21"/>
  <c r="O477" i="21"/>
  <c r="N477" i="21"/>
  <c r="O476" i="21"/>
  <c r="N476" i="21"/>
  <c r="O475" i="21"/>
  <c r="N475" i="21"/>
  <c r="O474" i="21"/>
  <c r="N474" i="21"/>
  <c r="O473" i="21"/>
  <c r="N473" i="21"/>
  <c r="O472" i="21"/>
  <c r="N472" i="21"/>
  <c r="O471" i="21"/>
  <c r="N471" i="21"/>
  <c r="O470" i="21"/>
  <c r="N470" i="21"/>
  <c r="O469" i="21"/>
  <c r="N469" i="21"/>
  <c r="O468" i="21"/>
  <c r="N468" i="21"/>
  <c r="O467" i="21"/>
  <c r="N467" i="21"/>
  <c r="O466" i="21"/>
  <c r="N466" i="21"/>
  <c r="O465" i="21"/>
  <c r="N465" i="21"/>
  <c r="O464" i="21"/>
  <c r="N464" i="21"/>
  <c r="O463" i="21"/>
  <c r="N463" i="21"/>
  <c r="O462" i="21"/>
  <c r="O457" i="21"/>
  <c r="N457" i="21"/>
  <c r="O456" i="21"/>
  <c r="N456" i="21"/>
  <c r="O455" i="21"/>
  <c r="N455" i="21"/>
  <c r="O454" i="21"/>
  <c r="N454" i="21"/>
  <c r="O453" i="21"/>
  <c r="N453" i="21"/>
  <c r="O452" i="21"/>
  <c r="N452" i="21"/>
  <c r="O451" i="21"/>
  <c r="N451" i="21"/>
  <c r="O450" i="21"/>
  <c r="N450" i="21"/>
  <c r="O449" i="21"/>
  <c r="N449" i="21"/>
  <c r="O448" i="21"/>
  <c r="N448" i="21"/>
  <c r="O447" i="21"/>
  <c r="N447" i="21"/>
  <c r="O446" i="21"/>
  <c r="N446" i="21"/>
  <c r="O445" i="21"/>
  <c r="N445" i="21"/>
  <c r="O444" i="21"/>
  <c r="N444" i="21"/>
  <c r="O443" i="21"/>
  <c r="N443" i="21"/>
  <c r="O442" i="21"/>
  <c r="N442" i="21"/>
  <c r="O441" i="21"/>
  <c r="N441" i="21"/>
  <c r="O440" i="21"/>
  <c r="N440" i="21"/>
  <c r="O439" i="21"/>
  <c r="N439" i="21"/>
  <c r="O438" i="21"/>
  <c r="O433" i="21"/>
  <c r="N433" i="21"/>
  <c r="O432" i="21"/>
  <c r="N432" i="21"/>
  <c r="O431" i="21"/>
  <c r="N431" i="21"/>
  <c r="O430" i="21"/>
  <c r="N430" i="21"/>
  <c r="O429" i="21"/>
  <c r="N429" i="21"/>
  <c r="O428" i="21"/>
  <c r="N428" i="21"/>
  <c r="O427" i="21"/>
  <c r="N427" i="21"/>
  <c r="O426" i="21"/>
  <c r="N426" i="21"/>
  <c r="O425" i="21"/>
  <c r="N425" i="21"/>
  <c r="O424" i="21"/>
  <c r="N424" i="21"/>
  <c r="O423" i="21"/>
  <c r="N423" i="21"/>
  <c r="O422" i="21"/>
  <c r="N422" i="21"/>
  <c r="O421" i="21"/>
  <c r="N421" i="21"/>
  <c r="O420" i="21"/>
  <c r="N420" i="21"/>
  <c r="O419" i="21"/>
  <c r="N419" i="21"/>
  <c r="O418" i="21"/>
  <c r="N418" i="21"/>
  <c r="O417" i="21"/>
  <c r="N417" i="21"/>
  <c r="O416" i="21"/>
  <c r="N416" i="21"/>
  <c r="O415" i="21"/>
  <c r="N415" i="21"/>
  <c r="O414" i="21"/>
  <c r="O409" i="21"/>
  <c r="N409" i="21"/>
  <c r="O408" i="21"/>
  <c r="N408" i="21"/>
  <c r="O407" i="21"/>
  <c r="N407" i="21"/>
  <c r="O406" i="21"/>
  <c r="N406" i="21"/>
  <c r="O405" i="21"/>
  <c r="N405" i="21"/>
  <c r="O404" i="21"/>
  <c r="N404" i="21"/>
  <c r="O403" i="21"/>
  <c r="N403" i="21"/>
  <c r="O402" i="21"/>
  <c r="N402" i="21"/>
  <c r="O401" i="21"/>
  <c r="N401" i="21"/>
  <c r="O400" i="21"/>
  <c r="N400" i="21"/>
  <c r="O399" i="21"/>
  <c r="N399" i="21"/>
  <c r="O398" i="21"/>
  <c r="N398" i="21"/>
  <c r="O397" i="21"/>
  <c r="N397" i="21"/>
  <c r="O396" i="21"/>
  <c r="N396" i="21"/>
  <c r="O395" i="21"/>
  <c r="N395" i="21"/>
  <c r="O394" i="21"/>
  <c r="N394" i="21"/>
  <c r="O393" i="21"/>
  <c r="N393" i="21"/>
  <c r="O392" i="21"/>
  <c r="N392" i="21"/>
  <c r="O391" i="21"/>
  <c r="N391" i="21"/>
  <c r="O390" i="21"/>
  <c r="O385" i="21"/>
  <c r="N385" i="21"/>
  <c r="O384" i="21"/>
  <c r="N384" i="21"/>
  <c r="O383" i="21"/>
  <c r="N383" i="21"/>
  <c r="O382" i="21"/>
  <c r="N382" i="21"/>
  <c r="O381" i="21"/>
  <c r="N381" i="21"/>
  <c r="O380" i="21"/>
  <c r="N380" i="21"/>
  <c r="O379" i="21"/>
  <c r="N379" i="21"/>
  <c r="O378" i="21"/>
  <c r="N378" i="21"/>
  <c r="O377" i="21"/>
  <c r="N377" i="21"/>
  <c r="O376" i="21"/>
  <c r="N376" i="21"/>
  <c r="O375" i="21"/>
  <c r="N375" i="21"/>
  <c r="O374" i="21"/>
  <c r="N374" i="21"/>
  <c r="O373" i="21"/>
  <c r="N373" i="21"/>
  <c r="O372" i="21"/>
  <c r="N372" i="21"/>
  <c r="O371" i="21"/>
  <c r="N371" i="21"/>
  <c r="O370" i="21"/>
  <c r="N370" i="21"/>
  <c r="O369" i="21"/>
  <c r="N369" i="21"/>
  <c r="O368" i="21"/>
  <c r="N368" i="21"/>
  <c r="O367" i="21"/>
  <c r="N367" i="21"/>
  <c r="O366" i="21"/>
  <c r="O361" i="21"/>
  <c r="N361" i="21"/>
  <c r="O360" i="21"/>
  <c r="N360" i="21"/>
  <c r="O359" i="21"/>
  <c r="N359" i="21"/>
  <c r="O358" i="21"/>
  <c r="N358" i="21"/>
  <c r="O357" i="21"/>
  <c r="N357" i="21"/>
  <c r="O356" i="21"/>
  <c r="N356" i="21"/>
  <c r="O355" i="21"/>
  <c r="N355" i="21"/>
  <c r="O354" i="21"/>
  <c r="N354" i="21"/>
  <c r="O353" i="21"/>
  <c r="N353" i="21"/>
  <c r="O352" i="21"/>
  <c r="N352" i="21"/>
  <c r="O351" i="21"/>
  <c r="N351" i="21"/>
  <c r="O350" i="21"/>
  <c r="N350" i="21"/>
  <c r="O349" i="21"/>
  <c r="N349" i="21"/>
  <c r="O348" i="21"/>
  <c r="N348" i="21"/>
  <c r="O347" i="21"/>
  <c r="N347" i="21"/>
  <c r="O346" i="21"/>
  <c r="N346" i="21"/>
  <c r="O345" i="21"/>
  <c r="N345" i="21"/>
  <c r="O344" i="21"/>
  <c r="N344" i="21"/>
  <c r="O343" i="21"/>
  <c r="N343" i="21"/>
  <c r="O342" i="21"/>
  <c r="N337" i="21"/>
  <c r="N336" i="21"/>
  <c r="N335" i="21"/>
  <c r="N334" i="21"/>
  <c r="N333" i="21"/>
  <c r="N332" i="21"/>
  <c r="N331" i="21"/>
  <c r="N330" i="21"/>
  <c r="N329" i="21"/>
  <c r="N328" i="21"/>
  <c r="N327" i="21"/>
  <c r="N326" i="21"/>
  <c r="N325" i="21"/>
  <c r="N324" i="21"/>
  <c r="N323" i="21"/>
  <c r="N322" i="21"/>
  <c r="N321" i="21"/>
  <c r="N320" i="21"/>
  <c r="O319" i="21"/>
  <c r="P319" i="21" s="1"/>
  <c r="N319" i="21"/>
  <c r="O318" i="21"/>
  <c r="O313" i="21"/>
  <c r="N313" i="21"/>
  <c r="O312" i="21"/>
  <c r="N312" i="21"/>
  <c r="O311" i="21"/>
  <c r="N311" i="21"/>
  <c r="O310" i="21"/>
  <c r="N310" i="21"/>
  <c r="O309" i="21"/>
  <c r="N309" i="21"/>
  <c r="O308" i="21"/>
  <c r="N308" i="21"/>
  <c r="O307" i="21"/>
  <c r="N307" i="21"/>
  <c r="O306" i="21"/>
  <c r="N306" i="21"/>
  <c r="O305" i="21"/>
  <c r="N305" i="21"/>
  <c r="O304" i="21"/>
  <c r="N304" i="21"/>
  <c r="O303" i="21"/>
  <c r="N303" i="21"/>
  <c r="O302" i="21"/>
  <c r="N302" i="21"/>
  <c r="O301" i="21"/>
  <c r="N301" i="21"/>
  <c r="O300" i="21"/>
  <c r="N300" i="21"/>
  <c r="O299" i="21"/>
  <c r="N299" i="21"/>
  <c r="O298" i="21"/>
  <c r="N298" i="21"/>
  <c r="O297" i="21"/>
  <c r="N297" i="21"/>
  <c r="O296" i="21"/>
  <c r="N296" i="21"/>
  <c r="O295" i="21"/>
  <c r="N295" i="21"/>
  <c r="O294" i="21"/>
  <c r="O289" i="21"/>
  <c r="N289" i="21"/>
  <c r="O288" i="21"/>
  <c r="N288" i="21"/>
  <c r="O287" i="21"/>
  <c r="N287" i="21"/>
  <c r="O286" i="21"/>
  <c r="N286" i="21"/>
  <c r="O285" i="21"/>
  <c r="N285" i="21"/>
  <c r="O284" i="21"/>
  <c r="N284" i="21"/>
  <c r="O283" i="21"/>
  <c r="N283" i="21"/>
  <c r="O282" i="21"/>
  <c r="N282" i="21"/>
  <c r="O281" i="21"/>
  <c r="N281" i="21"/>
  <c r="O280" i="21"/>
  <c r="N280" i="21"/>
  <c r="O279" i="21"/>
  <c r="N279" i="21"/>
  <c r="O278" i="21"/>
  <c r="N278" i="21"/>
  <c r="O277" i="21"/>
  <c r="N277" i="21"/>
  <c r="O276" i="21"/>
  <c r="N276" i="21"/>
  <c r="O275" i="21"/>
  <c r="N275" i="21"/>
  <c r="O274" i="21"/>
  <c r="N274" i="21"/>
  <c r="O273" i="21"/>
  <c r="N273" i="21"/>
  <c r="O272" i="21"/>
  <c r="N272" i="21"/>
  <c r="O271" i="21"/>
  <c r="N271" i="21"/>
  <c r="O270" i="21"/>
  <c r="O265" i="21"/>
  <c r="N265" i="21"/>
  <c r="O264" i="21"/>
  <c r="N264" i="21"/>
  <c r="O263" i="21"/>
  <c r="N263" i="21"/>
  <c r="O262" i="21"/>
  <c r="N262" i="21"/>
  <c r="O261" i="21"/>
  <c r="N261" i="21"/>
  <c r="O260" i="21"/>
  <c r="N260" i="21"/>
  <c r="O259" i="21"/>
  <c r="N259" i="21"/>
  <c r="O258" i="21"/>
  <c r="N258" i="21"/>
  <c r="O257" i="21"/>
  <c r="N257" i="21"/>
  <c r="O256" i="21"/>
  <c r="N256" i="21"/>
  <c r="O255" i="21"/>
  <c r="N255" i="21"/>
  <c r="O254" i="21"/>
  <c r="N254" i="21"/>
  <c r="O253" i="21"/>
  <c r="N253" i="21"/>
  <c r="O252" i="21"/>
  <c r="N252" i="21"/>
  <c r="O251" i="21"/>
  <c r="N251" i="21"/>
  <c r="O250" i="21"/>
  <c r="N250" i="21"/>
  <c r="O249" i="21"/>
  <c r="N249" i="21"/>
  <c r="O248" i="21"/>
  <c r="N248" i="21"/>
  <c r="O247" i="21"/>
  <c r="N247" i="21"/>
  <c r="O246" i="21"/>
  <c r="O241" i="21"/>
  <c r="N241" i="21"/>
  <c r="O240" i="21"/>
  <c r="N240" i="21"/>
  <c r="O239" i="21"/>
  <c r="N239" i="21"/>
  <c r="O238" i="21"/>
  <c r="N238" i="21"/>
  <c r="O237" i="21"/>
  <c r="N237" i="21"/>
  <c r="O236" i="21"/>
  <c r="N236" i="21"/>
  <c r="O235" i="21"/>
  <c r="N235" i="21"/>
  <c r="O234" i="21"/>
  <c r="N234" i="21"/>
  <c r="O233" i="21"/>
  <c r="N233" i="21"/>
  <c r="O232" i="21"/>
  <c r="N232" i="21"/>
  <c r="O231" i="21"/>
  <c r="N231" i="21"/>
  <c r="O230" i="21"/>
  <c r="N230" i="21"/>
  <c r="O229" i="21"/>
  <c r="N229" i="21"/>
  <c r="O228" i="21"/>
  <c r="N228" i="21"/>
  <c r="O227" i="21"/>
  <c r="N227" i="21"/>
  <c r="O226" i="21"/>
  <c r="N226" i="21"/>
  <c r="O225" i="21"/>
  <c r="N225" i="21"/>
  <c r="O224" i="21"/>
  <c r="N224" i="21"/>
  <c r="O223" i="21"/>
  <c r="N223" i="21"/>
  <c r="O222" i="21"/>
  <c r="O217" i="21"/>
  <c r="N217" i="21"/>
  <c r="O216" i="21"/>
  <c r="N216" i="21"/>
  <c r="O215" i="21"/>
  <c r="N215" i="21"/>
  <c r="O214" i="21"/>
  <c r="N214" i="21"/>
  <c r="O213" i="21"/>
  <c r="N213" i="21"/>
  <c r="O212" i="21"/>
  <c r="N212" i="21"/>
  <c r="O211" i="21"/>
  <c r="N211" i="21"/>
  <c r="O210" i="21"/>
  <c r="N210" i="21"/>
  <c r="O209" i="21"/>
  <c r="N209" i="21"/>
  <c r="O208" i="21"/>
  <c r="N208" i="21"/>
  <c r="O207" i="21"/>
  <c r="N207" i="21"/>
  <c r="O206" i="21"/>
  <c r="N206" i="21"/>
  <c r="O205" i="21"/>
  <c r="N205" i="21"/>
  <c r="O204" i="21"/>
  <c r="N204" i="21"/>
  <c r="O203" i="21"/>
  <c r="N203" i="21"/>
  <c r="O202" i="21"/>
  <c r="N202" i="21"/>
  <c r="O201" i="21"/>
  <c r="N201" i="21"/>
  <c r="O200" i="21"/>
  <c r="N200" i="21"/>
  <c r="O199" i="21"/>
  <c r="N199" i="21"/>
  <c r="O198" i="21"/>
  <c r="O193" i="21"/>
  <c r="N193" i="21"/>
  <c r="O192" i="21"/>
  <c r="N192" i="21"/>
  <c r="O191" i="21"/>
  <c r="N191" i="21"/>
  <c r="O190" i="21"/>
  <c r="N190" i="21"/>
  <c r="O189" i="21"/>
  <c r="N189" i="21"/>
  <c r="O188" i="21"/>
  <c r="N188" i="21"/>
  <c r="O187" i="21"/>
  <c r="N187" i="21"/>
  <c r="O186" i="21"/>
  <c r="N186" i="21"/>
  <c r="O185" i="21"/>
  <c r="N185" i="21"/>
  <c r="O184" i="21"/>
  <c r="N184" i="21"/>
  <c r="O183" i="21"/>
  <c r="N183" i="21"/>
  <c r="O182" i="21"/>
  <c r="N182" i="21"/>
  <c r="O181" i="21"/>
  <c r="N181" i="21"/>
  <c r="O180" i="21"/>
  <c r="N180" i="21"/>
  <c r="O179" i="21"/>
  <c r="N179" i="21"/>
  <c r="O178" i="21"/>
  <c r="N178" i="21"/>
  <c r="O177" i="21"/>
  <c r="N177" i="21"/>
  <c r="O176" i="21"/>
  <c r="N176" i="21"/>
  <c r="O175" i="21"/>
  <c r="N175" i="21"/>
  <c r="O174" i="21"/>
  <c r="O169" i="21"/>
  <c r="N169" i="21"/>
  <c r="O168" i="21"/>
  <c r="N168" i="21"/>
  <c r="O167" i="21"/>
  <c r="N167" i="21"/>
  <c r="O166" i="21"/>
  <c r="N166" i="21"/>
  <c r="O165" i="21"/>
  <c r="N165" i="21"/>
  <c r="O164" i="21"/>
  <c r="N164" i="21"/>
  <c r="O163" i="21"/>
  <c r="N163" i="21"/>
  <c r="O162" i="21"/>
  <c r="N162" i="21"/>
  <c r="O161" i="21"/>
  <c r="N161" i="21"/>
  <c r="O160" i="21"/>
  <c r="N160" i="21"/>
  <c r="O159" i="21"/>
  <c r="N159" i="21"/>
  <c r="O158" i="21"/>
  <c r="N158" i="21"/>
  <c r="O157" i="21"/>
  <c r="N157" i="21"/>
  <c r="O156" i="21"/>
  <c r="N156" i="21"/>
  <c r="O155" i="21"/>
  <c r="N155" i="21"/>
  <c r="O154" i="21"/>
  <c r="N154" i="21"/>
  <c r="O153" i="21"/>
  <c r="N153" i="21"/>
  <c r="O152" i="21"/>
  <c r="N152" i="21"/>
  <c r="O151" i="21"/>
  <c r="N151" i="21"/>
  <c r="O150" i="21"/>
  <c r="O145" i="21"/>
  <c r="N145" i="21"/>
  <c r="O144" i="21"/>
  <c r="N144" i="21"/>
  <c r="O143" i="21"/>
  <c r="N143" i="21"/>
  <c r="O142" i="21"/>
  <c r="N142" i="21"/>
  <c r="O141" i="21"/>
  <c r="N141" i="21"/>
  <c r="O140" i="21"/>
  <c r="N140" i="21"/>
  <c r="O139" i="21"/>
  <c r="N139" i="21"/>
  <c r="O138" i="21"/>
  <c r="N138" i="21"/>
  <c r="O137" i="21"/>
  <c r="N137" i="21"/>
  <c r="O136" i="21"/>
  <c r="N136" i="21"/>
  <c r="O135" i="21"/>
  <c r="N135" i="21"/>
  <c r="O134" i="21"/>
  <c r="N134" i="21"/>
  <c r="O133" i="21"/>
  <c r="N133" i="21"/>
  <c r="O132" i="21"/>
  <c r="N132" i="21"/>
  <c r="O131" i="21"/>
  <c r="N131" i="21"/>
  <c r="O130" i="21"/>
  <c r="N130" i="21"/>
  <c r="O129" i="21"/>
  <c r="N129" i="21"/>
  <c r="O128" i="21"/>
  <c r="N128" i="21"/>
  <c r="O127" i="21"/>
  <c r="N127" i="21"/>
  <c r="O126" i="21"/>
  <c r="O121" i="21"/>
  <c r="N121" i="21"/>
  <c r="O120" i="21"/>
  <c r="N120" i="21"/>
  <c r="O119" i="21"/>
  <c r="N119" i="21"/>
  <c r="O118" i="21"/>
  <c r="N118" i="21"/>
  <c r="O117" i="21"/>
  <c r="N117" i="21"/>
  <c r="O116" i="21"/>
  <c r="N116" i="21"/>
  <c r="O115" i="21"/>
  <c r="N115" i="21"/>
  <c r="O114" i="21"/>
  <c r="N114" i="21"/>
  <c r="O113" i="21"/>
  <c r="N113" i="21"/>
  <c r="O112" i="21"/>
  <c r="N112" i="21"/>
  <c r="O111" i="21"/>
  <c r="N111" i="21"/>
  <c r="O110" i="21"/>
  <c r="N110" i="21"/>
  <c r="O109" i="21"/>
  <c r="N109" i="21"/>
  <c r="O108" i="21"/>
  <c r="N108" i="21"/>
  <c r="O107" i="21"/>
  <c r="N107" i="21"/>
  <c r="O106" i="21"/>
  <c r="N106" i="21"/>
  <c r="O105" i="21"/>
  <c r="N105" i="21"/>
  <c r="O104" i="21"/>
  <c r="N104" i="21"/>
  <c r="O103" i="21"/>
  <c r="N103" i="21"/>
  <c r="O102" i="21"/>
  <c r="O97" i="21"/>
  <c r="N97" i="21"/>
  <c r="O96" i="21"/>
  <c r="N96" i="21"/>
  <c r="O95" i="21"/>
  <c r="N95" i="21"/>
  <c r="O94" i="21"/>
  <c r="N94" i="21"/>
  <c r="O93" i="21"/>
  <c r="N93" i="21"/>
  <c r="O92" i="21"/>
  <c r="N92" i="21"/>
  <c r="O91" i="21"/>
  <c r="N91" i="21"/>
  <c r="O90" i="21"/>
  <c r="N90" i="21"/>
  <c r="O89" i="21"/>
  <c r="N89" i="21"/>
  <c r="O88" i="21"/>
  <c r="N88" i="21"/>
  <c r="O87" i="21"/>
  <c r="N87" i="21"/>
  <c r="O86" i="21"/>
  <c r="N86" i="21"/>
  <c r="O85" i="21"/>
  <c r="N85" i="21"/>
  <c r="O84" i="21"/>
  <c r="N84" i="21"/>
  <c r="O83" i="21"/>
  <c r="N83" i="21"/>
  <c r="O82" i="21"/>
  <c r="N82" i="21"/>
  <c r="O81" i="21"/>
  <c r="N81" i="21"/>
  <c r="O80" i="21"/>
  <c r="N80" i="21"/>
  <c r="O79" i="21"/>
  <c r="N79" i="21"/>
  <c r="O78" i="21"/>
  <c r="O73" i="21"/>
  <c r="N73" i="21"/>
  <c r="O72" i="21"/>
  <c r="N72" i="21"/>
  <c r="O71" i="21"/>
  <c r="N71" i="21"/>
  <c r="O70" i="21"/>
  <c r="N70" i="21"/>
  <c r="O69" i="21"/>
  <c r="N69" i="21"/>
  <c r="O68" i="21"/>
  <c r="N68" i="21"/>
  <c r="O67" i="21"/>
  <c r="N67" i="21"/>
  <c r="O66" i="21"/>
  <c r="N66" i="21"/>
  <c r="O65" i="21"/>
  <c r="N65" i="21"/>
  <c r="O64" i="21"/>
  <c r="N64" i="21"/>
  <c r="O63" i="21"/>
  <c r="N63" i="21"/>
  <c r="O62" i="21"/>
  <c r="N62" i="21"/>
  <c r="O61" i="21"/>
  <c r="N61" i="21"/>
  <c r="O60" i="21"/>
  <c r="N60" i="21"/>
  <c r="O59" i="21"/>
  <c r="N59" i="21"/>
  <c r="O58" i="21"/>
  <c r="N58" i="21"/>
  <c r="O57" i="21"/>
  <c r="N57" i="21"/>
  <c r="O56" i="21"/>
  <c r="N56" i="21"/>
  <c r="O55" i="21"/>
  <c r="N55" i="21"/>
  <c r="O54" i="21"/>
  <c r="O49" i="21"/>
  <c r="N49" i="21"/>
  <c r="O48" i="21"/>
  <c r="N48" i="21"/>
  <c r="O47" i="21"/>
  <c r="N47" i="21"/>
  <c r="O46" i="21"/>
  <c r="N46" i="21"/>
  <c r="O45" i="21"/>
  <c r="N45" i="21"/>
  <c r="O44" i="21"/>
  <c r="N44" i="21"/>
  <c r="O43" i="21"/>
  <c r="N43" i="21"/>
  <c r="O42" i="21"/>
  <c r="N42" i="21"/>
  <c r="O41" i="21"/>
  <c r="N41" i="21"/>
  <c r="O40" i="21"/>
  <c r="N40" i="21"/>
  <c r="O39" i="21"/>
  <c r="N39" i="21"/>
  <c r="O38" i="21"/>
  <c r="N38" i="21"/>
  <c r="O37" i="21"/>
  <c r="N37" i="21"/>
  <c r="O36" i="21"/>
  <c r="N36" i="21"/>
  <c r="O35" i="21"/>
  <c r="N35" i="21"/>
  <c r="O34" i="21"/>
  <c r="N34" i="21"/>
  <c r="O33" i="21"/>
  <c r="N33" i="21"/>
  <c r="O32" i="21"/>
  <c r="N32" i="21"/>
  <c r="O31" i="21"/>
  <c r="N31" i="21"/>
  <c r="O30" i="21"/>
  <c r="O25" i="21"/>
  <c r="N25" i="21"/>
  <c r="O24" i="21"/>
  <c r="N24" i="21"/>
  <c r="O23" i="21"/>
  <c r="N23" i="21"/>
  <c r="O22" i="21"/>
  <c r="N22" i="21"/>
  <c r="O21" i="21"/>
  <c r="N21" i="21"/>
  <c r="O20" i="21"/>
  <c r="N20" i="21"/>
  <c r="O19" i="21"/>
  <c r="N19" i="21"/>
  <c r="O18" i="21"/>
  <c r="N18" i="21"/>
  <c r="O17" i="21"/>
  <c r="N17" i="21"/>
  <c r="O16" i="21"/>
  <c r="N16" i="21"/>
  <c r="O15" i="21"/>
  <c r="N15" i="21"/>
  <c r="O14" i="21"/>
  <c r="N14" i="21"/>
  <c r="O13" i="21"/>
  <c r="N13" i="21"/>
  <c r="O12" i="21"/>
  <c r="N12" i="21"/>
  <c r="O11" i="21"/>
  <c r="N11" i="21"/>
  <c r="O10" i="21"/>
  <c r="N10" i="21"/>
  <c r="O9" i="21"/>
  <c r="N9" i="21"/>
  <c r="O8" i="21"/>
  <c r="N8" i="21"/>
  <c r="O7" i="21"/>
  <c r="N7" i="21"/>
  <c r="O6" i="21"/>
  <c r="F577" i="21"/>
  <c r="F576" i="21"/>
  <c r="F575" i="21"/>
  <c r="F574" i="21"/>
  <c r="F573" i="21"/>
  <c r="F572" i="21"/>
  <c r="F571" i="21"/>
  <c r="F570" i="21"/>
  <c r="F569" i="21"/>
  <c r="F568" i="21"/>
  <c r="F567" i="21"/>
  <c r="F566" i="21"/>
  <c r="F565" i="21"/>
  <c r="F564" i="21"/>
  <c r="F563" i="21"/>
  <c r="F562" i="21"/>
  <c r="F561" i="21"/>
  <c r="F560" i="21"/>
  <c r="F559" i="21"/>
  <c r="F553" i="21"/>
  <c r="F552" i="21"/>
  <c r="F551" i="21"/>
  <c r="F550" i="21"/>
  <c r="F549" i="21"/>
  <c r="F548" i="21"/>
  <c r="F547" i="21"/>
  <c r="F546" i="21"/>
  <c r="F545" i="21"/>
  <c r="F544" i="21"/>
  <c r="F543" i="21"/>
  <c r="F542" i="21"/>
  <c r="F541" i="21"/>
  <c r="F540" i="21"/>
  <c r="F539" i="21"/>
  <c r="F538" i="21"/>
  <c r="F537" i="21"/>
  <c r="F536" i="21"/>
  <c r="F535" i="21"/>
  <c r="F529" i="21"/>
  <c r="F528" i="21"/>
  <c r="F527" i="21"/>
  <c r="F526" i="21"/>
  <c r="F525" i="21"/>
  <c r="F524" i="21"/>
  <c r="F523" i="21"/>
  <c r="F522" i="21"/>
  <c r="F521" i="21"/>
  <c r="F520" i="21"/>
  <c r="F519" i="21"/>
  <c r="F518" i="21"/>
  <c r="F517" i="21"/>
  <c r="F516" i="21"/>
  <c r="F515" i="21"/>
  <c r="F514" i="21"/>
  <c r="F513" i="21"/>
  <c r="F512" i="21"/>
  <c r="F511" i="21"/>
  <c r="F505" i="21"/>
  <c r="F504" i="21"/>
  <c r="F503" i="21"/>
  <c r="F502" i="21"/>
  <c r="F501" i="21"/>
  <c r="F500" i="21"/>
  <c r="F499" i="21"/>
  <c r="F498" i="21"/>
  <c r="F497" i="21"/>
  <c r="F496" i="21"/>
  <c r="F495" i="21"/>
  <c r="F494" i="21"/>
  <c r="F493" i="21"/>
  <c r="F492" i="21"/>
  <c r="F491" i="21"/>
  <c r="F490" i="21"/>
  <c r="F489" i="21"/>
  <c r="F488" i="21"/>
  <c r="F487" i="21"/>
  <c r="F481" i="21"/>
  <c r="F480" i="21"/>
  <c r="F479" i="21"/>
  <c r="F478" i="21"/>
  <c r="F477" i="21"/>
  <c r="F476" i="21"/>
  <c r="F475" i="21"/>
  <c r="F474" i="21"/>
  <c r="F473" i="21"/>
  <c r="F472" i="21"/>
  <c r="F471" i="21"/>
  <c r="F470" i="21"/>
  <c r="F469" i="21"/>
  <c r="F468" i="21"/>
  <c r="F467" i="21"/>
  <c r="F466" i="21"/>
  <c r="F465" i="21"/>
  <c r="F464" i="21"/>
  <c r="F463" i="21"/>
  <c r="F457" i="21"/>
  <c r="F456" i="21"/>
  <c r="F455" i="21"/>
  <c r="F454" i="21"/>
  <c r="F453" i="21"/>
  <c r="F452" i="21"/>
  <c r="F451" i="21"/>
  <c r="F450" i="21"/>
  <c r="F449" i="21"/>
  <c r="F448" i="21"/>
  <c r="F447" i="21"/>
  <c r="F446" i="21"/>
  <c r="F445" i="21"/>
  <c r="F444" i="21"/>
  <c r="F443" i="21"/>
  <c r="F442" i="21"/>
  <c r="F441" i="21"/>
  <c r="F440" i="21"/>
  <c r="F439" i="21"/>
  <c r="F433" i="21"/>
  <c r="F432" i="21"/>
  <c r="F431" i="21"/>
  <c r="F430" i="21"/>
  <c r="F429" i="21"/>
  <c r="F428" i="21"/>
  <c r="F427" i="21"/>
  <c r="F426" i="21"/>
  <c r="F425" i="21"/>
  <c r="F424" i="21"/>
  <c r="F423" i="21"/>
  <c r="F422" i="21"/>
  <c r="F421" i="21"/>
  <c r="F420" i="21"/>
  <c r="F419" i="21"/>
  <c r="F418" i="21"/>
  <c r="F417" i="21"/>
  <c r="F416" i="21"/>
  <c r="F415" i="21"/>
  <c r="F409" i="21"/>
  <c r="F408" i="21"/>
  <c r="F407" i="21"/>
  <c r="F406" i="21"/>
  <c r="F405" i="21"/>
  <c r="F404" i="21"/>
  <c r="F403" i="21"/>
  <c r="F402" i="21"/>
  <c r="F401" i="21"/>
  <c r="F400" i="21"/>
  <c r="F399" i="21"/>
  <c r="F398" i="21"/>
  <c r="F397" i="21"/>
  <c r="F396" i="21"/>
  <c r="F395" i="21"/>
  <c r="F394" i="21"/>
  <c r="F393" i="21"/>
  <c r="F392" i="21"/>
  <c r="F391" i="21"/>
  <c r="F385" i="21"/>
  <c r="F384" i="21"/>
  <c r="F383" i="21"/>
  <c r="F382" i="21"/>
  <c r="F381" i="21"/>
  <c r="F380" i="21"/>
  <c r="F379" i="21"/>
  <c r="F378" i="21"/>
  <c r="F377" i="21"/>
  <c r="F376" i="21"/>
  <c r="F375" i="21"/>
  <c r="F374" i="21"/>
  <c r="F373" i="21"/>
  <c r="F372" i="21"/>
  <c r="F371" i="21"/>
  <c r="F370" i="21"/>
  <c r="F369" i="21"/>
  <c r="F368" i="21"/>
  <c r="F367" i="21"/>
  <c r="F361" i="21"/>
  <c r="F360" i="21"/>
  <c r="F359" i="21"/>
  <c r="F358" i="21"/>
  <c r="F357" i="21"/>
  <c r="F356" i="21"/>
  <c r="F355" i="21"/>
  <c r="F354" i="21"/>
  <c r="F353" i="21"/>
  <c r="F352" i="21"/>
  <c r="F351" i="21"/>
  <c r="F350" i="21"/>
  <c r="F349" i="21"/>
  <c r="F348" i="21"/>
  <c r="F347" i="21"/>
  <c r="F346" i="21"/>
  <c r="F345" i="21"/>
  <c r="F344" i="21"/>
  <c r="F343" i="21"/>
  <c r="F337" i="21"/>
  <c r="F336" i="21"/>
  <c r="F335" i="21"/>
  <c r="F334" i="21"/>
  <c r="F333" i="21"/>
  <c r="F332" i="21"/>
  <c r="F331" i="21"/>
  <c r="F330" i="21"/>
  <c r="F329" i="21"/>
  <c r="F328" i="21"/>
  <c r="F327" i="21"/>
  <c r="F326" i="21"/>
  <c r="F325" i="21"/>
  <c r="F324" i="21"/>
  <c r="F323" i="21"/>
  <c r="F322" i="21"/>
  <c r="F321" i="21"/>
  <c r="F320" i="21"/>
  <c r="F319" i="21"/>
  <c r="F313" i="21"/>
  <c r="F312" i="21"/>
  <c r="F311" i="21"/>
  <c r="F310" i="21"/>
  <c r="F309" i="21"/>
  <c r="F308" i="21"/>
  <c r="F307" i="21"/>
  <c r="F306" i="21"/>
  <c r="F305" i="21"/>
  <c r="F304" i="21"/>
  <c r="F303" i="21"/>
  <c r="F302" i="21"/>
  <c r="F301" i="21"/>
  <c r="F300" i="21"/>
  <c r="F299" i="21"/>
  <c r="F298" i="21"/>
  <c r="F297" i="21"/>
  <c r="F296" i="21"/>
  <c r="F295" i="21"/>
  <c r="F289" i="21"/>
  <c r="F288" i="21"/>
  <c r="F287" i="21"/>
  <c r="F286" i="21"/>
  <c r="F285" i="21"/>
  <c r="F284" i="21"/>
  <c r="F283" i="21"/>
  <c r="F282" i="21"/>
  <c r="F281" i="21"/>
  <c r="F280" i="21"/>
  <c r="F279" i="21"/>
  <c r="F278" i="21"/>
  <c r="F277" i="21"/>
  <c r="F276" i="21"/>
  <c r="F275" i="21"/>
  <c r="F274" i="21"/>
  <c r="F273" i="21"/>
  <c r="F272" i="21"/>
  <c r="F271" i="21"/>
  <c r="F265" i="21"/>
  <c r="F264" i="21"/>
  <c r="F263" i="21"/>
  <c r="F262" i="21"/>
  <c r="F261" i="21"/>
  <c r="F260" i="21"/>
  <c r="F259" i="21"/>
  <c r="F258" i="21"/>
  <c r="F257" i="21"/>
  <c r="F256" i="21"/>
  <c r="F255" i="21"/>
  <c r="F254" i="21"/>
  <c r="F253" i="21"/>
  <c r="F252" i="21"/>
  <c r="F251" i="21"/>
  <c r="F250" i="21"/>
  <c r="F249" i="21"/>
  <c r="F248" i="21"/>
  <c r="F247" i="21"/>
  <c r="F241" i="21"/>
  <c r="F240" i="21"/>
  <c r="F239" i="21"/>
  <c r="F238" i="21"/>
  <c r="F237" i="21"/>
  <c r="F236" i="21"/>
  <c r="F235" i="21"/>
  <c r="F234" i="21"/>
  <c r="F233" i="21"/>
  <c r="F232" i="21"/>
  <c r="F231" i="21"/>
  <c r="F230" i="21"/>
  <c r="F229" i="21"/>
  <c r="F228" i="21"/>
  <c r="F227" i="21"/>
  <c r="F226" i="21"/>
  <c r="F225" i="21"/>
  <c r="F224" i="21"/>
  <c r="F223" i="21"/>
  <c r="F217" i="21"/>
  <c r="F216" i="21"/>
  <c r="F215" i="21"/>
  <c r="F214" i="21"/>
  <c r="F213" i="21"/>
  <c r="F212" i="21"/>
  <c r="F211" i="21"/>
  <c r="F210" i="21"/>
  <c r="F209" i="21"/>
  <c r="F208" i="21"/>
  <c r="F207" i="21"/>
  <c r="F206" i="21"/>
  <c r="F205" i="21"/>
  <c r="F204" i="21"/>
  <c r="F203" i="21"/>
  <c r="F202" i="21"/>
  <c r="F201" i="21"/>
  <c r="F200" i="21"/>
  <c r="F199" i="21"/>
  <c r="F193" i="21"/>
  <c r="F192" i="21"/>
  <c r="F191" i="21"/>
  <c r="F190" i="21"/>
  <c r="F189" i="21"/>
  <c r="F188" i="21"/>
  <c r="F187" i="21"/>
  <c r="F186" i="21"/>
  <c r="F185" i="21"/>
  <c r="F184" i="21"/>
  <c r="F183" i="21"/>
  <c r="F182" i="21"/>
  <c r="F181" i="21"/>
  <c r="F180" i="21"/>
  <c r="F179" i="21"/>
  <c r="F178" i="21"/>
  <c r="F177" i="21"/>
  <c r="F176" i="21"/>
  <c r="F175" i="21"/>
  <c r="F169" i="21"/>
  <c r="F168" i="21"/>
  <c r="F167" i="21"/>
  <c r="F166" i="21"/>
  <c r="F165" i="21"/>
  <c r="F164" i="21"/>
  <c r="F163" i="21"/>
  <c r="F162" i="21"/>
  <c r="F161" i="21"/>
  <c r="F160" i="21"/>
  <c r="F159" i="21"/>
  <c r="F158" i="21"/>
  <c r="F157" i="21"/>
  <c r="F156" i="21"/>
  <c r="F155" i="21"/>
  <c r="F154" i="21"/>
  <c r="F153" i="21"/>
  <c r="F152" i="21"/>
  <c r="F151" i="21"/>
  <c r="F145" i="21"/>
  <c r="F144" i="21"/>
  <c r="F143" i="21"/>
  <c r="F142" i="21"/>
  <c r="F141" i="21"/>
  <c r="F140" i="21"/>
  <c r="F139" i="21"/>
  <c r="F138" i="21"/>
  <c r="F137" i="21"/>
  <c r="F136" i="21"/>
  <c r="F135" i="21"/>
  <c r="F134" i="21"/>
  <c r="F133" i="21"/>
  <c r="F132" i="21"/>
  <c r="F131" i="21"/>
  <c r="F130" i="21"/>
  <c r="F129" i="21"/>
  <c r="F128" i="21"/>
  <c r="F127" i="21"/>
  <c r="F121" i="21"/>
  <c r="F120" i="21"/>
  <c r="F119" i="21"/>
  <c r="F118" i="21"/>
  <c r="F117" i="21"/>
  <c r="F116" i="21"/>
  <c r="F115" i="21"/>
  <c r="F114" i="21"/>
  <c r="F113" i="21"/>
  <c r="F112" i="21"/>
  <c r="F111" i="21"/>
  <c r="F110" i="21"/>
  <c r="F109" i="21"/>
  <c r="F108" i="21"/>
  <c r="F107" i="21"/>
  <c r="F106" i="21"/>
  <c r="F105" i="21"/>
  <c r="F104" i="21"/>
  <c r="F103" i="21"/>
  <c r="F97" i="21"/>
  <c r="F96" i="21"/>
  <c r="F95" i="21"/>
  <c r="F94" i="21"/>
  <c r="F93" i="21"/>
  <c r="F92" i="21"/>
  <c r="F91" i="21"/>
  <c r="F90" i="21"/>
  <c r="F89" i="21"/>
  <c r="F88" i="21"/>
  <c r="F87" i="21"/>
  <c r="F86" i="21"/>
  <c r="F85" i="21"/>
  <c r="F84" i="21"/>
  <c r="F83" i="21"/>
  <c r="F82" i="21"/>
  <c r="F81" i="21"/>
  <c r="F80" i="21"/>
  <c r="F79" i="21"/>
  <c r="F73" i="21"/>
  <c r="F72" i="21"/>
  <c r="F71" i="21"/>
  <c r="F70" i="21"/>
  <c r="F69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G577" i="21"/>
  <c r="G576" i="21"/>
  <c r="G575" i="21"/>
  <c r="G574" i="21"/>
  <c r="G573" i="21"/>
  <c r="G572" i="21"/>
  <c r="G571" i="21"/>
  <c r="G570" i="21"/>
  <c r="G569" i="21"/>
  <c r="G568" i="21"/>
  <c r="G567" i="21"/>
  <c r="G566" i="21"/>
  <c r="G565" i="21"/>
  <c r="G564" i="21"/>
  <c r="G563" i="21"/>
  <c r="G562" i="21"/>
  <c r="G561" i="21"/>
  <c r="G560" i="21"/>
  <c r="G559" i="21"/>
  <c r="G558" i="21"/>
  <c r="G553" i="21"/>
  <c r="G552" i="21"/>
  <c r="G551" i="21"/>
  <c r="G550" i="21"/>
  <c r="G549" i="21"/>
  <c r="G548" i="21"/>
  <c r="G547" i="21"/>
  <c r="G546" i="21"/>
  <c r="G545" i="21"/>
  <c r="G544" i="21"/>
  <c r="G543" i="21"/>
  <c r="G542" i="21"/>
  <c r="G541" i="21"/>
  <c r="G540" i="21"/>
  <c r="G539" i="21"/>
  <c r="G538" i="21"/>
  <c r="G537" i="21"/>
  <c r="G536" i="21"/>
  <c r="G535" i="21"/>
  <c r="G534" i="21"/>
  <c r="G529" i="21"/>
  <c r="G528" i="21"/>
  <c r="G527" i="21"/>
  <c r="G526" i="21"/>
  <c r="G525" i="21"/>
  <c r="G524" i="21"/>
  <c r="G523" i="21"/>
  <c r="G522" i="21"/>
  <c r="G521" i="21"/>
  <c r="G520" i="21"/>
  <c r="G519" i="21"/>
  <c r="G518" i="21"/>
  <c r="G517" i="21"/>
  <c r="G516" i="21"/>
  <c r="G515" i="21"/>
  <c r="G514" i="21"/>
  <c r="G513" i="21"/>
  <c r="G512" i="21"/>
  <c r="G511" i="21"/>
  <c r="G510" i="21"/>
  <c r="G505" i="21"/>
  <c r="G504" i="21"/>
  <c r="G503" i="21"/>
  <c r="G502" i="21"/>
  <c r="G501" i="21"/>
  <c r="G500" i="21"/>
  <c r="G499" i="21"/>
  <c r="G498" i="21"/>
  <c r="G497" i="21"/>
  <c r="G496" i="21"/>
  <c r="G495" i="21"/>
  <c r="G494" i="21"/>
  <c r="G493" i="21"/>
  <c r="G492" i="21"/>
  <c r="G491" i="21"/>
  <c r="G490" i="21"/>
  <c r="G489" i="21"/>
  <c r="G488" i="21"/>
  <c r="G487" i="21"/>
  <c r="G486" i="21"/>
  <c r="G481" i="21"/>
  <c r="G480" i="21"/>
  <c r="G479" i="21"/>
  <c r="G478" i="21"/>
  <c r="G477" i="21"/>
  <c r="G476" i="21"/>
  <c r="G475" i="21"/>
  <c r="G474" i="21"/>
  <c r="G473" i="21"/>
  <c r="G472" i="21"/>
  <c r="G471" i="21"/>
  <c r="G470" i="21"/>
  <c r="G469" i="21"/>
  <c r="G468" i="21"/>
  <c r="G467" i="21"/>
  <c r="G466" i="21"/>
  <c r="G465" i="21"/>
  <c r="G464" i="21"/>
  <c r="G463" i="21"/>
  <c r="G462" i="21"/>
  <c r="G457" i="21"/>
  <c r="G456" i="21"/>
  <c r="G455" i="21"/>
  <c r="G454" i="21"/>
  <c r="G453" i="21"/>
  <c r="G452" i="21"/>
  <c r="G451" i="21"/>
  <c r="G450" i="21"/>
  <c r="G449" i="21"/>
  <c r="G448" i="21"/>
  <c r="G447" i="21"/>
  <c r="G446" i="21"/>
  <c r="G445" i="21"/>
  <c r="G444" i="21"/>
  <c r="G443" i="21"/>
  <c r="G442" i="21"/>
  <c r="G441" i="21"/>
  <c r="G440" i="21"/>
  <c r="G439" i="21"/>
  <c r="G438" i="21"/>
  <c r="G433" i="21"/>
  <c r="G432" i="21"/>
  <c r="G431" i="21"/>
  <c r="G430" i="21"/>
  <c r="G429" i="21"/>
  <c r="G428" i="21"/>
  <c r="G427" i="21"/>
  <c r="G426" i="21"/>
  <c r="G425" i="21"/>
  <c r="G424" i="21"/>
  <c r="G423" i="21"/>
  <c r="G422" i="21"/>
  <c r="G421" i="21"/>
  <c r="G420" i="21"/>
  <c r="G419" i="21"/>
  <c r="G418" i="21"/>
  <c r="G417" i="21"/>
  <c r="G416" i="21"/>
  <c r="G415" i="21"/>
  <c r="G414" i="21"/>
  <c r="G409" i="21"/>
  <c r="G408" i="21"/>
  <c r="G407" i="21"/>
  <c r="G406" i="21"/>
  <c r="G405" i="21"/>
  <c r="G404" i="21"/>
  <c r="G403" i="21"/>
  <c r="G402" i="21"/>
  <c r="G401" i="21"/>
  <c r="G400" i="21"/>
  <c r="G399" i="21"/>
  <c r="G398" i="21"/>
  <c r="G397" i="21"/>
  <c r="G396" i="21"/>
  <c r="G395" i="21"/>
  <c r="G394" i="21"/>
  <c r="G393" i="21"/>
  <c r="G392" i="21"/>
  <c r="G391" i="21"/>
  <c r="G390" i="21"/>
  <c r="G385" i="21"/>
  <c r="G384" i="21"/>
  <c r="G383" i="21"/>
  <c r="G382" i="21"/>
  <c r="G381" i="21"/>
  <c r="G380" i="21"/>
  <c r="G379" i="21"/>
  <c r="G378" i="21"/>
  <c r="G377" i="21"/>
  <c r="G376" i="21"/>
  <c r="G375" i="21"/>
  <c r="G374" i="21"/>
  <c r="G373" i="21"/>
  <c r="G372" i="21"/>
  <c r="G371" i="21"/>
  <c r="G370" i="21"/>
  <c r="G369" i="21"/>
  <c r="G368" i="21"/>
  <c r="G367" i="21"/>
  <c r="G366" i="21"/>
  <c r="G361" i="21"/>
  <c r="G360" i="21"/>
  <c r="G359" i="21"/>
  <c r="G358" i="21"/>
  <c r="G357" i="21"/>
  <c r="G356" i="21"/>
  <c r="G355" i="21"/>
  <c r="G354" i="21"/>
  <c r="G353" i="21"/>
  <c r="G352" i="21"/>
  <c r="G351" i="21"/>
  <c r="G350" i="21"/>
  <c r="G349" i="21"/>
  <c r="G348" i="21"/>
  <c r="G347" i="21"/>
  <c r="G346" i="21"/>
  <c r="G345" i="21"/>
  <c r="G344" i="21"/>
  <c r="G343" i="21"/>
  <c r="G342" i="21"/>
  <c r="G337" i="21"/>
  <c r="G336" i="21"/>
  <c r="G335" i="21"/>
  <c r="G334" i="21"/>
  <c r="G333" i="21"/>
  <c r="G332" i="21"/>
  <c r="G331" i="21"/>
  <c r="G330" i="21"/>
  <c r="G329" i="21"/>
  <c r="G328" i="21"/>
  <c r="G327" i="21"/>
  <c r="G326" i="21"/>
  <c r="G325" i="21"/>
  <c r="G324" i="21"/>
  <c r="G323" i="21"/>
  <c r="G322" i="21"/>
  <c r="G321" i="21"/>
  <c r="G320" i="21"/>
  <c r="G319" i="21"/>
  <c r="G318" i="21"/>
  <c r="G313" i="21"/>
  <c r="G312" i="21"/>
  <c r="G311" i="21"/>
  <c r="G310" i="21"/>
  <c r="G309" i="21"/>
  <c r="G308" i="21"/>
  <c r="G307" i="21"/>
  <c r="G306" i="21"/>
  <c r="G305" i="21"/>
  <c r="G304" i="21"/>
  <c r="G303" i="21"/>
  <c r="G302" i="21"/>
  <c r="G301" i="21"/>
  <c r="G300" i="21"/>
  <c r="G299" i="21"/>
  <c r="G298" i="21"/>
  <c r="G297" i="21"/>
  <c r="G296" i="21"/>
  <c r="G295" i="21"/>
  <c r="G294" i="21"/>
  <c r="G289" i="21"/>
  <c r="G288" i="21"/>
  <c r="G287" i="21"/>
  <c r="G286" i="21"/>
  <c r="G285" i="21"/>
  <c r="G284" i="21"/>
  <c r="G283" i="21"/>
  <c r="G282" i="21"/>
  <c r="G281" i="21"/>
  <c r="G280" i="21"/>
  <c r="G279" i="21"/>
  <c r="G278" i="21"/>
  <c r="G277" i="21"/>
  <c r="G276" i="21"/>
  <c r="G275" i="21"/>
  <c r="G274" i="21"/>
  <c r="G273" i="21"/>
  <c r="G272" i="21"/>
  <c r="G271" i="21"/>
  <c r="G270" i="21"/>
  <c r="G265" i="21"/>
  <c r="G264" i="21"/>
  <c r="G263" i="21"/>
  <c r="G262" i="21"/>
  <c r="G261" i="21"/>
  <c r="G260" i="21"/>
  <c r="G259" i="21"/>
  <c r="G258" i="21"/>
  <c r="G257" i="21"/>
  <c r="G256" i="21"/>
  <c r="G255" i="21"/>
  <c r="G254" i="21"/>
  <c r="G253" i="21"/>
  <c r="G252" i="21"/>
  <c r="G251" i="21"/>
  <c r="G250" i="21"/>
  <c r="G249" i="21"/>
  <c r="G248" i="21"/>
  <c r="G247" i="21"/>
  <c r="G246" i="21"/>
  <c r="G241" i="21"/>
  <c r="G240" i="21"/>
  <c r="G239" i="21"/>
  <c r="G238" i="21"/>
  <c r="G237" i="21"/>
  <c r="G236" i="21"/>
  <c r="G235" i="21"/>
  <c r="G234" i="21"/>
  <c r="G233" i="21"/>
  <c r="G232" i="21"/>
  <c r="G231" i="21"/>
  <c r="G230" i="21"/>
  <c r="G229" i="21"/>
  <c r="G228" i="21"/>
  <c r="G227" i="21"/>
  <c r="G226" i="21"/>
  <c r="G225" i="21"/>
  <c r="G224" i="21"/>
  <c r="G223" i="21"/>
  <c r="G222" i="21"/>
  <c r="G217" i="21"/>
  <c r="G216" i="21"/>
  <c r="G215" i="21"/>
  <c r="G214" i="21"/>
  <c r="G213" i="21"/>
  <c r="G212" i="21"/>
  <c r="G211" i="21"/>
  <c r="G210" i="21"/>
  <c r="G209" i="21"/>
  <c r="G208" i="21"/>
  <c r="G207" i="21"/>
  <c r="G206" i="21"/>
  <c r="G205" i="21"/>
  <c r="G204" i="21"/>
  <c r="G203" i="21"/>
  <c r="G202" i="21"/>
  <c r="G201" i="21"/>
  <c r="G200" i="21"/>
  <c r="G199" i="21"/>
  <c r="G198" i="21"/>
  <c r="G193" i="21"/>
  <c r="G192" i="21"/>
  <c r="G191" i="21"/>
  <c r="G190" i="21"/>
  <c r="G189" i="21"/>
  <c r="G188" i="21"/>
  <c r="G187" i="21"/>
  <c r="G186" i="21"/>
  <c r="G185" i="21"/>
  <c r="G184" i="21"/>
  <c r="G183" i="21"/>
  <c r="G182" i="21"/>
  <c r="G181" i="21"/>
  <c r="G180" i="21"/>
  <c r="G179" i="21"/>
  <c r="G178" i="21"/>
  <c r="G177" i="21"/>
  <c r="G176" i="21"/>
  <c r="G175" i="21"/>
  <c r="G174" i="21"/>
  <c r="G169" i="21"/>
  <c r="G168" i="21"/>
  <c r="G167" i="21"/>
  <c r="G166" i="21"/>
  <c r="G165" i="21"/>
  <c r="G164" i="21"/>
  <c r="G163" i="21"/>
  <c r="G162" i="21"/>
  <c r="G161" i="21"/>
  <c r="G160" i="21"/>
  <c r="G159" i="21"/>
  <c r="G158" i="21"/>
  <c r="G157" i="21"/>
  <c r="G156" i="21"/>
  <c r="G155" i="21"/>
  <c r="G154" i="21"/>
  <c r="G153" i="21"/>
  <c r="G152" i="21"/>
  <c r="G151" i="21"/>
  <c r="G150" i="21"/>
  <c r="G145" i="21"/>
  <c r="G144" i="21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O121" i="22"/>
  <c r="N121" i="22"/>
  <c r="G121" i="22"/>
  <c r="F121" i="22"/>
  <c r="O120" i="22"/>
  <c r="N120" i="22"/>
  <c r="G120" i="22"/>
  <c r="F120" i="22"/>
  <c r="O119" i="22"/>
  <c r="N119" i="22"/>
  <c r="G119" i="22"/>
  <c r="F119" i="22"/>
  <c r="O118" i="22"/>
  <c r="N118" i="22"/>
  <c r="G118" i="22"/>
  <c r="F118" i="22"/>
  <c r="O117" i="22"/>
  <c r="N117" i="22"/>
  <c r="G117" i="22"/>
  <c r="F117" i="22"/>
  <c r="O116" i="22"/>
  <c r="N116" i="22"/>
  <c r="G116" i="22"/>
  <c r="F116" i="22"/>
  <c r="O115" i="22"/>
  <c r="N115" i="22"/>
  <c r="G115" i="22"/>
  <c r="F115" i="22"/>
  <c r="O114" i="22"/>
  <c r="N114" i="22"/>
  <c r="G114" i="22"/>
  <c r="F114" i="22"/>
  <c r="O113" i="22"/>
  <c r="N113" i="22"/>
  <c r="G113" i="22"/>
  <c r="F113" i="22"/>
  <c r="O112" i="22"/>
  <c r="N112" i="22"/>
  <c r="G112" i="22"/>
  <c r="F112" i="22"/>
  <c r="O111" i="22"/>
  <c r="N111" i="22"/>
  <c r="G111" i="22"/>
  <c r="F111" i="22"/>
  <c r="O110" i="22"/>
  <c r="N110" i="22"/>
  <c r="G110" i="22"/>
  <c r="F110" i="22"/>
  <c r="O109" i="22"/>
  <c r="N109" i="22"/>
  <c r="G109" i="22"/>
  <c r="F109" i="22"/>
  <c r="O108" i="22"/>
  <c r="N108" i="22"/>
  <c r="G108" i="22"/>
  <c r="F108" i="22"/>
  <c r="O107" i="22"/>
  <c r="N107" i="22"/>
  <c r="G107" i="22"/>
  <c r="F107" i="22"/>
  <c r="O106" i="22"/>
  <c r="N106" i="22"/>
  <c r="G106" i="22"/>
  <c r="F106" i="22"/>
  <c r="O105" i="22"/>
  <c r="N105" i="22"/>
  <c r="G105" i="22"/>
  <c r="F105" i="22"/>
  <c r="O104" i="22"/>
  <c r="N104" i="22"/>
  <c r="G104" i="22"/>
  <c r="F104" i="22"/>
  <c r="O103" i="22"/>
  <c r="N103" i="22"/>
  <c r="G103" i="22"/>
  <c r="F103" i="22"/>
  <c r="O102" i="22"/>
  <c r="G102" i="22"/>
  <c r="O97" i="22"/>
  <c r="N97" i="22"/>
  <c r="G97" i="22"/>
  <c r="F97" i="22"/>
  <c r="O96" i="22"/>
  <c r="N96" i="22"/>
  <c r="G96" i="22"/>
  <c r="F96" i="22"/>
  <c r="O95" i="22"/>
  <c r="N95" i="22"/>
  <c r="G95" i="22"/>
  <c r="F95" i="22"/>
  <c r="O94" i="22"/>
  <c r="N94" i="22"/>
  <c r="G94" i="22"/>
  <c r="F94" i="22"/>
  <c r="O93" i="22"/>
  <c r="N93" i="22"/>
  <c r="G93" i="22"/>
  <c r="F93" i="22"/>
  <c r="O92" i="22"/>
  <c r="N92" i="22"/>
  <c r="G92" i="22"/>
  <c r="F92" i="22"/>
  <c r="O91" i="22"/>
  <c r="N91" i="22"/>
  <c r="G91" i="22"/>
  <c r="F91" i="22"/>
  <c r="O90" i="22"/>
  <c r="N90" i="22"/>
  <c r="G90" i="22"/>
  <c r="F90" i="22"/>
  <c r="O89" i="22"/>
  <c r="N89" i="22"/>
  <c r="G89" i="22"/>
  <c r="F89" i="22"/>
  <c r="O88" i="22"/>
  <c r="N88" i="22"/>
  <c r="G88" i="22"/>
  <c r="F88" i="22"/>
  <c r="O87" i="22"/>
  <c r="N87" i="22"/>
  <c r="G87" i="22"/>
  <c r="F87" i="22"/>
  <c r="O86" i="22"/>
  <c r="N86" i="22"/>
  <c r="G86" i="22"/>
  <c r="F86" i="22"/>
  <c r="O85" i="22"/>
  <c r="N85" i="22"/>
  <c r="G85" i="22"/>
  <c r="F85" i="22"/>
  <c r="O84" i="22"/>
  <c r="N84" i="22"/>
  <c r="G84" i="22"/>
  <c r="F84" i="22"/>
  <c r="O83" i="22"/>
  <c r="N83" i="22"/>
  <c r="G83" i="22"/>
  <c r="F83" i="22"/>
  <c r="O82" i="22"/>
  <c r="N82" i="22"/>
  <c r="G82" i="22"/>
  <c r="F82" i="22"/>
  <c r="O81" i="22"/>
  <c r="N81" i="22"/>
  <c r="G81" i="22"/>
  <c r="F81" i="22"/>
  <c r="O80" i="22"/>
  <c r="N80" i="22"/>
  <c r="G80" i="22"/>
  <c r="F80" i="22"/>
  <c r="O79" i="22"/>
  <c r="N79" i="22"/>
  <c r="G79" i="22"/>
  <c r="F79" i="22"/>
  <c r="O78" i="22"/>
  <c r="G78" i="22"/>
  <c r="O55" i="22"/>
  <c r="P55" i="22" s="1"/>
  <c r="N55" i="22"/>
  <c r="G55" i="22"/>
  <c r="H55" i="22" s="1"/>
  <c r="F55" i="22"/>
  <c r="O54" i="22"/>
  <c r="G54" i="22"/>
  <c r="O49" i="22"/>
  <c r="N49" i="22"/>
  <c r="G49" i="22"/>
  <c r="F49" i="22"/>
  <c r="O48" i="22"/>
  <c r="N48" i="22"/>
  <c r="G48" i="22"/>
  <c r="F48" i="22"/>
  <c r="O47" i="22"/>
  <c r="N47" i="22"/>
  <c r="G47" i="22"/>
  <c r="F47" i="22"/>
  <c r="O46" i="22"/>
  <c r="N46" i="22"/>
  <c r="G46" i="22"/>
  <c r="F46" i="22"/>
  <c r="O45" i="22"/>
  <c r="N45" i="22"/>
  <c r="G45" i="22"/>
  <c r="F45" i="22"/>
  <c r="O44" i="22"/>
  <c r="N44" i="22"/>
  <c r="G44" i="22"/>
  <c r="F44" i="22"/>
  <c r="O43" i="22"/>
  <c r="N43" i="22"/>
  <c r="G43" i="22"/>
  <c r="F43" i="22"/>
  <c r="O42" i="22"/>
  <c r="N42" i="22"/>
  <c r="G42" i="22"/>
  <c r="F42" i="22"/>
  <c r="O41" i="22"/>
  <c r="N41" i="22"/>
  <c r="G41" i="22"/>
  <c r="F41" i="22"/>
  <c r="O40" i="22"/>
  <c r="N40" i="22"/>
  <c r="G40" i="22"/>
  <c r="F40" i="22"/>
  <c r="O39" i="22"/>
  <c r="N39" i="22"/>
  <c r="G39" i="22"/>
  <c r="F39" i="22"/>
  <c r="O38" i="22"/>
  <c r="N38" i="22"/>
  <c r="G38" i="22"/>
  <c r="F38" i="22"/>
  <c r="O37" i="22"/>
  <c r="N37" i="22"/>
  <c r="G37" i="22"/>
  <c r="F37" i="22"/>
  <c r="O36" i="22"/>
  <c r="N36" i="22"/>
  <c r="G36" i="22"/>
  <c r="F36" i="22"/>
  <c r="O35" i="22"/>
  <c r="N35" i="22"/>
  <c r="G35" i="22"/>
  <c r="F35" i="22"/>
  <c r="O34" i="22"/>
  <c r="N34" i="22"/>
  <c r="G34" i="22"/>
  <c r="F34" i="22"/>
  <c r="O33" i="22"/>
  <c r="N33" i="22"/>
  <c r="G33" i="22"/>
  <c r="F33" i="22"/>
  <c r="O32" i="22"/>
  <c r="N32" i="22"/>
  <c r="G32" i="22"/>
  <c r="F32" i="22"/>
  <c r="O31" i="22"/>
  <c r="N31" i="22"/>
  <c r="G31" i="22"/>
  <c r="F31" i="22"/>
  <c r="O30" i="22"/>
  <c r="G30" i="22"/>
  <c r="O25" i="22"/>
  <c r="N25" i="22"/>
  <c r="G25" i="22"/>
  <c r="F25" i="22"/>
  <c r="O24" i="22"/>
  <c r="N24" i="22"/>
  <c r="G24" i="22"/>
  <c r="F24" i="22"/>
  <c r="O23" i="22"/>
  <c r="N23" i="22"/>
  <c r="G23" i="22"/>
  <c r="F23" i="22"/>
  <c r="O22" i="22"/>
  <c r="N22" i="22"/>
  <c r="G22" i="22"/>
  <c r="F22" i="22"/>
  <c r="O21" i="22"/>
  <c r="N21" i="22"/>
  <c r="G21" i="22"/>
  <c r="F21" i="22"/>
  <c r="O20" i="22"/>
  <c r="N20" i="22"/>
  <c r="G20" i="22"/>
  <c r="F20" i="22"/>
  <c r="O19" i="22"/>
  <c r="N19" i="22"/>
  <c r="G19" i="22"/>
  <c r="F19" i="22"/>
  <c r="O18" i="22"/>
  <c r="N18" i="22"/>
  <c r="G18" i="22"/>
  <c r="F18" i="22"/>
  <c r="O17" i="22"/>
  <c r="N17" i="22"/>
  <c r="G17" i="22"/>
  <c r="F17" i="22"/>
  <c r="O16" i="22"/>
  <c r="N16" i="22"/>
  <c r="G16" i="22"/>
  <c r="F16" i="22"/>
  <c r="O15" i="22"/>
  <c r="N15" i="22"/>
  <c r="G15" i="22"/>
  <c r="F15" i="22"/>
  <c r="O14" i="22"/>
  <c r="N14" i="22"/>
  <c r="G14" i="22"/>
  <c r="F14" i="22"/>
  <c r="O13" i="22"/>
  <c r="N13" i="22"/>
  <c r="G13" i="22"/>
  <c r="F13" i="22"/>
  <c r="O12" i="22"/>
  <c r="N12" i="22"/>
  <c r="G12" i="22"/>
  <c r="F12" i="22"/>
  <c r="O11" i="22"/>
  <c r="N11" i="22"/>
  <c r="G11" i="22"/>
  <c r="F11" i="22"/>
  <c r="O10" i="22"/>
  <c r="N10" i="22"/>
  <c r="G10" i="22"/>
  <c r="F10" i="22"/>
  <c r="O9" i="22"/>
  <c r="N9" i="22"/>
  <c r="G9" i="22"/>
  <c r="F9" i="22"/>
  <c r="O8" i="22"/>
  <c r="N8" i="22"/>
  <c r="G8" i="22"/>
  <c r="F8" i="22"/>
  <c r="O7" i="22"/>
  <c r="N7" i="22"/>
  <c r="G7" i="22"/>
  <c r="F7" i="22"/>
  <c r="O6" i="22"/>
  <c r="G6" i="22"/>
  <c r="O102" i="20"/>
  <c r="O78" i="20"/>
  <c r="O54" i="20"/>
  <c r="O30" i="20"/>
  <c r="O6" i="20"/>
  <c r="G102" i="20"/>
  <c r="G78" i="20"/>
  <c r="G54" i="20"/>
  <c r="G30" i="20"/>
  <c r="G6" i="20"/>
  <c r="P1" i="16"/>
  <c r="H1" i="16"/>
  <c r="P1" i="15"/>
  <c r="H1" i="15"/>
  <c r="AK1" i="7"/>
  <c r="AJ1" i="7"/>
  <c r="K1" i="7"/>
  <c r="J1" i="7"/>
  <c r="T1" i="6"/>
  <c r="R1" i="6"/>
  <c r="P1" i="6"/>
  <c r="N1" i="6"/>
  <c r="J1" i="6"/>
  <c r="H1" i="6"/>
  <c r="F1" i="6"/>
  <c r="D1" i="6"/>
  <c r="T1" i="4"/>
  <c r="R1" i="4"/>
  <c r="P1" i="4"/>
  <c r="N1" i="4"/>
  <c r="H1" i="4"/>
  <c r="F1" i="4"/>
  <c r="D1" i="4"/>
  <c r="T1" i="8"/>
  <c r="S1" i="8"/>
  <c r="J1" i="8"/>
  <c r="I1" i="8"/>
  <c r="O121" i="20"/>
  <c r="N121" i="20"/>
  <c r="O120" i="20"/>
  <c r="N120" i="20"/>
  <c r="O119" i="20"/>
  <c r="N119" i="20"/>
  <c r="O118" i="20"/>
  <c r="N118" i="20"/>
  <c r="O117" i="20"/>
  <c r="N117" i="20"/>
  <c r="O116" i="20"/>
  <c r="N116" i="20"/>
  <c r="O115" i="20"/>
  <c r="N115" i="20"/>
  <c r="O114" i="20"/>
  <c r="N114" i="20"/>
  <c r="O113" i="20"/>
  <c r="N113" i="20"/>
  <c r="O112" i="20"/>
  <c r="N112" i="20"/>
  <c r="O111" i="20"/>
  <c r="N111" i="20"/>
  <c r="O110" i="20"/>
  <c r="N110" i="20"/>
  <c r="O109" i="20"/>
  <c r="N109" i="20"/>
  <c r="O108" i="20"/>
  <c r="N108" i="20"/>
  <c r="O107" i="20"/>
  <c r="N107" i="20"/>
  <c r="O106" i="20"/>
  <c r="N106" i="20"/>
  <c r="O105" i="20"/>
  <c r="N105" i="20"/>
  <c r="O104" i="20"/>
  <c r="N104" i="20"/>
  <c r="O103" i="20"/>
  <c r="N103" i="20"/>
  <c r="O97" i="20"/>
  <c r="N97" i="20"/>
  <c r="O96" i="20"/>
  <c r="N96" i="20"/>
  <c r="O95" i="20"/>
  <c r="N95" i="20"/>
  <c r="O94" i="20"/>
  <c r="N94" i="20"/>
  <c r="O93" i="20"/>
  <c r="N93" i="20"/>
  <c r="O92" i="20"/>
  <c r="N92" i="20"/>
  <c r="O91" i="20"/>
  <c r="N91" i="20"/>
  <c r="O90" i="20"/>
  <c r="N90" i="20"/>
  <c r="O89" i="20"/>
  <c r="N89" i="20"/>
  <c r="O88" i="20"/>
  <c r="N88" i="20"/>
  <c r="O87" i="20"/>
  <c r="N87" i="20"/>
  <c r="O86" i="20"/>
  <c r="N86" i="20"/>
  <c r="O85" i="20"/>
  <c r="N85" i="20"/>
  <c r="O84" i="20"/>
  <c r="N84" i="20"/>
  <c r="O83" i="20"/>
  <c r="N83" i="20"/>
  <c r="O82" i="20"/>
  <c r="N82" i="20"/>
  <c r="O81" i="20"/>
  <c r="N81" i="20"/>
  <c r="O80" i="20"/>
  <c r="N80" i="20"/>
  <c r="O79" i="20"/>
  <c r="N79" i="20"/>
  <c r="O55" i="20"/>
  <c r="P55" i="20" s="1"/>
  <c r="N55" i="20"/>
  <c r="O49" i="20"/>
  <c r="N49" i="20"/>
  <c r="O48" i="20"/>
  <c r="N48" i="20"/>
  <c r="O47" i="20"/>
  <c r="N47" i="20"/>
  <c r="O46" i="20"/>
  <c r="N46" i="20"/>
  <c r="O45" i="20"/>
  <c r="N45" i="20"/>
  <c r="O44" i="20"/>
  <c r="N44" i="20"/>
  <c r="O43" i="20"/>
  <c r="N43" i="20"/>
  <c r="O42" i="20"/>
  <c r="N42" i="20"/>
  <c r="O41" i="20"/>
  <c r="N41" i="20"/>
  <c r="O40" i="20"/>
  <c r="N40" i="20"/>
  <c r="O39" i="20"/>
  <c r="N39" i="20"/>
  <c r="O38" i="20"/>
  <c r="N38" i="20"/>
  <c r="O37" i="20"/>
  <c r="N37" i="20"/>
  <c r="O36" i="20"/>
  <c r="N36" i="20"/>
  <c r="O35" i="20"/>
  <c r="N35" i="20"/>
  <c r="O34" i="20"/>
  <c r="N34" i="20"/>
  <c r="O33" i="20"/>
  <c r="N33" i="20"/>
  <c r="O32" i="20"/>
  <c r="N32" i="20"/>
  <c r="O31" i="20"/>
  <c r="N31" i="20"/>
  <c r="O25" i="20"/>
  <c r="N25" i="20"/>
  <c r="O24" i="20"/>
  <c r="N24" i="20"/>
  <c r="O23" i="20"/>
  <c r="N23" i="20"/>
  <c r="O22" i="20"/>
  <c r="N22" i="20"/>
  <c r="O21" i="20"/>
  <c r="N21" i="20"/>
  <c r="O20" i="20"/>
  <c r="N20" i="20"/>
  <c r="O19" i="20"/>
  <c r="N19" i="20"/>
  <c r="O18" i="20"/>
  <c r="N18" i="20"/>
  <c r="O17" i="20"/>
  <c r="N17" i="20"/>
  <c r="O16" i="20"/>
  <c r="N16" i="20"/>
  <c r="O15" i="20"/>
  <c r="N15" i="20"/>
  <c r="O14" i="20"/>
  <c r="N14" i="20"/>
  <c r="O13" i="20"/>
  <c r="N13" i="20"/>
  <c r="O12" i="20"/>
  <c r="N12" i="20"/>
  <c r="O11" i="20"/>
  <c r="N11" i="20"/>
  <c r="O10" i="20"/>
  <c r="N10" i="20"/>
  <c r="O9" i="20"/>
  <c r="N9" i="20"/>
  <c r="O8" i="20"/>
  <c r="N8" i="20"/>
  <c r="O7" i="20"/>
  <c r="N7" i="20"/>
  <c r="G121" i="20"/>
  <c r="F121" i="20"/>
  <c r="G120" i="20"/>
  <c r="F120" i="20"/>
  <c r="G119" i="20"/>
  <c r="F119" i="20"/>
  <c r="G118" i="20"/>
  <c r="F118" i="20"/>
  <c r="G117" i="20"/>
  <c r="F117" i="20"/>
  <c r="G116" i="20"/>
  <c r="F116" i="20"/>
  <c r="G115" i="20"/>
  <c r="F115" i="20"/>
  <c r="G114" i="20"/>
  <c r="F114" i="20"/>
  <c r="G113" i="20"/>
  <c r="F113" i="20"/>
  <c r="G112" i="20"/>
  <c r="F112" i="20"/>
  <c r="G111" i="20"/>
  <c r="F111" i="20"/>
  <c r="G110" i="20"/>
  <c r="F110" i="20"/>
  <c r="G109" i="20"/>
  <c r="F109" i="20"/>
  <c r="G108" i="20"/>
  <c r="F108" i="20"/>
  <c r="G107" i="20"/>
  <c r="F107" i="20"/>
  <c r="G106" i="20"/>
  <c r="F106" i="20"/>
  <c r="G105" i="20"/>
  <c r="F105" i="20"/>
  <c r="G104" i="20"/>
  <c r="F104" i="20"/>
  <c r="G103" i="20"/>
  <c r="F103" i="20"/>
  <c r="G97" i="20"/>
  <c r="F97" i="20"/>
  <c r="G96" i="20"/>
  <c r="F96" i="20"/>
  <c r="G95" i="20"/>
  <c r="F95" i="20"/>
  <c r="G94" i="20"/>
  <c r="F94" i="20"/>
  <c r="G93" i="20"/>
  <c r="F93" i="20"/>
  <c r="G92" i="20"/>
  <c r="F92" i="20"/>
  <c r="G91" i="20"/>
  <c r="F91" i="20"/>
  <c r="G90" i="20"/>
  <c r="F90" i="20"/>
  <c r="G89" i="20"/>
  <c r="F89" i="20"/>
  <c r="G88" i="20"/>
  <c r="F88" i="20"/>
  <c r="G87" i="20"/>
  <c r="F87" i="20"/>
  <c r="G86" i="20"/>
  <c r="F86" i="20"/>
  <c r="G85" i="20"/>
  <c r="F85" i="20"/>
  <c r="G84" i="20"/>
  <c r="F84" i="20"/>
  <c r="G83" i="20"/>
  <c r="F83" i="20"/>
  <c r="G82" i="20"/>
  <c r="F82" i="20"/>
  <c r="G81" i="20"/>
  <c r="F81" i="20"/>
  <c r="G80" i="20"/>
  <c r="F80" i="20"/>
  <c r="G79" i="20"/>
  <c r="F79" i="20"/>
  <c r="G55" i="20"/>
  <c r="H55" i="20" s="1"/>
  <c r="F55" i="20"/>
  <c r="G49" i="20"/>
  <c r="F49" i="20"/>
  <c r="G48" i="20"/>
  <c r="F48" i="20"/>
  <c r="G47" i="20"/>
  <c r="F47" i="20"/>
  <c r="G46" i="20"/>
  <c r="F46" i="20"/>
  <c r="G45" i="20"/>
  <c r="F45" i="20"/>
  <c r="G44" i="20"/>
  <c r="F44" i="20"/>
  <c r="G43" i="20"/>
  <c r="F43" i="20"/>
  <c r="G42" i="20"/>
  <c r="F42" i="20"/>
  <c r="G41" i="20"/>
  <c r="F41" i="20"/>
  <c r="G40" i="20"/>
  <c r="F40" i="20"/>
  <c r="G39" i="20"/>
  <c r="F39" i="20"/>
  <c r="G38" i="20"/>
  <c r="F38" i="20"/>
  <c r="G37" i="20"/>
  <c r="F37" i="20"/>
  <c r="G36" i="20"/>
  <c r="F36" i="20"/>
  <c r="G35" i="20"/>
  <c r="F35" i="20"/>
  <c r="G34" i="20"/>
  <c r="F34" i="20"/>
  <c r="G33" i="20"/>
  <c r="F33" i="20"/>
  <c r="G32" i="20"/>
  <c r="F32" i="20"/>
  <c r="G31" i="20"/>
  <c r="F31" i="20"/>
  <c r="G25" i="20"/>
  <c r="F25" i="20"/>
  <c r="G24" i="20"/>
  <c r="F24" i="20"/>
  <c r="G23" i="20"/>
  <c r="F23" i="20"/>
  <c r="G22" i="20"/>
  <c r="F22" i="20"/>
  <c r="G21" i="20"/>
  <c r="F21" i="20"/>
  <c r="G20" i="20"/>
  <c r="F20" i="20"/>
  <c r="G19" i="20"/>
  <c r="F19" i="20"/>
  <c r="G18" i="20"/>
  <c r="F18" i="20"/>
  <c r="G17" i="20"/>
  <c r="F17" i="20"/>
  <c r="G16" i="20"/>
  <c r="F16" i="20"/>
  <c r="G15" i="20"/>
  <c r="F15" i="20"/>
  <c r="G14" i="20"/>
  <c r="F14" i="20"/>
  <c r="G13" i="20"/>
  <c r="F13" i="20"/>
  <c r="G12" i="20"/>
  <c r="F12" i="20"/>
  <c r="G11" i="20"/>
  <c r="F11" i="20"/>
  <c r="G10" i="20"/>
  <c r="F10" i="20"/>
  <c r="G9" i="20"/>
  <c r="F9" i="20"/>
  <c r="G8" i="20"/>
  <c r="F8" i="20"/>
  <c r="G7" i="20"/>
  <c r="F7" i="20"/>
  <c r="P103" i="16"/>
  <c r="O103" i="16" s="1"/>
  <c r="N103" i="16"/>
  <c r="H103" i="16"/>
  <c r="G103" i="16" s="1"/>
  <c r="F103" i="16"/>
  <c r="P102" i="16"/>
  <c r="O102" i="16" s="1"/>
  <c r="N102" i="16"/>
  <c r="H102" i="16"/>
  <c r="G102" i="16" s="1"/>
  <c r="F102" i="16"/>
  <c r="P101" i="16"/>
  <c r="O101" i="16" s="1"/>
  <c r="N101" i="16"/>
  <c r="H101" i="16"/>
  <c r="G101" i="16" s="1"/>
  <c r="F101" i="16"/>
  <c r="P100" i="16"/>
  <c r="O100" i="16" s="1"/>
  <c r="N100" i="16"/>
  <c r="H100" i="16"/>
  <c r="G100" i="16" s="1"/>
  <c r="F100" i="16"/>
  <c r="P99" i="16"/>
  <c r="O99" i="16" s="1"/>
  <c r="N99" i="16"/>
  <c r="H99" i="16"/>
  <c r="G99" i="16" s="1"/>
  <c r="F99" i="16"/>
  <c r="P98" i="16"/>
  <c r="O98" i="16" s="1"/>
  <c r="N98" i="16"/>
  <c r="H98" i="16"/>
  <c r="G98" i="16" s="1"/>
  <c r="F98" i="16"/>
  <c r="P97" i="16"/>
  <c r="O97" i="16" s="1"/>
  <c r="N97" i="16"/>
  <c r="H97" i="16"/>
  <c r="G97" i="16" s="1"/>
  <c r="F97" i="16"/>
  <c r="P96" i="16"/>
  <c r="O96" i="16" s="1"/>
  <c r="N96" i="16"/>
  <c r="H96" i="16"/>
  <c r="G96" i="16" s="1"/>
  <c r="F96" i="16"/>
  <c r="P95" i="16"/>
  <c r="O95" i="16" s="1"/>
  <c r="N95" i="16"/>
  <c r="H95" i="16"/>
  <c r="G95" i="16" s="1"/>
  <c r="F95" i="16"/>
  <c r="P94" i="16"/>
  <c r="O94" i="16" s="1"/>
  <c r="N94" i="16"/>
  <c r="H94" i="16"/>
  <c r="G94" i="16" s="1"/>
  <c r="F94" i="16"/>
  <c r="P93" i="16"/>
  <c r="O93" i="16" s="1"/>
  <c r="N93" i="16"/>
  <c r="H93" i="16"/>
  <c r="G93" i="16" s="1"/>
  <c r="F93" i="16"/>
  <c r="P92" i="16"/>
  <c r="O92" i="16" s="1"/>
  <c r="N92" i="16"/>
  <c r="H92" i="16"/>
  <c r="G92" i="16" s="1"/>
  <c r="F92" i="16"/>
  <c r="P91" i="16"/>
  <c r="O91" i="16" s="1"/>
  <c r="N91" i="16"/>
  <c r="H91" i="16"/>
  <c r="G91" i="16" s="1"/>
  <c r="F91" i="16"/>
  <c r="P90" i="16"/>
  <c r="O90" i="16" s="1"/>
  <c r="N90" i="16"/>
  <c r="H90" i="16"/>
  <c r="G90" i="16" s="1"/>
  <c r="F90" i="16"/>
  <c r="P89" i="16"/>
  <c r="O89" i="16" s="1"/>
  <c r="N89" i="16"/>
  <c r="H89" i="16"/>
  <c r="G89" i="16" s="1"/>
  <c r="F89" i="16"/>
  <c r="P88" i="16"/>
  <c r="O88" i="16" s="1"/>
  <c r="N88" i="16"/>
  <c r="H88" i="16"/>
  <c r="G88" i="16" s="1"/>
  <c r="F88" i="16"/>
  <c r="P87" i="16"/>
  <c r="O87" i="16" s="1"/>
  <c r="N87" i="16"/>
  <c r="H87" i="16"/>
  <c r="G87" i="16" s="1"/>
  <c r="F87" i="16"/>
  <c r="P86" i="16"/>
  <c r="O86" i="16" s="1"/>
  <c r="N86" i="16"/>
  <c r="H86" i="16"/>
  <c r="G86" i="16" s="1"/>
  <c r="F86" i="16"/>
  <c r="P85" i="16"/>
  <c r="O85" i="16" s="1"/>
  <c r="N85" i="16"/>
  <c r="H85" i="16"/>
  <c r="G85" i="16" s="1"/>
  <c r="F85" i="16"/>
  <c r="P84" i="16"/>
  <c r="O84" i="16" s="1"/>
  <c r="N84" i="16"/>
  <c r="H84" i="16"/>
  <c r="G84" i="16" s="1"/>
  <c r="F84" i="16"/>
  <c r="P83" i="16"/>
  <c r="O83" i="16" s="1"/>
  <c r="N83" i="16"/>
  <c r="H83" i="16"/>
  <c r="G83" i="16" s="1"/>
  <c r="F83" i="16"/>
  <c r="P82" i="16"/>
  <c r="O82" i="16" s="1"/>
  <c r="N82" i="16"/>
  <c r="H82" i="16"/>
  <c r="G82" i="16" s="1"/>
  <c r="F82" i="16"/>
  <c r="P81" i="16"/>
  <c r="O81" i="16" s="1"/>
  <c r="N81" i="16"/>
  <c r="H81" i="16"/>
  <c r="G81" i="16" s="1"/>
  <c r="F81" i="16"/>
  <c r="P80" i="16"/>
  <c r="O80" i="16" s="1"/>
  <c r="N80" i="16"/>
  <c r="H80" i="16"/>
  <c r="G80" i="16" s="1"/>
  <c r="F80" i="16"/>
  <c r="P79" i="16"/>
  <c r="O79" i="16" s="1"/>
  <c r="N79" i="16"/>
  <c r="H79" i="16"/>
  <c r="G79" i="16" s="1"/>
  <c r="F79" i="16"/>
  <c r="P78" i="16"/>
  <c r="O78" i="16" s="1"/>
  <c r="N78" i="16"/>
  <c r="H78" i="16"/>
  <c r="G78" i="16" s="1"/>
  <c r="F78" i="16"/>
  <c r="P77" i="16"/>
  <c r="O77" i="16" s="1"/>
  <c r="N77" i="16"/>
  <c r="H77" i="16"/>
  <c r="G77" i="16" s="1"/>
  <c r="F77" i="16"/>
  <c r="P76" i="16"/>
  <c r="O76" i="16" s="1"/>
  <c r="N76" i="16"/>
  <c r="H76" i="16"/>
  <c r="G76" i="16" s="1"/>
  <c r="F76" i="16"/>
  <c r="P75" i="16"/>
  <c r="O75" i="16" s="1"/>
  <c r="N75" i="16"/>
  <c r="H75" i="16"/>
  <c r="G75" i="16" s="1"/>
  <c r="F75" i="16"/>
  <c r="P74" i="16"/>
  <c r="O74" i="16" s="1"/>
  <c r="N74" i="16"/>
  <c r="H74" i="16"/>
  <c r="G74" i="16" s="1"/>
  <c r="F74" i="16"/>
  <c r="P73" i="16"/>
  <c r="O73" i="16" s="1"/>
  <c r="N73" i="16"/>
  <c r="H73" i="16"/>
  <c r="G73" i="16" s="1"/>
  <c r="F73" i="16"/>
  <c r="P72" i="16"/>
  <c r="O72" i="16" s="1"/>
  <c r="N72" i="16"/>
  <c r="H72" i="16"/>
  <c r="G72" i="16" s="1"/>
  <c r="F72" i="16"/>
  <c r="P71" i="16"/>
  <c r="O71" i="16" s="1"/>
  <c r="N71" i="16"/>
  <c r="H71" i="16"/>
  <c r="G71" i="16" s="1"/>
  <c r="F71" i="16"/>
  <c r="P70" i="16"/>
  <c r="O70" i="16" s="1"/>
  <c r="N70" i="16"/>
  <c r="H70" i="16"/>
  <c r="G70" i="16" s="1"/>
  <c r="F70" i="16"/>
  <c r="P69" i="16"/>
  <c r="O69" i="16" s="1"/>
  <c r="N69" i="16"/>
  <c r="H69" i="16"/>
  <c r="G69" i="16" s="1"/>
  <c r="F69" i="16"/>
  <c r="P68" i="16"/>
  <c r="O68" i="16" s="1"/>
  <c r="N68" i="16"/>
  <c r="H68" i="16"/>
  <c r="G68" i="16" s="1"/>
  <c r="F68" i="16"/>
  <c r="P67" i="16"/>
  <c r="O67" i="16" s="1"/>
  <c r="N67" i="16"/>
  <c r="H67" i="16"/>
  <c r="G67" i="16" s="1"/>
  <c r="F67" i="16"/>
  <c r="P66" i="16"/>
  <c r="O66" i="16" s="1"/>
  <c r="N66" i="16"/>
  <c r="H66" i="16"/>
  <c r="G66" i="16" s="1"/>
  <c r="F66" i="16"/>
  <c r="P65" i="16"/>
  <c r="O65" i="16" s="1"/>
  <c r="N65" i="16"/>
  <c r="H65" i="16"/>
  <c r="G65" i="16" s="1"/>
  <c r="F65" i="16"/>
  <c r="P64" i="16"/>
  <c r="O64" i="16" s="1"/>
  <c r="N64" i="16"/>
  <c r="H64" i="16"/>
  <c r="G64" i="16" s="1"/>
  <c r="F64" i="16"/>
  <c r="P63" i="16"/>
  <c r="O63" i="16" s="1"/>
  <c r="N63" i="16"/>
  <c r="H63" i="16"/>
  <c r="G63" i="16" s="1"/>
  <c r="F63" i="16"/>
  <c r="P62" i="16"/>
  <c r="O62" i="16" s="1"/>
  <c r="N62" i="16"/>
  <c r="H62" i="16"/>
  <c r="G62" i="16" s="1"/>
  <c r="F62" i="16"/>
  <c r="P61" i="16"/>
  <c r="O61" i="16" s="1"/>
  <c r="N61" i="16"/>
  <c r="H61" i="16"/>
  <c r="G61" i="16" s="1"/>
  <c r="F61" i="16"/>
  <c r="P60" i="16"/>
  <c r="O60" i="16" s="1"/>
  <c r="N60" i="16"/>
  <c r="H60" i="16"/>
  <c r="G60" i="16" s="1"/>
  <c r="F60" i="16"/>
  <c r="P59" i="16"/>
  <c r="O59" i="16" s="1"/>
  <c r="N59" i="16"/>
  <c r="H59" i="16"/>
  <c r="G59" i="16" s="1"/>
  <c r="F59" i="16"/>
  <c r="P58" i="16"/>
  <c r="O58" i="16" s="1"/>
  <c r="N58" i="16"/>
  <c r="H58" i="16"/>
  <c r="G58" i="16" s="1"/>
  <c r="F58" i="16"/>
  <c r="P57" i="16"/>
  <c r="O57" i="16" s="1"/>
  <c r="N57" i="16"/>
  <c r="H57" i="16"/>
  <c r="G57" i="16" s="1"/>
  <c r="F57" i="16"/>
  <c r="P56" i="16"/>
  <c r="O56" i="16" s="1"/>
  <c r="N56" i="16"/>
  <c r="H56" i="16"/>
  <c r="G56" i="16" s="1"/>
  <c r="F56" i="16"/>
  <c r="P55" i="16"/>
  <c r="O55" i="16" s="1"/>
  <c r="N55" i="16"/>
  <c r="H55" i="16"/>
  <c r="G55" i="16" s="1"/>
  <c r="F55" i="16"/>
  <c r="P54" i="16"/>
  <c r="O54" i="16" s="1"/>
  <c r="N54" i="16"/>
  <c r="H54" i="16"/>
  <c r="G54" i="16" s="1"/>
  <c r="F54" i="16"/>
  <c r="P53" i="16"/>
  <c r="O53" i="16" s="1"/>
  <c r="N53" i="16"/>
  <c r="H53" i="16"/>
  <c r="G53" i="16" s="1"/>
  <c r="F53" i="16"/>
  <c r="P52" i="16"/>
  <c r="O52" i="16" s="1"/>
  <c r="N52" i="16"/>
  <c r="H52" i="16"/>
  <c r="G52" i="16" s="1"/>
  <c r="F52" i="16"/>
  <c r="P51" i="16"/>
  <c r="O51" i="16" s="1"/>
  <c r="N51" i="16"/>
  <c r="H51" i="16"/>
  <c r="G51" i="16" s="1"/>
  <c r="F51" i="16"/>
  <c r="P50" i="16"/>
  <c r="O50" i="16" s="1"/>
  <c r="N50" i="16"/>
  <c r="H50" i="16"/>
  <c r="G50" i="16" s="1"/>
  <c r="F50" i="16"/>
  <c r="P49" i="16"/>
  <c r="O49" i="16" s="1"/>
  <c r="N49" i="16"/>
  <c r="H49" i="16"/>
  <c r="G49" i="16" s="1"/>
  <c r="F49" i="16"/>
  <c r="P48" i="16"/>
  <c r="O48" i="16" s="1"/>
  <c r="N48" i="16"/>
  <c r="H48" i="16"/>
  <c r="G48" i="16" s="1"/>
  <c r="F48" i="16"/>
  <c r="P47" i="16"/>
  <c r="O47" i="16" s="1"/>
  <c r="N47" i="16"/>
  <c r="H47" i="16"/>
  <c r="G47" i="16" s="1"/>
  <c r="F47" i="16"/>
  <c r="P46" i="16"/>
  <c r="O46" i="16" s="1"/>
  <c r="N46" i="16"/>
  <c r="H46" i="16"/>
  <c r="G46" i="16" s="1"/>
  <c r="F46" i="16"/>
  <c r="P45" i="16"/>
  <c r="O45" i="16" s="1"/>
  <c r="N45" i="16"/>
  <c r="H45" i="16"/>
  <c r="G45" i="16" s="1"/>
  <c r="F45" i="16"/>
  <c r="P44" i="16"/>
  <c r="O44" i="16" s="1"/>
  <c r="N44" i="16"/>
  <c r="H44" i="16"/>
  <c r="G44" i="16" s="1"/>
  <c r="F44" i="16"/>
  <c r="P43" i="16"/>
  <c r="O43" i="16" s="1"/>
  <c r="N43" i="16"/>
  <c r="H43" i="16"/>
  <c r="G43" i="16" s="1"/>
  <c r="F43" i="16"/>
  <c r="P42" i="16"/>
  <c r="O42" i="16" s="1"/>
  <c r="N42" i="16"/>
  <c r="H42" i="16"/>
  <c r="G42" i="16" s="1"/>
  <c r="F42" i="16"/>
  <c r="P41" i="16"/>
  <c r="O41" i="16" s="1"/>
  <c r="N41" i="16"/>
  <c r="H41" i="16"/>
  <c r="G41" i="16" s="1"/>
  <c r="F41" i="16"/>
  <c r="P40" i="16"/>
  <c r="O40" i="16" s="1"/>
  <c r="N40" i="16"/>
  <c r="H40" i="16"/>
  <c r="G40" i="16" s="1"/>
  <c r="F40" i="16"/>
  <c r="P39" i="16"/>
  <c r="O39" i="16" s="1"/>
  <c r="N39" i="16"/>
  <c r="H39" i="16"/>
  <c r="G39" i="16" s="1"/>
  <c r="F39" i="16"/>
  <c r="P38" i="16"/>
  <c r="O38" i="16" s="1"/>
  <c r="N38" i="16"/>
  <c r="H38" i="16"/>
  <c r="G38" i="16" s="1"/>
  <c r="F38" i="16"/>
  <c r="P37" i="16"/>
  <c r="O37" i="16" s="1"/>
  <c r="N37" i="16"/>
  <c r="H37" i="16"/>
  <c r="G37" i="16" s="1"/>
  <c r="F37" i="16"/>
  <c r="P36" i="16"/>
  <c r="O36" i="16" s="1"/>
  <c r="N36" i="16"/>
  <c r="H36" i="16"/>
  <c r="G36" i="16" s="1"/>
  <c r="F36" i="16"/>
  <c r="P35" i="16"/>
  <c r="O35" i="16" s="1"/>
  <c r="N35" i="16"/>
  <c r="H35" i="16"/>
  <c r="G35" i="16" s="1"/>
  <c r="F35" i="16"/>
  <c r="P34" i="16"/>
  <c r="O34" i="16" s="1"/>
  <c r="N34" i="16"/>
  <c r="H34" i="16"/>
  <c r="G34" i="16" s="1"/>
  <c r="F34" i="16"/>
  <c r="P33" i="16"/>
  <c r="O33" i="16" s="1"/>
  <c r="N33" i="16"/>
  <c r="H33" i="16"/>
  <c r="G33" i="16" s="1"/>
  <c r="F33" i="16"/>
  <c r="P32" i="16"/>
  <c r="O32" i="16" s="1"/>
  <c r="N32" i="16"/>
  <c r="H32" i="16"/>
  <c r="G32" i="16" s="1"/>
  <c r="F32" i="16"/>
  <c r="P31" i="16"/>
  <c r="O31" i="16" s="1"/>
  <c r="N31" i="16"/>
  <c r="H31" i="16"/>
  <c r="G31" i="16" s="1"/>
  <c r="F31" i="16"/>
  <c r="P30" i="16"/>
  <c r="O30" i="16" s="1"/>
  <c r="N30" i="16"/>
  <c r="H30" i="16"/>
  <c r="G30" i="16" s="1"/>
  <c r="F30" i="16"/>
  <c r="P29" i="16"/>
  <c r="O29" i="16" s="1"/>
  <c r="N29" i="16"/>
  <c r="H29" i="16"/>
  <c r="G29" i="16" s="1"/>
  <c r="F29" i="16"/>
  <c r="P28" i="16"/>
  <c r="O28" i="16" s="1"/>
  <c r="N28" i="16"/>
  <c r="H28" i="16"/>
  <c r="G28" i="16" s="1"/>
  <c r="F28" i="16"/>
  <c r="P27" i="16"/>
  <c r="O27" i="16" s="1"/>
  <c r="N27" i="16"/>
  <c r="H27" i="16"/>
  <c r="G27" i="16" s="1"/>
  <c r="F27" i="16"/>
  <c r="P26" i="16"/>
  <c r="O26" i="16" s="1"/>
  <c r="N26" i="16"/>
  <c r="H26" i="16"/>
  <c r="G26" i="16" s="1"/>
  <c r="F26" i="16"/>
  <c r="P25" i="16"/>
  <c r="O25" i="16" s="1"/>
  <c r="N25" i="16"/>
  <c r="H25" i="16"/>
  <c r="G25" i="16" s="1"/>
  <c r="F25" i="16"/>
  <c r="P24" i="16"/>
  <c r="O24" i="16" s="1"/>
  <c r="N24" i="16"/>
  <c r="H24" i="16"/>
  <c r="G24" i="16" s="1"/>
  <c r="F24" i="16"/>
  <c r="P23" i="16"/>
  <c r="O23" i="16" s="1"/>
  <c r="N23" i="16"/>
  <c r="H23" i="16"/>
  <c r="G23" i="16" s="1"/>
  <c r="F23" i="16"/>
  <c r="P22" i="16"/>
  <c r="O22" i="16" s="1"/>
  <c r="N22" i="16"/>
  <c r="H22" i="16"/>
  <c r="G22" i="16" s="1"/>
  <c r="F22" i="16"/>
  <c r="P21" i="16"/>
  <c r="O21" i="16" s="1"/>
  <c r="N21" i="16"/>
  <c r="H21" i="16"/>
  <c r="G21" i="16" s="1"/>
  <c r="F21" i="16"/>
  <c r="P20" i="16"/>
  <c r="O20" i="16" s="1"/>
  <c r="N20" i="16"/>
  <c r="H20" i="16"/>
  <c r="G20" i="16" s="1"/>
  <c r="F20" i="16"/>
  <c r="P19" i="16"/>
  <c r="O19" i="16" s="1"/>
  <c r="N19" i="16"/>
  <c r="H19" i="16"/>
  <c r="G19" i="16" s="1"/>
  <c r="F19" i="16"/>
  <c r="P18" i="16"/>
  <c r="O18" i="16" s="1"/>
  <c r="N18" i="16"/>
  <c r="H18" i="16"/>
  <c r="G18" i="16" s="1"/>
  <c r="F18" i="16"/>
  <c r="P17" i="16"/>
  <c r="O17" i="16" s="1"/>
  <c r="N17" i="16"/>
  <c r="H17" i="16"/>
  <c r="G17" i="16" s="1"/>
  <c r="F17" i="16"/>
  <c r="P16" i="16"/>
  <c r="O16" i="16" s="1"/>
  <c r="N16" i="16"/>
  <c r="H16" i="16"/>
  <c r="G16" i="16" s="1"/>
  <c r="F16" i="16"/>
  <c r="P15" i="16"/>
  <c r="O15" i="16" s="1"/>
  <c r="N15" i="16"/>
  <c r="H15" i="16"/>
  <c r="G15" i="16" s="1"/>
  <c r="F15" i="16"/>
  <c r="P14" i="16"/>
  <c r="O14" i="16" s="1"/>
  <c r="N14" i="16"/>
  <c r="H14" i="16"/>
  <c r="G14" i="16" s="1"/>
  <c r="F14" i="16"/>
  <c r="P13" i="16"/>
  <c r="O13" i="16" s="1"/>
  <c r="N13" i="16"/>
  <c r="H13" i="16"/>
  <c r="G13" i="16" s="1"/>
  <c r="F13" i="16"/>
  <c r="P12" i="16"/>
  <c r="O12" i="16" s="1"/>
  <c r="N12" i="16"/>
  <c r="H12" i="16"/>
  <c r="G12" i="16" s="1"/>
  <c r="F12" i="16"/>
  <c r="P11" i="16"/>
  <c r="O11" i="16" s="1"/>
  <c r="N11" i="16"/>
  <c r="H11" i="16"/>
  <c r="G11" i="16" s="1"/>
  <c r="F11" i="16"/>
  <c r="P10" i="16"/>
  <c r="O10" i="16" s="1"/>
  <c r="N10" i="16"/>
  <c r="H10" i="16"/>
  <c r="G10" i="16" s="1"/>
  <c r="F10" i="16"/>
  <c r="P9" i="16"/>
  <c r="O9" i="16" s="1"/>
  <c r="N9" i="16"/>
  <c r="H9" i="16"/>
  <c r="G9" i="16" s="1"/>
  <c r="F9" i="16"/>
  <c r="P8" i="16"/>
  <c r="O8" i="16" s="1"/>
  <c r="N8" i="16"/>
  <c r="H8" i="16"/>
  <c r="G8" i="16" s="1"/>
  <c r="F8" i="16"/>
  <c r="P7" i="16"/>
  <c r="O7" i="16" s="1"/>
  <c r="N7" i="16"/>
  <c r="H7" i="16"/>
  <c r="G7" i="16" s="1"/>
  <c r="F7" i="16"/>
  <c r="P6" i="16"/>
  <c r="O6" i="16" s="1"/>
  <c r="N6" i="16"/>
  <c r="H6" i="16"/>
  <c r="G6" i="16" s="1"/>
  <c r="F6" i="16"/>
  <c r="P5" i="16"/>
  <c r="O5" i="16" s="1"/>
  <c r="N5" i="16"/>
  <c r="H5" i="16"/>
  <c r="G5" i="16" s="1"/>
  <c r="F5" i="16"/>
  <c r="P103" i="15"/>
  <c r="O103" i="15" s="1"/>
  <c r="N103" i="15"/>
  <c r="P102" i="15"/>
  <c r="O102" i="15" s="1"/>
  <c r="N102" i="15"/>
  <c r="P101" i="15"/>
  <c r="O101" i="15" s="1"/>
  <c r="N101" i="15"/>
  <c r="P100" i="15"/>
  <c r="O100" i="15" s="1"/>
  <c r="N100" i="15"/>
  <c r="P99" i="15"/>
  <c r="O99" i="15" s="1"/>
  <c r="N99" i="15"/>
  <c r="P98" i="15"/>
  <c r="O98" i="15" s="1"/>
  <c r="N98" i="15"/>
  <c r="P97" i="15"/>
  <c r="O97" i="15" s="1"/>
  <c r="N97" i="15"/>
  <c r="P96" i="15"/>
  <c r="O96" i="15" s="1"/>
  <c r="N96" i="15"/>
  <c r="P95" i="15"/>
  <c r="O95" i="15" s="1"/>
  <c r="N95" i="15"/>
  <c r="P94" i="15"/>
  <c r="O94" i="15" s="1"/>
  <c r="N94" i="15"/>
  <c r="P93" i="15"/>
  <c r="O93" i="15" s="1"/>
  <c r="N93" i="15"/>
  <c r="P92" i="15"/>
  <c r="O92" i="15" s="1"/>
  <c r="N92" i="15"/>
  <c r="P91" i="15"/>
  <c r="O91" i="15" s="1"/>
  <c r="N91" i="15"/>
  <c r="P90" i="15"/>
  <c r="O90" i="15" s="1"/>
  <c r="N90" i="15"/>
  <c r="P89" i="15"/>
  <c r="O89" i="15" s="1"/>
  <c r="N89" i="15"/>
  <c r="P88" i="15"/>
  <c r="O88" i="15" s="1"/>
  <c r="N88" i="15"/>
  <c r="P87" i="15"/>
  <c r="O87" i="15" s="1"/>
  <c r="N87" i="15"/>
  <c r="P86" i="15"/>
  <c r="O86" i="15" s="1"/>
  <c r="N86" i="15"/>
  <c r="P85" i="15"/>
  <c r="O85" i="15" s="1"/>
  <c r="N85" i="15"/>
  <c r="P84" i="15"/>
  <c r="O84" i="15" s="1"/>
  <c r="N84" i="15"/>
  <c r="P83" i="15"/>
  <c r="O83" i="15" s="1"/>
  <c r="N83" i="15"/>
  <c r="P82" i="15"/>
  <c r="O82" i="15" s="1"/>
  <c r="N82" i="15"/>
  <c r="P81" i="15"/>
  <c r="O81" i="15" s="1"/>
  <c r="N81" i="15"/>
  <c r="P80" i="15"/>
  <c r="O80" i="15" s="1"/>
  <c r="N80" i="15"/>
  <c r="P79" i="15"/>
  <c r="O79" i="15" s="1"/>
  <c r="N79" i="15"/>
  <c r="P78" i="15"/>
  <c r="O78" i="15" s="1"/>
  <c r="N78" i="15"/>
  <c r="P77" i="15"/>
  <c r="O77" i="15" s="1"/>
  <c r="N77" i="15"/>
  <c r="P76" i="15"/>
  <c r="O76" i="15" s="1"/>
  <c r="N76" i="15"/>
  <c r="P75" i="15"/>
  <c r="O75" i="15" s="1"/>
  <c r="N75" i="15"/>
  <c r="P74" i="15"/>
  <c r="O74" i="15" s="1"/>
  <c r="N74" i="15"/>
  <c r="P73" i="15"/>
  <c r="O73" i="15" s="1"/>
  <c r="N73" i="15"/>
  <c r="P72" i="15"/>
  <c r="O72" i="15" s="1"/>
  <c r="N72" i="15"/>
  <c r="P71" i="15"/>
  <c r="O71" i="15" s="1"/>
  <c r="N71" i="15"/>
  <c r="P70" i="15"/>
  <c r="O70" i="15" s="1"/>
  <c r="N70" i="15"/>
  <c r="P69" i="15"/>
  <c r="O69" i="15" s="1"/>
  <c r="N69" i="15"/>
  <c r="P68" i="15"/>
  <c r="O68" i="15" s="1"/>
  <c r="N68" i="15"/>
  <c r="P67" i="15"/>
  <c r="O67" i="15" s="1"/>
  <c r="N67" i="15"/>
  <c r="P66" i="15"/>
  <c r="O66" i="15" s="1"/>
  <c r="N66" i="15"/>
  <c r="P65" i="15"/>
  <c r="O65" i="15" s="1"/>
  <c r="N65" i="15"/>
  <c r="P64" i="15"/>
  <c r="O64" i="15" s="1"/>
  <c r="N64" i="15"/>
  <c r="P63" i="15"/>
  <c r="O63" i="15" s="1"/>
  <c r="N63" i="15"/>
  <c r="P62" i="15"/>
  <c r="O62" i="15" s="1"/>
  <c r="N62" i="15"/>
  <c r="P61" i="15"/>
  <c r="O61" i="15" s="1"/>
  <c r="N61" i="15"/>
  <c r="P60" i="15"/>
  <c r="O60" i="15" s="1"/>
  <c r="N60" i="15"/>
  <c r="P59" i="15"/>
  <c r="O59" i="15" s="1"/>
  <c r="N59" i="15"/>
  <c r="P58" i="15"/>
  <c r="O58" i="15" s="1"/>
  <c r="N58" i="15"/>
  <c r="P57" i="15"/>
  <c r="O57" i="15" s="1"/>
  <c r="N57" i="15"/>
  <c r="P56" i="15"/>
  <c r="O56" i="15" s="1"/>
  <c r="N56" i="15"/>
  <c r="P55" i="15"/>
  <c r="O55" i="15" s="1"/>
  <c r="N55" i="15"/>
  <c r="P54" i="15"/>
  <c r="O54" i="15" s="1"/>
  <c r="N54" i="15"/>
  <c r="P53" i="15"/>
  <c r="O53" i="15" s="1"/>
  <c r="N53" i="15"/>
  <c r="P52" i="15"/>
  <c r="O52" i="15" s="1"/>
  <c r="N52" i="15"/>
  <c r="P51" i="15"/>
  <c r="O51" i="15" s="1"/>
  <c r="N51" i="15"/>
  <c r="P50" i="15"/>
  <c r="O50" i="15" s="1"/>
  <c r="N50" i="15"/>
  <c r="P49" i="15"/>
  <c r="O49" i="15" s="1"/>
  <c r="N49" i="15"/>
  <c r="P48" i="15"/>
  <c r="O48" i="15" s="1"/>
  <c r="N48" i="15"/>
  <c r="P47" i="15"/>
  <c r="O47" i="15" s="1"/>
  <c r="N47" i="15"/>
  <c r="P46" i="15"/>
  <c r="O46" i="15" s="1"/>
  <c r="N46" i="15"/>
  <c r="P45" i="15"/>
  <c r="O45" i="15" s="1"/>
  <c r="N45" i="15"/>
  <c r="P44" i="15"/>
  <c r="O44" i="15" s="1"/>
  <c r="N44" i="15"/>
  <c r="P43" i="15"/>
  <c r="O43" i="15" s="1"/>
  <c r="N43" i="15"/>
  <c r="P42" i="15"/>
  <c r="O42" i="15" s="1"/>
  <c r="N42" i="15"/>
  <c r="P41" i="15"/>
  <c r="O41" i="15" s="1"/>
  <c r="N41" i="15"/>
  <c r="P40" i="15"/>
  <c r="O40" i="15" s="1"/>
  <c r="N40" i="15"/>
  <c r="P39" i="15"/>
  <c r="O39" i="15" s="1"/>
  <c r="N39" i="15"/>
  <c r="P38" i="15"/>
  <c r="O38" i="15" s="1"/>
  <c r="N38" i="15"/>
  <c r="P37" i="15"/>
  <c r="O37" i="15" s="1"/>
  <c r="N37" i="15"/>
  <c r="P36" i="15"/>
  <c r="O36" i="15" s="1"/>
  <c r="N36" i="15"/>
  <c r="P35" i="15"/>
  <c r="O35" i="15" s="1"/>
  <c r="N35" i="15"/>
  <c r="P34" i="15"/>
  <c r="O34" i="15" s="1"/>
  <c r="N34" i="15"/>
  <c r="P33" i="15"/>
  <c r="O33" i="15" s="1"/>
  <c r="N33" i="15"/>
  <c r="P32" i="15"/>
  <c r="O32" i="15" s="1"/>
  <c r="N32" i="15"/>
  <c r="P31" i="15"/>
  <c r="O31" i="15" s="1"/>
  <c r="N31" i="15"/>
  <c r="P30" i="15"/>
  <c r="O30" i="15" s="1"/>
  <c r="N30" i="15"/>
  <c r="P29" i="15"/>
  <c r="O29" i="15" s="1"/>
  <c r="N29" i="15"/>
  <c r="P28" i="15"/>
  <c r="O28" i="15" s="1"/>
  <c r="N28" i="15"/>
  <c r="P27" i="15"/>
  <c r="O27" i="15" s="1"/>
  <c r="N27" i="15"/>
  <c r="P26" i="15"/>
  <c r="O26" i="15" s="1"/>
  <c r="N26" i="15"/>
  <c r="P25" i="15"/>
  <c r="O25" i="15" s="1"/>
  <c r="N25" i="15"/>
  <c r="P24" i="15"/>
  <c r="O24" i="15" s="1"/>
  <c r="N24" i="15"/>
  <c r="P23" i="15"/>
  <c r="O23" i="15" s="1"/>
  <c r="N23" i="15"/>
  <c r="P22" i="15"/>
  <c r="O22" i="15" s="1"/>
  <c r="N22" i="15"/>
  <c r="P21" i="15"/>
  <c r="O21" i="15" s="1"/>
  <c r="N21" i="15"/>
  <c r="P20" i="15"/>
  <c r="O20" i="15" s="1"/>
  <c r="N20" i="15"/>
  <c r="P19" i="15"/>
  <c r="O19" i="15" s="1"/>
  <c r="N19" i="15"/>
  <c r="P18" i="15"/>
  <c r="O18" i="15" s="1"/>
  <c r="N18" i="15"/>
  <c r="P17" i="15"/>
  <c r="O17" i="15" s="1"/>
  <c r="N17" i="15"/>
  <c r="P16" i="15"/>
  <c r="O16" i="15" s="1"/>
  <c r="N16" i="15"/>
  <c r="P15" i="15"/>
  <c r="O15" i="15" s="1"/>
  <c r="N15" i="15"/>
  <c r="P14" i="15"/>
  <c r="O14" i="15" s="1"/>
  <c r="N14" i="15"/>
  <c r="P13" i="15"/>
  <c r="O13" i="15" s="1"/>
  <c r="N13" i="15"/>
  <c r="P12" i="15"/>
  <c r="O12" i="15" s="1"/>
  <c r="N12" i="15"/>
  <c r="P11" i="15"/>
  <c r="O11" i="15" s="1"/>
  <c r="N11" i="15"/>
  <c r="P10" i="15"/>
  <c r="O10" i="15" s="1"/>
  <c r="N10" i="15"/>
  <c r="P9" i="15"/>
  <c r="O9" i="15" s="1"/>
  <c r="N9" i="15"/>
  <c r="P8" i="15"/>
  <c r="O8" i="15" s="1"/>
  <c r="N8" i="15"/>
  <c r="P7" i="15"/>
  <c r="O7" i="15" s="1"/>
  <c r="N7" i="15"/>
  <c r="P6" i="15"/>
  <c r="O6" i="15" s="1"/>
  <c r="N6" i="15"/>
  <c r="P5" i="15"/>
  <c r="O5" i="15" s="1"/>
  <c r="N5" i="15"/>
  <c r="H103" i="15"/>
  <c r="G103" i="15" s="1"/>
  <c r="F103" i="15"/>
  <c r="H102" i="15"/>
  <c r="G102" i="15" s="1"/>
  <c r="F102" i="15"/>
  <c r="H101" i="15"/>
  <c r="G101" i="15" s="1"/>
  <c r="F101" i="15"/>
  <c r="H100" i="15"/>
  <c r="G100" i="15" s="1"/>
  <c r="F100" i="15"/>
  <c r="H99" i="15"/>
  <c r="G99" i="15" s="1"/>
  <c r="F99" i="15"/>
  <c r="H98" i="15"/>
  <c r="G98" i="15" s="1"/>
  <c r="F98" i="15"/>
  <c r="H97" i="15"/>
  <c r="G97" i="15" s="1"/>
  <c r="F97" i="15"/>
  <c r="H96" i="15"/>
  <c r="G96" i="15" s="1"/>
  <c r="F96" i="15"/>
  <c r="H95" i="15"/>
  <c r="G95" i="15" s="1"/>
  <c r="F95" i="15"/>
  <c r="H94" i="15"/>
  <c r="G94" i="15" s="1"/>
  <c r="F94" i="15"/>
  <c r="H93" i="15"/>
  <c r="G93" i="15" s="1"/>
  <c r="F93" i="15"/>
  <c r="H92" i="15"/>
  <c r="G92" i="15" s="1"/>
  <c r="F92" i="15"/>
  <c r="H91" i="15"/>
  <c r="G91" i="15" s="1"/>
  <c r="F91" i="15"/>
  <c r="H90" i="15"/>
  <c r="G90" i="15" s="1"/>
  <c r="F90" i="15"/>
  <c r="H89" i="15"/>
  <c r="G89" i="15" s="1"/>
  <c r="F89" i="15"/>
  <c r="H88" i="15"/>
  <c r="G88" i="15" s="1"/>
  <c r="F88" i="15"/>
  <c r="H87" i="15"/>
  <c r="G87" i="15" s="1"/>
  <c r="F87" i="15"/>
  <c r="H86" i="15"/>
  <c r="G86" i="15" s="1"/>
  <c r="F86" i="15"/>
  <c r="H85" i="15"/>
  <c r="G85" i="15" s="1"/>
  <c r="F85" i="15"/>
  <c r="H84" i="15"/>
  <c r="G84" i="15" s="1"/>
  <c r="F84" i="15"/>
  <c r="H83" i="15"/>
  <c r="G83" i="15" s="1"/>
  <c r="F83" i="15"/>
  <c r="H82" i="15"/>
  <c r="G82" i="15" s="1"/>
  <c r="F82" i="15"/>
  <c r="H81" i="15"/>
  <c r="G81" i="15" s="1"/>
  <c r="F81" i="15"/>
  <c r="H80" i="15"/>
  <c r="G80" i="15" s="1"/>
  <c r="F80" i="15"/>
  <c r="H79" i="15"/>
  <c r="G79" i="15" s="1"/>
  <c r="F79" i="15"/>
  <c r="H78" i="15"/>
  <c r="G78" i="15" s="1"/>
  <c r="F78" i="15"/>
  <c r="H77" i="15"/>
  <c r="G77" i="15" s="1"/>
  <c r="F77" i="15"/>
  <c r="H76" i="15"/>
  <c r="G76" i="15" s="1"/>
  <c r="F76" i="15"/>
  <c r="H75" i="15"/>
  <c r="G75" i="15" s="1"/>
  <c r="F75" i="15"/>
  <c r="H74" i="15"/>
  <c r="G74" i="15" s="1"/>
  <c r="F74" i="15"/>
  <c r="H73" i="15"/>
  <c r="G73" i="15" s="1"/>
  <c r="F73" i="15"/>
  <c r="H72" i="15"/>
  <c r="G72" i="15" s="1"/>
  <c r="F72" i="15"/>
  <c r="H71" i="15"/>
  <c r="G71" i="15" s="1"/>
  <c r="F71" i="15"/>
  <c r="H70" i="15"/>
  <c r="G70" i="15" s="1"/>
  <c r="F70" i="15"/>
  <c r="H69" i="15"/>
  <c r="G69" i="15" s="1"/>
  <c r="F69" i="15"/>
  <c r="H68" i="15"/>
  <c r="G68" i="15" s="1"/>
  <c r="F68" i="15"/>
  <c r="H67" i="15"/>
  <c r="G67" i="15" s="1"/>
  <c r="F67" i="15"/>
  <c r="H66" i="15"/>
  <c r="G66" i="15" s="1"/>
  <c r="F66" i="15"/>
  <c r="H65" i="15"/>
  <c r="G65" i="15" s="1"/>
  <c r="F65" i="15"/>
  <c r="H64" i="15"/>
  <c r="G64" i="15" s="1"/>
  <c r="F64" i="15"/>
  <c r="H63" i="15"/>
  <c r="G63" i="15" s="1"/>
  <c r="F63" i="15"/>
  <c r="H62" i="15"/>
  <c r="G62" i="15" s="1"/>
  <c r="F62" i="15"/>
  <c r="H61" i="15"/>
  <c r="G61" i="15" s="1"/>
  <c r="F61" i="15"/>
  <c r="H60" i="15"/>
  <c r="G60" i="15" s="1"/>
  <c r="F60" i="15"/>
  <c r="H59" i="15"/>
  <c r="G59" i="15" s="1"/>
  <c r="F59" i="15"/>
  <c r="H58" i="15"/>
  <c r="G58" i="15" s="1"/>
  <c r="F58" i="15"/>
  <c r="H57" i="15"/>
  <c r="G57" i="15" s="1"/>
  <c r="F57" i="15"/>
  <c r="H56" i="15"/>
  <c r="G56" i="15" s="1"/>
  <c r="F56" i="15"/>
  <c r="H55" i="15"/>
  <c r="G55" i="15" s="1"/>
  <c r="F55" i="15"/>
  <c r="H54" i="15"/>
  <c r="G54" i="15" s="1"/>
  <c r="F54" i="15"/>
  <c r="H53" i="15"/>
  <c r="G53" i="15" s="1"/>
  <c r="F53" i="15"/>
  <c r="H52" i="15"/>
  <c r="G52" i="15" s="1"/>
  <c r="F52" i="15"/>
  <c r="H51" i="15"/>
  <c r="G51" i="15" s="1"/>
  <c r="F51" i="15"/>
  <c r="H50" i="15"/>
  <c r="G50" i="15" s="1"/>
  <c r="F50" i="15"/>
  <c r="H49" i="15"/>
  <c r="G49" i="15" s="1"/>
  <c r="F49" i="15"/>
  <c r="H48" i="15"/>
  <c r="G48" i="15" s="1"/>
  <c r="F48" i="15"/>
  <c r="H47" i="15"/>
  <c r="G47" i="15" s="1"/>
  <c r="F47" i="15"/>
  <c r="H46" i="15"/>
  <c r="G46" i="15" s="1"/>
  <c r="F46" i="15"/>
  <c r="H45" i="15"/>
  <c r="G45" i="15" s="1"/>
  <c r="F45" i="15"/>
  <c r="H44" i="15"/>
  <c r="G44" i="15" s="1"/>
  <c r="F44" i="15"/>
  <c r="H43" i="15"/>
  <c r="G43" i="15" s="1"/>
  <c r="F43" i="15"/>
  <c r="H42" i="15"/>
  <c r="G42" i="15" s="1"/>
  <c r="F42" i="15"/>
  <c r="H41" i="15"/>
  <c r="G41" i="15" s="1"/>
  <c r="F41" i="15"/>
  <c r="H40" i="15"/>
  <c r="G40" i="15" s="1"/>
  <c r="F40" i="15"/>
  <c r="H39" i="15"/>
  <c r="G39" i="15" s="1"/>
  <c r="F39" i="15"/>
  <c r="H38" i="15"/>
  <c r="G38" i="15" s="1"/>
  <c r="F38" i="15"/>
  <c r="H37" i="15"/>
  <c r="G37" i="15" s="1"/>
  <c r="F37" i="15"/>
  <c r="H36" i="15"/>
  <c r="G36" i="15" s="1"/>
  <c r="F36" i="15"/>
  <c r="H35" i="15"/>
  <c r="G35" i="15" s="1"/>
  <c r="F35" i="15"/>
  <c r="H34" i="15"/>
  <c r="G34" i="15" s="1"/>
  <c r="F34" i="15"/>
  <c r="H33" i="15"/>
  <c r="G33" i="15" s="1"/>
  <c r="F33" i="15"/>
  <c r="H32" i="15"/>
  <c r="G32" i="15" s="1"/>
  <c r="F32" i="15"/>
  <c r="H31" i="15"/>
  <c r="G31" i="15" s="1"/>
  <c r="F31" i="15"/>
  <c r="H30" i="15"/>
  <c r="G30" i="15" s="1"/>
  <c r="F30" i="15"/>
  <c r="H29" i="15"/>
  <c r="G29" i="15" s="1"/>
  <c r="F29" i="15"/>
  <c r="H28" i="15"/>
  <c r="G28" i="15" s="1"/>
  <c r="F28" i="15"/>
  <c r="H27" i="15"/>
  <c r="G27" i="15" s="1"/>
  <c r="F27" i="15"/>
  <c r="H26" i="15"/>
  <c r="G26" i="15" s="1"/>
  <c r="F26" i="15"/>
  <c r="H25" i="15"/>
  <c r="G25" i="15" s="1"/>
  <c r="F25" i="15"/>
  <c r="H24" i="15"/>
  <c r="G24" i="15" s="1"/>
  <c r="F24" i="15"/>
  <c r="H23" i="15"/>
  <c r="G23" i="15" s="1"/>
  <c r="F23" i="15"/>
  <c r="H22" i="15"/>
  <c r="G22" i="15" s="1"/>
  <c r="F22" i="15"/>
  <c r="H21" i="15"/>
  <c r="G21" i="15" s="1"/>
  <c r="F21" i="15"/>
  <c r="H20" i="15"/>
  <c r="G20" i="15" s="1"/>
  <c r="F20" i="15"/>
  <c r="H19" i="15"/>
  <c r="G19" i="15" s="1"/>
  <c r="F19" i="15"/>
  <c r="H18" i="15"/>
  <c r="G18" i="15" s="1"/>
  <c r="F18" i="15"/>
  <c r="H17" i="15"/>
  <c r="G17" i="15" s="1"/>
  <c r="F17" i="15"/>
  <c r="H16" i="15"/>
  <c r="G16" i="15" s="1"/>
  <c r="F16" i="15"/>
  <c r="H15" i="15"/>
  <c r="G15" i="15" s="1"/>
  <c r="F15" i="15"/>
  <c r="H14" i="15"/>
  <c r="G14" i="15" s="1"/>
  <c r="F14" i="15"/>
  <c r="H13" i="15"/>
  <c r="G13" i="15" s="1"/>
  <c r="F13" i="15"/>
  <c r="H12" i="15"/>
  <c r="G12" i="15" s="1"/>
  <c r="F12" i="15"/>
  <c r="H11" i="15"/>
  <c r="G11" i="15" s="1"/>
  <c r="F11" i="15"/>
  <c r="H10" i="15"/>
  <c r="G10" i="15" s="1"/>
  <c r="F10" i="15"/>
  <c r="H9" i="15"/>
  <c r="G9" i="15" s="1"/>
  <c r="F9" i="15"/>
  <c r="H8" i="15"/>
  <c r="G8" i="15" s="1"/>
  <c r="F8" i="15"/>
  <c r="H7" i="15"/>
  <c r="G7" i="15" s="1"/>
  <c r="F7" i="15"/>
  <c r="H6" i="15"/>
  <c r="G6" i="15" s="1"/>
  <c r="F6" i="15"/>
  <c r="H5" i="15"/>
  <c r="G5" i="15" s="1"/>
  <c r="F5" i="15"/>
  <c r="AJ103" i="7"/>
  <c r="AI103" i="7"/>
  <c r="AJ102" i="7"/>
  <c r="AI102" i="7"/>
  <c r="AJ101" i="7"/>
  <c r="AI101" i="7"/>
  <c r="AJ100" i="7"/>
  <c r="AI100" i="7"/>
  <c r="AJ99" i="7"/>
  <c r="AI99" i="7"/>
  <c r="AJ98" i="7"/>
  <c r="AI98" i="7"/>
  <c r="AJ97" i="7"/>
  <c r="AI97" i="7"/>
  <c r="AJ96" i="7"/>
  <c r="AI96" i="7"/>
  <c r="AJ95" i="7"/>
  <c r="AI95" i="7"/>
  <c r="AJ94" i="7"/>
  <c r="AI94" i="7"/>
  <c r="AJ93" i="7"/>
  <c r="AI93" i="7"/>
  <c r="AJ92" i="7"/>
  <c r="AI92" i="7"/>
  <c r="AJ91" i="7"/>
  <c r="AI91" i="7"/>
  <c r="AJ90" i="7"/>
  <c r="AI90" i="7"/>
  <c r="AJ89" i="7"/>
  <c r="AI89" i="7"/>
  <c r="AJ88" i="7"/>
  <c r="AI88" i="7"/>
  <c r="AJ87" i="7"/>
  <c r="AI87" i="7"/>
  <c r="AJ86" i="7"/>
  <c r="AI86" i="7"/>
  <c r="AJ85" i="7"/>
  <c r="AI85" i="7"/>
  <c r="AJ84" i="7"/>
  <c r="AI84" i="7"/>
  <c r="AJ83" i="7"/>
  <c r="AI83" i="7"/>
  <c r="AJ82" i="7"/>
  <c r="AI82" i="7"/>
  <c r="AJ81" i="7"/>
  <c r="AI81" i="7"/>
  <c r="AJ80" i="7"/>
  <c r="AI80" i="7"/>
  <c r="AJ79" i="7"/>
  <c r="AI79" i="7"/>
  <c r="AJ78" i="7"/>
  <c r="AI78" i="7"/>
  <c r="AJ77" i="7"/>
  <c r="AI77" i="7"/>
  <c r="AJ76" i="7"/>
  <c r="AI76" i="7"/>
  <c r="AJ75" i="7"/>
  <c r="AI75" i="7"/>
  <c r="AJ74" i="7"/>
  <c r="AI74" i="7"/>
  <c r="AJ73" i="7"/>
  <c r="AI73" i="7"/>
  <c r="AJ72" i="7"/>
  <c r="AI72" i="7"/>
  <c r="AJ71" i="7"/>
  <c r="AI71" i="7"/>
  <c r="AJ70" i="7"/>
  <c r="AI70" i="7"/>
  <c r="AJ69" i="7"/>
  <c r="AI69" i="7"/>
  <c r="AJ68" i="7"/>
  <c r="AI68" i="7"/>
  <c r="AJ67" i="7"/>
  <c r="AI67" i="7"/>
  <c r="AJ66" i="7"/>
  <c r="AI66" i="7"/>
  <c r="AJ65" i="7"/>
  <c r="AI65" i="7"/>
  <c r="AJ64" i="7"/>
  <c r="AI64" i="7"/>
  <c r="AJ63" i="7"/>
  <c r="AI63" i="7"/>
  <c r="AJ62" i="7"/>
  <c r="AI62" i="7"/>
  <c r="AJ61" i="7"/>
  <c r="AI61" i="7"/>
  <c r="AJ60" i="7"/>
  <c r="AI60" i="7"/>
  <c r="AJ59" i="7"/>
  <c r="AI59" i="7"/>
  <c r="AJ58" i="7"/>
  <c r="AI58" i="7"/>
  <c r="AJ57" i="7"/>
  <c r="AI57" i="7"/>
  <c r="AJ56" i="7"/>
  <c r="AI56" i="7"/>
  <c r="AJ55" i="7"/>
  <c r="AI55" i="7"/>
  <c r="AJ54" i="7"/>
  <c r="AI54" i="7"/>
  <c r="AJ53" i="7"/>
  <c r="AI53" i="7"/>
  <c r="AJ52" i="7"/>
  <c r="AI52" i="7"/>
  <c r="AJ51" i="7"/>
  <c r="AI51" i="7"/>
  <c r="AJ50" i="7"/>
  <c r="AI50" i="7"/>
  <c r="AJ49" i="7"/>
  <c r="AI49" i="7"/>
  <c r="AJ48" i="7"/>
  <c r="AI48" i="7"/>
  <c r="AJ47" i="7"/>
  <c r="AI47" i="7"/>
  <c r="AJ46" i="7"/>
  <c r="AI46" i="7"/>
  <c r="AJ45" i="7"/>
  <c r="AI45" i="7"/>
  <c r="AJ44" i="7"/>
  <c r="AI44" i="7"/>
  <c r="AJ43" i="7"/>
  <c r="AI43" i="7"/>
  <c r="AJ42" i="7"/>
  <c r="AI42" i="7"/>
  <c r="AJ41" i="7"/>
  <c r="AI41" i="7"/>
  <c r="AJ40" i="7"/>
  <c r="AI40" i="7"/>
  <c r="AJ39" i="7"/>
  <c r="AI39" i="7"/>
  <c r="AJ38" i="7"/>
  <c r="AI38" i="7"/>
  <c r="AJ37" i="7"/>
  <c r="AI37" i="7"/>
  <c r="AJ36" i="7"/>
  <c r="AI36" i="7"/>
  <c r="AJ35" i="7"/>
  <c r="AI35" i="7"/>
  <c r="AJ34" i="7"/>
  <c r="AI34" i="7"/>
  <c r="AJ33" i="7"/>
  <c r="AI33" i="7"/>
  <c r="AJ32" i="7"/>
  <c r="AI32" i="7"/>
  <c r="AJ31" i="7"/>
  <c r="AI31" i="7"/>
  <c r="AJ30" i="7"/>
  <c r="AI30" i="7"/>
  <c r="AJ29" i="7"/>
  <c r="AI29" i="7"/>
  <c r="AJ28" i="7"/>
  <c r="AI28" i="7"/>
  <c r="AJ27" i="7"/>
  <c r="AI27" i="7"/>
  <c r="AJ26" i="7"/>
  <c r="AI26" i="7"/>
  <c r="AJ25" i="7"/>
  <c r="AI25" i="7"/>
  <c r="AJ24" i="7"/>
  <c r="AI24" i="7"/>
  <c r="AJ23" i="7"/>
  <c r="AI23" i="7"/>
  <c r="AJ22" i="7"/>
  <c r="AI22" i="7"/>
  <c r="AJ21" i="7"/>
  <c r="AI21" i="7"/>
  <c r="AJ20" i="7"/>
  <c r="AI20" i="7"/>
  <c r="AJ19" i="7"/>
  <c r="AI19" i="7"/>
  <c r="AJ18" i="7"/>
  <c r="AI18" i="7"/>
  <c r="AJ17" i="7"/>
  <c r="AI17" i="7"/>
  <c r="AJ16" i="7"/>
  <c r="AI16" i="7"/>
  <c r="AJ15" i="7"/>
  <c r="AI15" i="7"/>
  <c r="AJ14" i="7"/>
  <c r="AI14" i="7"/>
  <c r="AJ13" i="7"/>
  <c r="AI13" i="7"/>
  <c r="AJ12" i="7"/>
  <c r="AI12" i="7"/>
  <c r="AJ11" i="7"/>
  <c r="AI11" i="7"/>
  <c r="AJ10" i="7"/>
  <c r="AI10" i="7"/>
  <c r="AJ9" i="7"/>
  <c r="AI9" i="7"/>
  <c r="AJ8" i="7"/>
  <c r="AI8" i="7"/>
  <c r="AJ7" i="7"/>
  <c r="AI7" i="7"/>
  <c r="AJ6" i="7"/>
  <c r="AI6" i="7"/>
  <c r="AJ5" i="7"/>
  <c r="AI5" i="7"/>
  <c r="J103" i="7"/>
  <c r="I103" i="7"/>
  <c r="J102" i="7"/>
  <c r="I102" i="7"/>
  <c r="J101" i="7"/>
  <c r="I101" i="7"/>
  <c r="J100" i="7"/>
  <c r="I100" i="7"/>
  <c r="J99" i="7"/>
  <c r="I99" i="7"/>
  <c r="J98" i="7"/>
  <c r="I98" i="7"/>
  <c r="J97" i="7"/>
  <c r="I97" i="7"/>
  <c r="J96" i="7"/>
  <c r="I96" i="7"/>
  <c r="J95" i="7"/>
  <c r="I95" i="7"/>
  <c r="J94" i="7"/>
  <c r="I94" i="7"/>
  <c r="J93" i="7"/>
  <c r="I93" i="7"/>
  <c r="J92" i="7"/>
  <c r="I92" i="7"/>
  <c r="J91" i="7"/>
  <c r="I91" i="7"/>
  <c r="J90" i="7"/>
  <c r="I90" i="7"/>
  <c r="J89" i="7"/>
  <c r="I89" i="7"/>
  <c r="J88" i="7"/>
  <c r="I88" i="7"/>
  <c r="J87" i="7"/>
  <c r="I87" i="7"/>
  <c r="J86" i="7"/>
  <c r="I86" i="7"/>
  <c r="J85" i="7"/>
  <c r="I85" i="7"/>
  <c r="J84" i="7"/>
  <c r="I84" i="7"/>
  <c r="J83" i="7"/>
  <c r="I83" i="7"/>
  <c r="J82" i="7"/>
  <c r="I82" i="7"/>
  <c r="J81" i="7"/>
  <c r="I81" i="7"/>
  <c r="J80" i="7"/>
  <c r="I80" i="7"/>
  <c r="J79" i="7"/>
  <c r="I79" i="7"/>
  <c r="J78" i="7"/>
  <c r="I78" i="7"/>
  <c r="J77" i="7"/>
  <c r="I77" i="7"/>
  <c r="J76" i="7"/>
  <c r="I76" i="7"/>
  <c r="J75" i="7"/>
  <c r="I75" i="7"/>
  <c r="J74" i="7"/>
  <c r="I74" i="7"/>
  <c r="J73" i="7"/>
  <c r="I73" i="7"/>
  <c r="J72" i="7"/>
  <c r="I72" i="7"/>
  <c r="J71" i="7"/>
  <c r="I71" i="7"/>
  <c r="J70" i="7"/>
  <c r="I70" i="7"/>
  <c r="J69" i="7"/>
  <c r="I69" i="7"/>
  <c r="J68" i="7"/>
  <c r="I68" i="7"/>
  <c r="J67" i="7"/>
  <c r="I67" i="7"/>
  <c r="J66" i="7"/>
  <c r="I66" i="7"/>
  <c r="J65" i="7"/>
  <c r="I65" i="7"/>
  <c r="J64" i="7"/>
  <c r="I64" i="7"/>
  <c r="J63" i="7"/>
  <c r="I63" i="7"/>
  <c r="J62" i="7"/>
  <c r="I62" i="7"/>
  <c r="J61" i="7"/>
  <c r="I61" i="7"/>
  <c r="J60" i="7"/>
  <c r="I60" i="7"/>
  <c r="J59" i="7"/>
  <c r="I59" i="7"/>
  <c r="J58" i="7"/>
  <c r="I58" i="7"/>
  <c r="J57" i="7"/>
  <c r="I57" i="7"/>
  <c r="J56" i="7"/>
  <c r="I56" i="7"/>
  <c r="J55" i="7"/>
  <c r="I55" i="7"/>
  <c r="J54" i="7"/>
  <c r="I54" i="7"/>
  <c r="J53" i="7"/>
  <c r="I53" i="7"/>
  <c r="J52" i="7"/>
  <c r="I52" i="7"/>
  <c r="J51" i="7"/>
  <c r="I51" i="7"/>
  <c r="J50" i="7"/>
  <c r="I50" i="7"/>
  <c r="J49" i="7"/>
  <c r="I49" i="7"/>
  <c r="J48" i="7"/>
  <c r="I48" i="7"/>
  <c r="J47" i="7"/>
  <c r="I47" i="7"/>
  <c r="J46" i="7"/>
  <c r="I46" i="7"/>
  <c r="J45" i="7"/>
  <c r="I45" i="7"/>
  <c r="J44" i="7"/>
  <c r="I44" i="7"/>
  <c r="J43" i="7"/>
  <c r="I43" i="7"/>
  <c r="J42" i="7"/>
  <c r="I42" i="7"/>
  <c r="J41" i="7"/>
  <c r="I41" i="7"/>
  <c r="J40" i="7"/>
  <c r="I40" i="7"/>
  <c r="J39" i="7"/>
  <c r="I39" i="7"/>
  <c r="J38" i="7"/>
  <c r="I38" i="7"/>
  <c r="J37" i="7"/>
  <c r="I37" i="7"/>
  <c r="J36" i="7"/>
  <c r="I36" i="7"/>
  <c r="J35" i="7"/>
  <c r="I35" i="7"/>
  <c r="J34" i="7"/>
  <c r="I34" i="7"/>
  <c r="J33" i="7"/>
  <c r="I33" i="7"/>
  <c r="J32" i="7"/>
  <c r="I32" i="7"/>
  <c r="J31" i="7"/>
  <c r="I31" i="7"/>
  <c r="J30" i="7"/>
  <c r="I30" i="7"/>
  <c r="J29" i="7"/>
  <c r="I29" i="7"/>
  <c r="J28" i="7"/>
  <c r="I28" i="7"/>
  <c r="J27" i="7"/>
  <c r="I27" i="7"/>
  <c r="J26" i="7"/>
  <c r="I26" i="7"/>
  <c r="J25" i="7"/>
  <c r="I25" i="7"/>
  <c r="J24" i="7"/>
  <c r="I24" i="7"/>
  <c r="J23" i="7"/>
  <c r="I23" i="7"/>
  <c r="J22" i="7"/>
  <c r="I22" i="7"/>
  <c r="J21" i="7"/>
  <c r="I21" i="7"/>
  <c r="J20" i="7"/>
  <c r="I20" i="7"/>
  <c r="J19" i="7"/>
  <c r="I19" i="7"/>
  <c r="J18" i="7"/>
  <c r="I18" i="7"/>
  <c r="J17" i="7"/>
  <c r="I17" i="7"/>
  <c r="J16" i="7"/>
  <c r="I16" i="7"/>
  <c r="J15" i="7"/>
  <c r="I15" i="7"/>
  <c r="J14" i="7"/>
  <c r="I14" i="7"/>
  <c r="J13" i="7"/>
  <c r="I13" i="7"/>
  <c r="J12" i="7"/>
  <c r="I12" i="7"/>
  <c r="J11" i="7"/>
  <c r="I11" i="7"/>
  <c r="J10" i="7"/>
  <c r="I10" i="7"/>
  <c r="J9" i="7"/>
  <c r="I9" i="7"/>
  <c r="J8" i="7"/>
  <c r="I8" i="7"/>
  <c r="J7" i="7"/>
  <c r="I7" i="7"/>
  <c r="J6" i="7"/>
  <c r="I6" i="7"/>
  <c r="J5" i="7"/>
  <c r="I5" i="7"/>
  <c r="V51" i="14"/>
  <c r="V50" i="14"/>
  <c r="V49" i="14"/>
  <c r="V48" i="14"/>
  <c r="V47" i="14"/>
  <c r="V46" i="14"/>
  <c r="V45" i="14"/>
  <c r="V44" i="14"/>
  <c r="V43" i="14"/>
  <c r="V42" i="14"/>
  <c r="V41" i="14"/>
  <c r="V40" i="14"/>
  <c r="V39" i="14"/>
  <c r="V38" i="14"/>
  <c r="V37" i="14"/>
  <c r="V36" i="14"/>
  <c r="V35" i="14"/>
  <c r="V34" i="14"/>
  <c r="V33" i="14"/>
  <c r="V32" i="14"/>
  <c r="V31" i="14"/>
  <c r="V30" i="14"/>
  <c r="V29" i="14"/>
  <c r="V28" i="14"/>
  <c r="V27" i="14"/>
  <c r="V26" i="14"/>
  <c r="V25" i="14"/>
  <c r="V24" i="14"/>
  <c r="V23" i="14"/>
  <c r="V22" i="14"/>
  <c r="V21" i="14"/>
  <c r="V20" i="14"/>
  <c r="V19" i="14"/>
  <c r="V18" i="14"/>
  <c r="V17" i="14"/>
  <c r="V16" i="14"/>
  <c r="V15" i="14"/>
  <c r="V14" i="14"/>
  <c r="V13" i="14"/>
  <c r="V12" i="14"/>
  <c r="V11" i="14"/>
  <c r="V10" i="14"/>
  <c r="V9" i="14"/>
  <c r="V8" i="14"/>
  <c r="V7" i="14"/>
  <c r="V6" i="14"/>
  <c r="V5" i="14"/>
  <c r="V4" i="14"/>
  <c r="V3" i="14"/>
  <c r="U51" i="17"/>
  <c r="T51" i="17"/>
  <c r="R51" i="17"/>
  <c r="Q51" i="17"/>
  <c r="P51" i="17"/>
  <c r="U50" i="17"/>
  <c r="T50" i="17"/>
  <c r="R50" i="17"/>
  <c r="Q50" i="17"/>
  <c r="P50" i="17"/>
  <c r="U49" i="17"/>
  <c r="T49" i="17"/>
  <c r="R49" i="17"/>
  <c r="Q49" i="17"/>
  <c r="P49" i="17"/>
  <c r="U48" i="17"/>
  <c r="T48" i="17"/>
  <c r="R48" i="17"/>
  <c r="Q48" i="17"/>
  <c r="P48" i="17"/>
  <c r="U47" i="17"/>
  <c r="T47" i="17"/>
  <c r="R47" i="17"/>
  <c r="Q47" i="17"/>
  <c r="P47" i="17"/>
  <c r="U46" i="17"/>
  <c r="T46" i="17"/>
  <c r="R46" i="17"/>
  <c r="Q46" i="17"/>
  <c r="P46" i="17"/>
  <c r="U45" i="17"/>
  <c r="T45" i="17"/>
  <c r="R45" i="17"/>
  <c r="Q45" i="17"/>
  <c r="P45" i="17"/>
  <c r="U44" i="17"/>
  <c r="T44" i="17"/>
  <c r="R44" i="17"/>
  <c r="Q44" i="17"/>
  <c r="P44" i="17"/>
  <c r="U43" i="17"/>
  <c r="T43" i="17"/>
  <c r="R43" i="17"/>
  <c r="Q43" i="17"/>
  <c r="P43" i="17"/>
  <c r="U42" i="17"/>
  <c r="T42" i="17"/>
  <c r="R42" i="17"/>
  <c r="Q42" i="17"/>
  <c r="P42" i="17"/>
  <c r="U41" i="17"/>
  <c r="T41" i="17"/>
  <c r="R41" i="17"/>
  <c r="Q41" i="17"/>
  <c r="P41" i="17"/>
  <c r="U40" i="17"/>
  <c r="T40" i="17"/>
  <c r="R40" i="17"/>
  <c r="Q40" i="17"/>
  <c r="P40" i="17"/>
  <c r="U39" i="17"/>
  <c r="T39" i="17"/>
  <c r="R39" i="17"/>
  <c r="Q39" i="17"/>
  <c r="P39" i="17"/>
  <c r="U38" i="17"/>
  <c r="T38" i="17"/>
  <c r="R38" i="17"/>
  <c r="Q38" i="17"/>
  <c r="P38" i="17"/>
  <c r="U37" i="17"/>
  <c r="T37" i="17"/>
  <c r="R37" i="17"/>
  <c r="Q37" i="17"/>
  <c r="P37" i="17"/>
  <c r="U36" i="17"/>
  <c r="T36" i="17"/>
  <c r="R36" i="17"/>
  <c r="Q36" i="17"/>
  <c r="P36" i="17"/>
  <c r="U35" i="17"/>
  <c r="T35" i="17"/>
  <c r="R35" i="17"/>
  <c r="Q35" i="17"/>
  <c r="P35" i="17"/>
  <c r="U34" i="17"/>
  <c r="T34" i="17"/>
  <c r="R34" i="17"/>
  <c r="Q34" i="17"/>
  <c r="P34" i="17"/>
  <c r="U33" i="17"/>
  <c r="T33" i="17"/>
  <c r="R33" i="17"/>
  <c r="Q33" i="17"/>
  <c r="P33" i="17"/>
  <c r="U32" i="17"/>
  <c r="T32" i="17"/>
  <c r="R32" i="17"/>
  <c r="Q32" i="17"/>
  <c r="P32" i="17"/>
  <c r="U31" i="17"/>
  <c r="T31" i="17"/>
  <c r="R31" i="17"/>
  <c r="Q31" i="17"/>
  <c r="P31" i="17"/>
  <c r="U30" i="17"/>
  <c r="T30" i="17"/>
  <c r="R30" i="17"/>
  <c r="Q30" i="17"/>
  <c r="P30" i="17"/>
  <c r="U29" i="17"/>
  <c r="T29" i="17"/>
  <c r="R29" i="17"/>
  <c r="Q29" i="17"/>
  <c r="P29" i="17"/>
  <c r="U28" i="17"/>
  <c r="T28" i="17"/>
  <c r="R28" i="17"/>
  <c r="Q28" i="17"/>
  <c r="P28" i="17"/>
  <c r="U27" i="17"/>
  <c r="T27" i="17"/>
  <c r="R27" i="17"/>
  <c r="Q27" i="17"/>
  <c r="P27" i="17"/>
  <c r="U26" i="17"/>
  <c r="T26" i="17"/>
  <c r="R26" i="17"/>
  <c r="Q26" i="17"/>
  <c r="P26" i="17"/>
  <c r="U25" i="17"/>
  <c r="T25" i="17"/>
  <c r="R25" i="17"/>
  <c r="Q25" i="17"/>
  <c r="P25" i="17"/>
  <c r="U24" i="17"/>
  <c r="T24" i="17"/>
  <c r="R24" i="17"/>
  <c r="Q24" i="17"/>
  <c r="P24" i="17"/>
  <c r="U23" i="17"/>
  <c r="T23" i="17"/>
  <c r="R23" i="17"/>
  <c r="Q23" i="17"/>
  <c r="P23" i="17"/>
  <c r="U22" i="17"/>
  <c r="T22" i="17"/>
  <c r="R22" i="17"/>
  <c r="Q22" i="17"/>
  <c r="P22" i="17"/>
  <c r="U21" i="17"/>
  <c r="T21" i="17"/>
  <c r="R21" i="17"/>
  <c r="Q21" i="17"/>
  <c r="P21" i="17"/>
  <c r="U20" i="17"/>
  <c r="T20" i="17"/>
  <c r="R20" i="17"/>
  <c r="Q20" i="17"/>
  <c r="P20" i="17"/>
  <c r="U19" i="17"/>
  <c r="T19" i="17"/>
  <c r="R19" i="17"/>
  <c r="Q19" i="17"/>
  <c r="P19" i="17"/>
  <c r="U18" i="17"/>
  <c r="T18" i="17"/>
  <c r="R18" i="17"/>
  <c r="Q18" i="17"/>
  <c r="P18" i="17"/>
  <c r="U17" i="17"/>
  <c r="T17" i="17"/>
  <c r="R17" i="17"/>
  <c r="Q17" i="17"/>
  <c r="P17" i="17"/>
  <c r="U16" i="17"/>
  <c r="T16" i="17"/>
  <c r="R16" i="17"/>
  <c r="Q16" i="17"/>
  <c r="P16" i="17"/>
  <c r="U15" i="17"/>
  <c r="T15" i="17"/>
  <c r="R15" i="17"/>
  <c r="Q15" i="17"/>
  <c r="P15" i="17"/>
  <c r="U14" i="17"/>
  <c r="T14" i="17"/>
  <c r="R14" i="17"/>
  <c r="Q14" i="17"/>
  <c r="P14" i="17"/>
  <c r="U13" i="17"/>
  <c r="T13" i="17"/>
  <c r="R13" i="17"/>
  <c r="Q13" i="17"/>
  <c r="P13" i="17"/>
  <c r="U12" i="17"/>
  <c r="T12" i="17"/>
  <c r="R12" i="17"/>
  <c r="Q12" i="17"/>
  <c r="P12" i="17"/>
  <c r="U11" i="17"/>
  <c r="T11" i="17"/>
  <c r="R11" i="17"/>
  <c r="Q11" i="17"/>
  <c r="P11" i="17"/>
  <c r="U10" i="17"/>
  <c r="T10" i="17"/>
  <c r="R10" i="17"/>
  <c r="Q10" i="17"/>
  <c r="P10" i="17"/>
  <c r="U9" i="17"/>
  <c r="T9" i="17"/>
  <c r="R9" i="17"/>
  <c r="Q9" i="17"/>
  <c r="P9" i="17"/>
  <c r="U8" i="17"/>
  <c r="T8" i="17"/>
  <c r="R8" i="17"/>
  <c r="Q8" i="17"/>
  <c r="P8" i="17"/>
  <c r="U7" i="17"/>
  <c r="T7" i="17"/>
  <c r="R7" i="17"/>
  <c r="Q7" i="17"/>
  <c r="P7" i="17"/>
  <c r="U6" i="17"/>
  <c r="T6" i="17"/>
  <c r="R6" i="17"/>
  <c r="Q6" i="17"/>
  <c r="P6" i="17"/>
  <c r="U5" i="17"/>
  <c r="T5" i="17"/>
  <c r="R5" i="17"/>
  <c r="Q5" i="17"/>
  <c r="P5" i="17"/>
  <c r="U4" i="17"/>
  <c r="T4" i="17"/>
  <c r="R4" i="17"/>
  <c r="Q4" i="17"/>
  <c r="P4" i="17"/>
  <c r="U3" i="17"/>
  <c r="T3" i="17"/>
  <c r="R3" i="17"/>
  <c r="Q3" i="17"/>
  <c r="P3" i="17"/>
  <c r="N51" i="17"/>
  <c r="N50" i="17"/>
  <c r="N49" i="17"/>
  <c r="N48" i="17"/>
  <c r="N47" i="17"/>
  <c r="N46" i="17"/>
  <c r="N45" i="17"/>
  <c r="N44" i="17"/>
  <c r="N43" i="17"/>
  <c r="N42" i="17"/>
  <c r="N41" i="17"/>
  <c r="N40" i="17"/>
  <c r="N39" i="17"/>
  <c r="N38" i="17"/>
  <c r="N37" i="17"/>
  <c r="N36" i="17"/>
  <c r="N35" i="17"/>
  <c r="N34" i="17"/>
  <c r="N33" i="17"/>
  <c r="N32" i="17"/>
  <c r="N31" i="17"/>
  <c r="N30" i="17"/>
  <c r="N29" i="17"/>
  <c r="N28" i="17"/>
  <c r="N27" i="17"/>
  <c r="N26" i="17"/>
  <c r="N25" i="17"/>
  <c r="N24" i="17"/>
  <c r="N23" i="17"/>
  <c r="N22" i="17"/>
  <c r="N21" i="17"/>
  <c r="N20" i="17"/>
  <c r="N19" i="17"/>
  <c r="N18" i="17"/>
  <c r="N17" i="17"/>
  <c r="N16" i="17"/>
  <c r="N15" i="17"/>
  <c r="N14" i="17"/>
  <c r="N13" i="17"/>
  <c r="N12" i="17"/>
  <c r="N11" i="17"/>
  <c r="N10" i="17"/>
  <c r="N9" i="17"/>
  <c r="N8" i="17"/>
  <c r="N7" i="17"/>
  <c r="N6" i="17"/>
  <c r="N5" i="17"/>
  <c r="N4" i="17"/>
  <c r="N3" i="17"/>
  <c r="M51" i="17"/>
  <c r="M50" i="17"/>
  <c r="M49" i="17"/>
  <c r="M48" i="17"/>
  <c r="M47" i="17"/>
  <c r="M46" i="17"/>
  <c r="M45" i="17"/>
  <c r="M44" i="17"/>
  <c r="M43" i="17"/>
  <c r="M42" i="17"/>
  <c r="M41" i="17"/>
  <c r="M40" i="17"/>
  <c r="M39" i="17"/>
  <c r="M38" i="17"/>
  <c r="M37" i="17"/>
  <c r="M36" i="17"/>
  <c r="M35" i="17"/>
  <c r="M34" i="17"/>
  <c r="M33" i="17"/>
  <c r="M32" i="17"/>
  <c r="M31" i="17"/>
  <c r="M30" i="17"/>
  <c r="M29" i="17"/>
  <c r="M28" i="17"/>
  <c r="M27" i="17"/>
  <c r="M26" i="17"/>
  <c r="M25" i="17"/>
  <c r="M24" i="17"/>
  <c r="M23" i="17"/>
  <c r="M22" i="17"/>
  <c r="M21" i="17"/>
  <c r="M20" i="17"/>
  <c r="M19" i="17"/>
  <c r="M18" i="17"/>
  <c r="M17" i="17"/>
  <c r="M16" i="17"/>
  <c r="M15" i="17"/>
  <c r="M14" i="17"/>
  <c r="M13" i="17"/>
  <c r="M12" i="17"/>
  <c r="M11" i="17"/>
  <c r="M10" i="17"/>
  <c r="M9" i="17"/>
  <c r="M8" i="17"/>
  <c r="M7" i="17"/>
  <c r="M6" i="17"/>
  <c r="M5" i="17"/>
  <c r="M4" i="17"/>
  <c r="M3" i="17"/>
  <c r="L51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J51" i="17"/>
  <c r="J50" i="17"/>
  <c r="J49" i="17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J3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3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T205" i="4"/>
  <c r="R205" i="4"/>
  <c r="P205" i="4"/>
  <c r="N205" i="4"/>
  <c r="L205" i="4"/>
  <c r="T204" i="4"/>
  <c r="R204" i="4"/>
  <c r="P204" i="4"/>
  <c r="N204" i="4"/>
  <c r="L204" i="4"/>
  <c r="T203" i="4"/>
  <c r="R203" i="4"/>
  <c r="P203" i="4"/>
  <c r="N203" i="4"/>
  <c r="L203" i="4"/>
  <c r="T202" i="4"/>
  <c r="R202" i="4"/>
  <c r="P202" i="4"/>
  <c r="N202" i="4"/>
  <c r="L202" i="4"/>
  <c r="T201" i="4"/>
  <c r="R201" i="4"/>
  <c r="P201" i="4"/>
  <c r="N201" i="4"/>
  <c r="L201" i="4"/>
  <c r="T200" i="4"/>
  <c r="R200" i="4"/>
  <c r="P200" i="4"/>
  <c r="N200" i="4"/>
  <c r="L200" i="4"/>
  <c r="T199" i="4"/>
  <c r="R199" i="4"/>
  <c r="P199" i="4"/>
  <c r="N199" i="4"/>
  <c r="L199" i="4"/>
  <c r="T198" i="4"/>
  <c r="R198" i="4"/>
  <c r="P198" i="4"/>
  <c r="N198" i="4"/>
  <c r="L198" i="4"/>
  <c r="T197" i="4"/>
  <c r="R197" i="4"/>
  <c r="P197" i="4"/>
  <c r="N197" i="4"/>
  <c r="L197" i="4"/>
  <c r="T196" i="4"/>
  <c r="R196" i="4"/>
  <c r="P196" i="4"/>
  <c r="N196" i="4"/>
  <c r="L196" i="4"/>
  <c r="T195" i="4"/>
  <c r="R195" i="4"/>
  <c r="P195" i="4"/>
  <c r="N195" i="4"/>
  <c r="L195" i="4"/>
  <c r="T194" i="4"/>
  <c r="R194" i="4"/>
  <c r="P194" i="4"/>
  <c r="N194" i="4"/>
  <c r="L194" i="4"/>
  <c r="T193" i="4"/>
  <c r="R193" i="4"/>
  <c r="P193" i="4"/>
  <c r="N193" i="4"/>
  <c r="L193" i="4"/>
  <c r="T192" i="4"/>
  <c r="R192" i="4"/>
  <c r="P192" i="4"/>
  <c r="N192" i="4"/>
  <c r="L192" i="4"/>
  <c r="T191" i="4"/>
  <c r="R191" i="4"/>
  <c r="P191" i="4"/>
  <c r="N191" i="4"/>
  <c r="L191" i="4"/>
  <c r="T190" i="4"/>
  <c r="R190" i="4"/>
  <c r="P190" i="4"/>
  <c r="N190" i="4"/>
  <c r="L190" i="4"/>
  <c r="T189" i="4"/>
  <c r="R189" i="4"/>
  <c r="P189" i="4"/>
  <c r="N189" i="4"/>
  <c r="L189" i="4"/>
  <c r="T188" i="4"/>
  <c r="R188" i="4"/>
  <c r="P188" i="4"/>
  <c r="N188" i="4"/>
  <c r="L188" i="4"/>
  <c r="T187" i="4"/>
  <c r="R187" i="4"/>
  <c r="P187" i="4"/>
  <c r="N187" i="4"/>
  <c r="L187" i="4"/>
  <c r="T186" i="4"/>
  <c r="R186" i="4"/>
  <c r="P186" i="4"/>
  <c r="N186" i="4"/>
  <c r="L186" i="4"/>
  <c r="T185" i="4"/>
  <c r="R185" i="4"/>
  <c r="P185" i="4"/>
  <c r="N185" i="4"/>
  <c r="L185" i="4"/>
  <c r="T184" i="4"/>
  <c r="R184" i="4"/>
  <c r="P184" i="4"/>
  <c r="N184" i="4"/>
  <c r="L184" i="4"/>
  <c r="T183" i="4"/>
  <c r="R183" i="4"/>
  <c r="P183" i="4"/>
  <c r="N183" i="4"/>
  <c r="L183" i="4"/>
  <c r="T182" i="4"/>
  <c r="R182" i="4"/>
  <c r="P182" i="4"/>
  <c r="N182" i="4"/>
  <c r="L182" i="4"/>
  <c r="T181" i="4"/>
  <c r="R181" i="4"/>
  <c r="P181" i="4"/>
  <c r="N181" i="4"/>
  <c r="L181" i="4"/>
  <c r="T180" i="4"/>
  <c r="R180" i="4"/>
  <c r="P180" i="4"/>
  <c r="N180" i="4"/>
  <c r="L180" i="4"/>
  <c r="T179" i="4"/>
  <c r="R179" i="4"/>
  <c r="P179" i="4"/>
  <c r="N179" i="4"/>
  <c r="L179" i="4"/>
  <c r="T178" i="4"/>
  <c r="R178" i="4"/>
  <c r="P178" i="4"/>
  <c r="N178" i="4"/>
  <c r="L178" i="4"/>
  <c r="T177" i="4"/>
  <c r="R177" i="4"/>
  <c r="P177" i="4"/>
  <c r="N177" i="4"/>
  <c r="L177" i="4"/>
  <c r="T176" i="4"/>
  <c r="R176" i="4"/>
  <c r="P176" i="4"/>
  <c r="N176" i="4"/>
  <c r="L176" i="4"/>
  <c r="T175" i="4"/>
  <c r="R175" i="4"/>
  <c r="P175" i="4"/>
  <c r="N175" i="4"/>
  <c r="L175" i="4"/>
  <c r="T174" i="4"/>
  <c r="R174" i="4"/>
  <c r="P174" i="4"/>
  <c r="N174" i="4"/>
  <c r="L174" i="4"/>
  <c r="T173" i="4"/>
  <c r="R173" i="4"/>
  <c r="P173" i="4"/>
  <c r="N173" i="4"/>
  <c r="L173" i="4"/>
  <c r="T172" i="4"/>
  <c r="R172" i="4"/>
  <c r="P172" i="4"/>
  <c r="N172" i="4"/>
  <c r="L172" i="4"/>
  <c r="T171" i="4"/>
  <c r="R171" i="4"/>
  <c r="P171" i="4"/>
  <c r="N171" i="4"/>
  <c r="L171" i="4"/>
  <c r="T170" i="4"/>
  <c r="R170" i="4"/>
  <c r="P170" i="4"/>
  <c r="N170" i="4"/>
  <c r="L170" i="4"/>
  <c r="T169" i="4"/>
  <c r="R169" i="4"/>
  <c r="P169" i="4"/>
  <c r="N169" i="4"/>
  <c r="L169" i="4"/>
  <c r="T168" i="4"/>
  <c r="R168" i="4"/>
  <c r="P168" i="4"/>
  <c r="N168" i="4"/>
  <c r="L168" i="4"/>
  <c r="T167" i="4"/>
  <c r="R167" i="4"/>
  <c r="P167" i="4"/>
  <c r="N167" i="4"/>
  <c r="L167" i="4"/>
  <c r="T166" i="4"/>
  <c r="R166" i="4"/>
  <c r="P166" i="4"/>
  <c r="N166" i="4"/>
  <c r="L166" i="4"/>
  <c r="T165" i="4"/>
  <c r="R165" i="4"/>
  <c r="P165" i="4"/>
  <c r="N165" i="4"/>
  <c r="L165" i="4"/>
  <c r="T164" i="4"/>
  <c r="R164" i="4"/>
  <c r="P164" i="4"/>
  <c r="N164" i="4"/>
  <c r="L164" i="4"/>
  <c r="T163" i="4"/>
  <c r="R163" i="4"/>
  <c r="P163" i="4"/>
  <c r="N163" i="4"/>
  <c r="L163" i="4"/>
  <c r="T162" i="4"/>
  <c r="R162" i="4"/>
  <c r="P162" i="4"/>
  <c r="N162" i="4"/>
  <c r="L162" i="4"/>
  <c r="T161" i="4"/>
  <c r="R161" i="4"/>
  <c r="P161" i="4"/>
  <c r="N161" i="4"/>
  <c r="L161" i="4"/>
  <c r="T160" i="4"/>
  <c r="R160" i="4"/>
  <c r="P160" i="4"/>
  <c r="N160" i="4"/>
  <c r="L160" i="4"/>
  <c r="T159" i="4"/>
  <c r="R159" i="4"/>
  <c r="P159" i="4"/>
  <c r="N159" i="4"/>
  <c r="L159" i="4"/>
  <c r="T158" i="4"/>
  <c r="R158" i="4"/>
  <c r="P158" i="4"/>
  <c r="N158" i="4"/>
  <c r="L158" i="4"/>
  <c r="T157" i="4"/>
  <c r="R157" i="4"/>
  <c r="P157" i="4"/>
  <c r="N157" i="4"/>
  <c r="L157" i="4"/>
  <c r="T156" i="4"/>
  <c r="R156" i="4"/>
  <c r="P156" i="4"/>
  <c r="N156" i="4"/>
  <c r="L156" i="4"/>
  <c r="T155" i="4"/>
  <c r="R155" i="4"/>
  <c r="P155" i="4"/>
  <c r="N155" i="4"/>
  <c r="L155" i="4"/>
  <c r="T154" i="4"/>
  <c r="R154" i="4"/>
  <c r="P154" i="4"/>
  <c r="N154" i="4"/>
  <c r="L154" i="4"/>
  <c r="T153" i="4"/>
  <c r="R153" i="4"/>
  <c r="P153" i="4"/>
  <c r="N153" i="4"/>
  <c r="L153" i="4"/>
  <c r="T152" i="4"/>
  <c r="R152" i="4"/>
  <c r="P152" i="4"/>
  <c r="N152" i="4"/>
  <c r="L152" i="4"/>
  <c r="T151" i="4"/>
  <c r="R151" i="4"/>
  <c r="P151" i="4"/>
  <c r="N151" i="4"/>
  <c r="L151" i="4"/>
  <c r="T150" i="4"/>
  <c r="R150" i="4"/>
  <c r="P150" i="4"/>
  <c r="N150" i="4"/>
  <c r="L150" i="4"/>
  <c r="T149" i="4"/>
  <c r="R149" i="4"/>
  <c r="P149" i="4"/>
  <c r="N149" i="4"/>
  <c r="L149" i="4"/>
  <c r="T148" i="4"/>
  <c r="R148" i="4"/>
  <c r="P148" i="4"/>
  <c r="N148" i="4"/>
  <c r="L148" i="4"/>
  <c r="T147" i="4"/>
  <c r="R147" i="4"/>
  <c r="P147" i="4"/>
  <c r="N147" i="4"/>
  <c r="L147" i="4"/>
  <c r="T146" i="4"/>
  <c r="R146" i="4"/>
  <c r="P146" i="4"/>
  <c r="N146" i="4"/>
  <c r="L146" i="4"/>
  <c r="T145" i="4"/>
  <c r="R145" i="4"/>
  <c r="P145" i="4"/>
  <c r="N145" i="4"/>
  <c r="L145" i="4"/>
  <c r="T144" i="4"/>
  <c r="R144" i="4"/>
  <c r="P144" i="4"/>
  <c r="N144" i="4"/>
  <c r="L144" i="4"/>
  <c r="T143" i="4"/>
  <c r="R143" i="4"/>
  <c r="P143" i="4"/>
  <c r="N143" i="4"/>
  <c r="L143" i="4"/>
  <c r="T142" i="4"/>
  <c r="R142" i="4"/>
  <c r="P142" i="4"/>
  <c r="N142" i="4"/>
  <c r="L142" i="4"/>
  <c r="T141" i="4"/>
  <c r="R141" i="4"/>
  <c r="P141" i="4"/>
  <c r="N141" i="4"/>
  <c r="L141" i="4"/>
  <c r="T140" i="4"/>
  <c r="R140" i="4"/>
  <c r="P140" i="4"/>
  <c r="N140" i="4"/>
  <c r="L140" i="4"/>
  <c r="T139" i="4"/>
  <c r="R139" i="4"/>
  <c r="P139" i="4"/>
  <c r="N139" i="4"/>
  <c r="L139" i="4"/>
  <c r="T138" i="4"/>
  <c r="R138" i="4"/>
  <c r="P138" i="4"/>
  <c r="N138" i="4"/>
  <c r="L138" i="4"/>
  <c r="T137" i="4"/>
  <c r="R137" i="4"/>
  <c r="P137" i="4"/>
  <c r="N137" i="4"/>
  <c r="L137" i="4"/>
  <c r="T136" i="4"/>
  <c r="R136" i="4"/>
  <c r="P136" i="4"/>
  <c r="N136" i="4"/>
  <c r="L136" i="4"/>
  <c r="T135" i="4"/>
  <c r="R135" i="4"/>
  <c r="P135" i="4"/>
  <c r="N135" i="4"/>
  <c r="L135" i="4"/>
  <c r="T134" i="4"/>
  <c r="R134" i="4"/>
  <c r="P134" i="4"/>
  <c r="N134" i="4"/>
  <c r="L134" i="4"/>
  <c r="T133" i="4"/>
  <c r="R133" i="4"/>
  <c r="P133" i="4"/>
  <c r="N133" i="4"/>
  <c r="L133" i="4"/>
  <c r="T132" i="4"/>
  <c r="R132" i="4"/>
  <c r="P132" i="4"/>
  <c r="N132" i="4"/>
  <c r="L132" i="4"/>
  <c r="T131" i="4"/>
  <c r="R131" i="4"/>
  <c r="P131" i="4"/>
  <c r="N131" i="4"/>
  <c r="L131" i="4"/>
  <c r="T130" i="4"/>
  <c r="R130" i="4"/>
  <c r="P130" i="4"/>
  <c r="N130" i="4"/>
  <c r="L130" i="4"/>
  <c r="T129" i="4"/>
  <c r="R129" i="4"/>
  <c r="P129" i="4"/>
  <c r="N129" i="4"/>
  <c r="L129" i="4"/>
  <c r="T128" i="4"/>
  <c r="R128" i="4"/>
  <c r="P128" i="4"/>
  <c r="N128" i="4"/>
  <c r="L128" i="4"/>
  <c r="T127" i="4"/>
  <c r="R127" i="4"/>
  <c r="P127" i="4"/>
  <c r="N127" i="4"/>
  <c r="L127" i="4"/>
  <c r="T126" i="4"/>
  <c r="R126" i="4"/>
  <c r="P126" i="4"/>
  <c r="N126" i="4"/>
  <c r="L126" i="4"/>
  <c r="T125" i="4"/>
  <c r="R125" i="4"/>
  <c r="P125" i="4"/>
  <c r="N125" i="4"/>
  <c r="L125" i="4"/>
  <c r="T124" i="4"/>
  <c r="R124" i="4"/>
  <c r="P124" i="4"/>
  <c r="N124" i="4"/>
  <c r="L124" i="4"/>
  <c r="T123" i="4"/>
  <c r="R123" i="4"/>
  <c r="P123" i="4"/>
  <c r="N123" i="4"/>
  <c r="L123" i="4"/>
  <c r="T122" i="4"/>
  <c r="R122" i="4"/>
  <c r="P122" i="4"/>
  <c r="N122" i="4"/>
  <c r="L122" i="4"/>
  <c r="T121" i="4"/>
  <c r="R121" i="4"/>
  <c r="P121" i="4"/>
  <c r="N121" i="4"/>
  <c r="L121" i="4"/>
  <c r="T120" i="4"/>
  <c r="R120" i="4"/>
  <c r="P120" i="4"/>
  <c r="N120" i="4"/>
  <c r="L120" i="4"/>
  <c r="T119" i="4"/>
  <c r="R119" i="4"/>
  <c r="P119" i="4"/>
  <c r="N119" i="4"/>
  <c r="L119" i="4"/>
  <c r="T118" i="4"/>
  <c r="R118" i="4"/>
  <c r="P118" i="4"/>
  <c r="N118" i="4"/>
  <c r="L118" i="4"/>
  <c r="T117" i="4"/>
  <c r="R117" i="4"/>
  <c r="P117" i="4"/>
  <c r="N117" i="4"/>
  <c r="L117" i="4"/>
  <c r="T116" i="4"/>
  <c r="R116" i="4"/>
  <c r="P116" i="4"/>
  <c r="N116" i="4"/>
  <c r="L116" i="4"/>
  <c r="T115" i="4"/>
  <c r="R115" i="4"/>
  <c r="P115" i="4"/>
  <c r="N115" i="4"/>
  <c r="L115" i="4"/>
  <c r="T114" i="4"/>
  <c r="R114" i="4"/>
  <c r="P114" i="4"/>
  <c r="N114" i="4"/>
  <c r="L114" i="4"/>
  <c r="T113" i="4"/>
  <c r="R113" i="4"/>
  <c r="P113" i="4"/>
  <c r="N113" i="4"/>
  <c r="L113" i="4"/>
  <c r="T112" i="4"/>
  <c r="R112" i="4"/>
  <c r="P112" i="4"/>
  <c r="N112" i="4"/>
  <c r="L112" i="4"/>
  <c r="T111" i="4"/>
  <c r="R111" i="4"/>
  <c r="P111" i="4"/>
  <c r="N111" i="4"/>
  <c r="L111" i="4"/>
  <c r="T110" i="4"/>
  <c r="R110" i="4"/>
  <c r="P110" i="4"/>
  <c r="N110" i="4"/>
  <c r="L110" i="4"/>
  <c r="T109" i="4"/>
  <c r="R109" i="4"/>
  <c r="P109" i="4"/>
  <c r="N109" i="4"/>
  <c r="L109" i="4"/>
  <c r="T108" i="4"/>
  <c r="R108" i="4"/>
  <c r="P108" i="4"/>
  <c r="N108" i="4"/>
  <c r="L108" i="4"/>
  <c r="T107" i="4"/>
  <c r="R107" i="4"/>
  <c r="P107" i="4"/>
  <c r="N107" i="4"/>
  <c r="L107" i="4"/>
  <c r="T106" i="4"/>
  <c r="R106" i="4"/>
  <c r="P106" i="4"/>
  <c r="N106" i="4"/>
  <c r="L106" i="4"/>
  <c r="T105" i="4"/>
  <c r="R105" i="4"/>
  <c r="P105" i="4"/>
  <c r="N105" i="4"/>
  <c r="L105" i="4"/>
  <c r="T104" i="4"/>
  <c r="R104" i="4"/>
  <c r="P104" i="4"/>
  <c r="N104" i="4"/>
  <c r="L104" i="4"/>
  <c r="T103" i="4"/>
  <c r="R103" i="4"/>
  <c r="P103" i="4"/>
  <c r="N103" i="4"/>
  <c r="L103" i="4"/>
  <c r="T102" i="4"/>
  <c r="R102" i="4"/>
  <c r="P102" i="4"/>
  <c r="N102" i="4"/>
  <c r="L102" i="4"/>
  <c r="T101" i="4"/>
  <c r="R101" i="4"/>
  <c r="P101" i="4"/>
  <c r="N101" i="4"/>
  <c r="L101" i="4"/>
  <c r="T100" i="4"/>
  <c r="R100" i="4"/>
  <c r="P100" i="4"/>
  <c r="N100" i="4"/>
  <c r="L100" i="4"/>
  <c r="T99" i="4"/>
  <c r="R99" i="4"/>
  <c r="P99" i="4"/>
  <c r="N99" i="4"/>
  <c r="L99" i="4"/>
  <c r="T98" i="4"/>
  <c r="R98" i="4"/>
  <c r="P98" i="4"/>
  <c r="N98" i="4"/>
  <c r="L98" i="4"/>
  <c r="T97" i="4"/>
  <c r="R97" i="4"/>
  <c r="P97" i="4"/>
  <c r="N97" i="4"/>
  <c r="L97" i="4"/>
  <c r="T96" i="4"/>
  <c r="R96" i="4"/>
  <c r="P96" i="4"/>
  <c r="N96" i="4"/>
  <c r="L96" i="4"/>
  <c r="T95" i="4"/>
  <c r="R95" i="4"/>
  <c r="P95" i="4"/>
  <c r="N95" i="4"/>
  <c r="L95" i="4"/>
  <c r="T94" i="4"/>
  <c r="R94" i="4"/>
  <c r="P94" i="4"/>
  <c r="N94" i="4"/>
  <c r="L94" i="4"/>
  <c r="T93" i="4"/>
  <c r="R93" i="4"/>
  <c r="P93" i="4"/>
  <c r="N93" i="4"/>
  <c r="L93" i="4"/>
  <c r="T92" i="4"/>
  <c r="R92" i="4"/>
  <c r="P92" i="4"/>
  <c r="N92" i="4"/>
  <c r="L92" i="4"/>
  <c r="T91" i="4"/>
  <c r="R91" i="4"/>
  <c r="P91" i="4"/>
  <c r="N91" i="4"/>
  <c r="L91" i="4"/>
  <c r="T90" i="4"/>
  <c r="R90" i="4"/>
  <c r="P90" i="4"/>
  <c r="N90" i="4"/>
  <c r="L90" i="4"/>
  <c r="T89" i="4"/>
  <c r="R89" i="4"/>
  <c r="P89" i="4"/>
  <c r="N89" i="4"/>
  <c r="L89" i="4"/>
  <c r="T88" i="4"/>
  <c r="R88" i="4"/>
  <c r="P88" i="4"/>
  <c r="N88" i="4"/>
  <c r="L88" i="4"/>
  <c r="T87" i="4"/>
  <c r="R87" i="4"/>
  <c r="P87" i="4"/>
  <c r="N87" i="4"/>
  <c r="L87" i="4"/>
  <c r="T86" i="4"/>
  <c r="R86" i="4"/>
  <c r="P86" i="4"/>
  <c r="N86" i="4"/>
  <c r="L86" i="4"/>
  <c r="T85" i="4"/>
  <c r="R85" i="4"/>
  <c r="P85" i="4"/>
  <c r="N85" i="4"/>
  <c r="L85" i="4"/>
  <c r="T84" i="4"/>
  <c r="R84" i="4"/>
  <c r="P84" i="4"/>
  <c r="N84" i="4"/>
  <c r="L84" i="4"/>
  <c r="T83" i="4"/>
  <c r="R83" i="4"/>
  <c r="P83" i="4"/>
  <c r="N83" i="4"/>
  <c r="L83" i="4"/>
  <c r="T82" i="4"/>
  <c r="R82" i="4"/>
  <c r="P82" i="4"/>
  <c r="N82" i="4"/>
  <c r="L82" i="4"/>
  <c r="T81" i="4"/>
  <c r="R81" i="4"/>
  <c r="P81" i="4"/>
  <c r="N81" i="4"/>
  <c r="L81" i="4"/>
  <c r="T80" i="4"/>
  <c r="R80" i="4"/>
  <c r="P80" i="4"/>
  <c r="N80" i="4"/>
  <c r="L80" i="4"/>
  <c r="T79" i="4"/>
  <c r="R79" i="4"/>
  <c r="P79" i="4"/>
  <c r="N79" i="4"/>
  <c r="L79" i="4"/>
  <c r="T78" i="4"/>
  <c r="R78" i="4"/>
  <c r="P78" i="4"/>
  <c r="N78" i="4"/>
  <c r="L78" i="4"/>
  <c r="T77" i="4"/>
  <c r="R77" i="4"/>
  <c r="P77" i="4"/>
  <c r="N77" i="4"/>
  <c r="L77" i="4"/>
  <c r="T76" i="4"/>
  <c r="R76" i="4"/>
  <c r="P76" i="4"/>
  <c r="N76" i="4"/>
  <c r="L76" i="4"/>
  <c r="T75" i="4"/>
  <c r="R75" i="4"/>
  <c r="P75" i="4"/>
  <c r="N75" i="4"/>
  <c r="L75" i="4"/>
  <c r="T74" i="4"/>
  <c r="R74" i="4"/>
  <c r="P74" i="4"/>
  <c r="N74" i="4"/>
  <c r="L74" i="4"/>
  <c r="T73" i="4"/>
  <c r="R73" i="4"/>
  <c r="P73" i="4"/>
  <c r="N73" i="4"/>
  <c r="L73" i="4"/>
  <c r="T72" i="4"/>
  <c r="R72" i="4"/>
  <c r="P72" i="4"/>
  <c r="N72" i="4"/>
  <c r="L72" i="4"/>
  <c r="T71" i="4"/>
  <c r="R71" i="4"/>
  <c r="P71" i="4"/>
  <c r="N71" i="4"/>
  <c r="L71" i="4"/>
  <c r="T70" i="4"/>
  <c r="R70" i="4"/>
  <c r="P70" i="4"/>
  <c r="N70" i="4"/>
  <c r="L70" i="4"/>
  <c r="T69" i="4"/>
  <c r="R69" i="4"/>
  <c r="P69" i="4"/>
  <c r="N69" i="4"/>
  <c r="L69" i="4"/>
  <c r="T68" i="4"/>
  <c r="R68" i="4"/>
  <c r="P68" i="4"/>
  <c r="N68" i="4"/>
  <c r="L68" i="4"/>
  <c r="T67" i="4"/>
  <c r="R67" i="4"/>
  <c r="P67" i="4"/>
  <c r="N67" i="4"/>
  <c r="L67" i="4"/>
  <c r="T66" i="4"/>
  <c r="R66" i="4"/>
  <c r="P66" i="4"/>
  <c r="N66" i="4"/>
  <c r="L66" i="4"/>
  <c r="T65" i="4"/>
  <c r="R65" i="4"/>
  <c r="P65" i="4"/>
  <c r="N65" i="4"/>
  <c r="L65" i="4"/>
  <c r="T64" i="4"/>
  <c r="R64" i="4"/>
  <c r="P64" i="4"/>
  <c r="N64" i="4"/>
  <c r="L64" i="4"/>
  <c r="T63" i="4"/>
  <c r="R63" i="4"/>
  <c r="P63" i="4"/>
  <c r="N63" i="4"/>
  <c r="L63" i="4"/>
  <c r="T62" i="4"/>
  <c r="R62" i="4"/>
  <c r="P62" i="4"/>
  <c r="N62" i="4"/>
  <c r="L62" i="4"/>
  <c r="T61" i="4"/>
  <c r="R61" i="4"/>
  <c r="P61" i="4"/>
  <c r="N61" i="4"/>
  <c r="L61" i="4"/>
  <c r="T60" i="4"/>
  <c r="R60" i="4"/>
  <c r="P60" i="4"/>
  <c r="N60" i="4"/>
  <c r="L60" i="4"/>
  <c r="T59" i="4"/>
  <c r="R59" i="4"/>
  <c r="P59" i="4"/>
  <c r="N59" i="4"/>
  <c r="L59" i="4"/>
  <c r="T58" i="4"/>
  <c r="R58" i="4"/>
  <c r="P58" i="4"/>
  <c r="N58" i="4"/>
  <c r="L58" i="4"/>
  <c r="T57" i="4"/>
  <c r="R57" i="4"/>
  <c r="P57" i="4"/>
  <c r="N57" i="4"/>
  <c r="L57" i="4"/>
  <c r="T56" i="4"/>
  <c r="R56" i="4"/>
  <c r="P56" i="4"/>
  <c r="N56" i="4"/>
  <c r="L56" i="4"/>
  <c r="T55" i="4"/>
  <c r="R55" i="4"/>
  <c r="P55" i="4"/>
  <c r="N55" i="4"/>
  <c r="L55" i="4"/>
  <c r="T54" i="4"/>
  <c r="R54" i="4"/>
  <c r="P54" i="4"/>
  <c r="N54" i="4"/>
  <c r="L54" i="4"/>
  <c r="T53" i="4"/>
  <c r="R53" i="4"/>
  <c r="P53" i="4"/>
  <c r="N53" i="4"/>
  <c r="L53" i="4"/>
  <c r="T52" i="4"/>
  <c r="R52" i="4"/>
  <c r="P52" i="4"/>
  <c r="N52" i="4"/>
  <c r="L52" i="4"/>
  <c r="T51" i="4"/>
  <c r="R51" i="4"/>
  <c r="P51" i="4"/>
  <c r="N51" i="4"/>
  <c r="L51" i="4"/>
  <c r="T50" i="4"/>
  <c r="R50" i="4"/>
  <c r="P50" i="4"/>
  <c r="N50" i="4"/>
  <c r="L50" i="4"/>
  <c r="T49" i="4"/>
  <c r="R49" i="4"/>
  <c r="P49" i="4"/>
  <c r="N49" i="4"/>
  <c r="L49" i="4"/>
  <c r="T48" i="4"/>
  <c r="R48" i="4"/>
  <c r="P48" i="4"/>
  <c r="N48" i="4"/>
  <c r="L48" i="4"/>
  <c r="T47" i="4"/>
  <c r="R47" i="4"/>
  <c r="P47" i="4"/>
  <c r="N47" i="4"/>
  <c r="L47" i="4"/>
  <c r="T46" i="4"/>
  <c r="R46" i="4"/>
  <c r="P46" i="4"/>
  <c r="N46" i="4"/>
  <c r="L46" i="4"/>
  <c r="T45" i="4"/>
  <c r="R45" i="4"/>
  <c r="P45" i="4"/>
  <c r="N45" i="4"/>
  <c r="L45" i="4"/>
  <c r="T44" i="4"/>
  <c r="R44" i="4"/>
  <c r="P44" i="4"/>
  <c r="N44" i="4"/>
  <c r="L44" i="4"/>
  <c r="T43" i="4"/>
  <c r="R43" i="4"/>
  <c r="P43" i="4"/>
  <c r="N43" i="4"/>
  <c r="L43" i="4"/>
  <c r="T42" i="4"/>
  <c r="R42" i="4"/>
  <c r="P42" i="4"/>
  <c r="N42" i="4"/>
  <c r="L42" i="4"/>
  <c r="T41" i="4"/>
  <c r="R41" i="4"/>
  <c r="P41" i="4"/>
  <c r="N41" i="4"/>
  <c r="L41" i="4"/>
  <c r="T40" i="4"/>
  <c r="R40" i="4"/>
  <c r="P40" i="4"/>
  <c r="N40" i="4"/>
  <c r="L40" i="4"/>
  <c r="T39" i="4"/>
  <c r="R39" i="4"/>
  <c r="P39" i="4"/>
  <c r="N39" i="4"/>
  <c r="L39" i="4"/>
  <c r="T38" i="4"/>
  <c r="R38" i="4"/>
  <c r="P38" i="4"/>
  <c r="N38" i="4"/>
  <c r="L38" i="4"/>
  <c r="T37" i="4"/>
  <c r="R37" i="4"/>
  <c r="P37" i="4"/>
  <c r="N37" i="4"/>
  <c r="L37" i="4"/>
  <c r="T36" i="4"/>
  <c r="R36" i="4"/>
  <c r="P36" i="4"/>
  <c r="N36" i="4"/>
  <c r="L36" i="4"/>
  <c r="T35" i="4"/>
  <c r="R35" i="4"/>
  <c r="P35" i="4"/>
  <c r="N35" i="4"/>
  <c r="L35" i="4"/>
  <c r="T34" i="4"/>
  <c r="R34" i="4"/>
  <c r="P34" i="4"/>
  <c r="N34" i="4"/>
  <c r="L34" i="4"/>
  <c r="T33" i="4"/>
  <c r="R33" i="4"/>
  <c r="P33" i="4"/>
  <c r="N33" i="4"/>
  <c r="L33" i="4"/>
  <c r="T32" i="4"/>
  <c r="R32" i="4"/>
  <c r="P32" i="4"/>
  <c r="N32" i="4"/>
  <c r="L32" i="4"/>
  <c r="T31" i="4"/>
  <c r="R31" i="4"/>
  <c r="P31" i="4"/>
  <c r="N31" i="4"/>
  <c r="L31" i="4"/>
  <c r="T30" i="4"/>
  <c r="R30" i="4"/>
  <c r="P30" i="4"/>
  <c r="N30" i="4"/>
  <c r="L30" i="4"/>
  <c r="T29" i="4"/>
  <c r="R29" i="4"/>
  <c r="P29" i="4"/>
  <c r="N29" i="4"/>
  <c r="L29" i="4"/>
  <c r="T28" i="4"/>
  <c r="R28" i="4"/>
  <c r="P28" i="4"/>
  <c r="N28" i="4"/>
  <c r="L28" i="4"/>
  <c r="T27" i="4"/>
  <c r="R27" i="4"/>
  <c r="P27" i="4"/>
  <c r="N27" i="4"/>
  <c r="L27" i="4"/>
  <c r="T26" i="4"/>
  <c r="R26" i="4"/>
  <c r="P26" i="4"/>
  <c r="N26" i="4"/>
  <c r="L26" i="4"/>
  <c r="T25" i="4"/>
  <c r="R25" i="4"/>
  <c r="P25" i="4"/>
  <c r="N25" i="4"/>
  <c r="L25" i="4"/>
  <c r="T24" i="4"/>
  <c r="R24" i="4"/>
  <c r="P24" i="4"/>
  <c r="N24" i="4"/>
  <c r="L24" i="4"/>
  <c r="T23" i="4"/>
  <c r="R23" i="4"/>
  <c r="P23" i="4"/>
  <c r="N23" i="4"/>
  <c r="L23" i="4"/>
  <c r="T22" i="4"/>
  <c r="R22" i="4"/>
  <c r="P22" i="4"/>
  <c r="N22" i="4"/>
  <c r="L22" i="4"/>
  <c r="T21" i="4"/>
  <c r="R21" i="4"/>
  <c r="P21" i="4"/>
  <c r="N21" i="4"/>
  <c r="L21" i="4"/>
  <c r="T20" i="4"/>
  <c r="R20" i="4"/>
  <c r="P20" i="4"/>
  <c r="N20" i="4"/>
  <c r="L20" i="4"/>
  <c r="T19" i="4"/>
  <c r="R19" i="4"/>
  <c r="P19" i="4"/>
  <c r="N19" i="4"/>
  <c r="L19" i="4"/>
  <c r="T18" i="4"/>
  <c r="R18" i="4"/>
  <c r="P18" i="4"/>
  <c r="N18" i="4"/>
  <c r="L18" i="4"/>
  <c r="T17" i="4"/>
  <c r="R17" i="4"/>
  <c r="P17" i="4"/>
  <c r="N17" i="4"/>
  <c r="L17" i="4"/>
  <c r="T16" i="4"/>
  <c r="R16" i="4"/>
  <c r="P16" i="4"/>
  <c r="N16" i="4"/>
  <c r="L16" i="4"/>
  <c r="T15" i="4"/>
  <c r="R15" i="4"/>
  <c r="P15" i="4"/>
  <c r="N15" i="4"/>
  <c r="L15" i="4"/>
  <c r="T14" i="4"/>
  <c r="R14" i="4"/>
  <c r="P14" i="4"/>
  <c r="AH179" i="18" s="1"/>
  <c r="N14" i="4"/>
  <c r="L14" i="4"/>
  <c r="T13" i="4"/>
  <c r="R13" i="4"/>
  <c r="P13" i="4"/>
  <c r="N13" i="4"/>
  <c r="L13" i="4"/>
  <c r="T12" i="4"/>
  <c r="R12" i="4"/>
  <c r="P12" i="4"/>
  <c r="N12" i="4"/>
  <c r="L12" i="4"/>
  <c r="T11" i="4"/>
  <c r="R11" i="4"/>
  <c r="P11" i="4"/>
  <c r="N11" i="4"/>
  <c r="L11" i="4"/>
  <c r="T10" i="4"/>
  <c r="R10" i="4"/>
  <c r="P10" i="4"/>
  <c r="N10" i="4"/>
  <c r="L10" i="4"/>
  <c r="T9" i="4"/>
  <c r="R9" i="4"/>
  <c r="P9" i="4"/>
  <c r="N9" i="4"/>
  <c r="L9" i="4"/>
  <c r="T8" i="4"/>
  <c r="R8" i="4"/>
  <c r="P8" i="4"/>
  <c r="N8" i="4"/>
  <c r="L8" i="4"/>
  <c r="T7" i="4"/>
  <c r="R7" i="4"/>
  <c r="P7" i="4"/>
  <c r="N7" i="4"/>
  <c r="L7" i="4"/>
  <c r="T6" i="4"/>
  <c r="R6" i="4"/>
  <c r="P6" i="4"/>
  <c r="N6" i="4"/>
  <c r="L6" i="4"/>
  <c r="T5" i="4"/>
  <c r="R5" i="4"/>
  <c r="P5" i="4"/>
  <c r="N5" i="4"/>
  <c r="L5" i="4"/>
  <c r="J205" i="4"/>
  <c r="H205" i="4"/>
  <c r="F205" i="4"/>
  <c r="D205" i="4"/>
  <c r="B205" i="4"/>
  <c r="J204" i="4"/>
  <c r="H204" i="4"/>
  <c r="F204" i="4"/>
  <c r="D204" i="4"/>
  <c r="B204" i="4"/>
  <c r="J203" i="4"/>
  <c r="H203" i="4"/>
  <c r="F203" i="4"/>
  <c r="D203" i="4"/>
  <c r="B203" i="4"/>
  <c r="J202" i="4"/>
  <c r="H202" i="4"/>
  <c r="F202" i="4"/>
  <c r="D202" i="4"/>
  <c r="B202" i="4"/>
  <c r="J201" i="4"/>
  <c r="H201" i="4"/>
  <c r="F201" i="4"/>
  <c r="D201" i="4"/>
  <c r="B201" i="4"/>
  <c r="J200" i="4"/>
  <c r="H200" i="4"/>
  <c r="F200" i="4"/>
  <c r="D200" i="4"/>
  <c r="B200" i="4"/>
  <c r="J199" i="4"/>
  <c r="H199" i="4"/>
  <c r="F199" i="4"/>
  <c r="D199" i="4"/>
  <c r="B199" i="4"/>
  <c r="J198" i="4"/>
  <c r="H198" i="4"/>
  <c r="F198" i="4"/>
  <c r="D198" i="4"/>
  <c r="B198" i="4"/>
  <c r="J197" i="4"/>
  <c r="H197" i="4"/>
  <c r="F197" i="4"/>
  <c r="D197" i="4"/>
  <c r="B197" i="4"/>
  <c r="J196" i="4"/>
  <c r="H196" i="4"/>
  <c r="F196" i="4"/>
  <c r="D196" i="4"/>
  <c r="B196" i="4"/>
  <c r="J195" i="4"/>
  <c r="H195" i="4"/>
  <c r="F195" i="4"/>
  <c r="D195" i="4"/>
  <c r="B195" i="4"/>
  <c r="J194" i="4"/>
  <c r="H194" i="4"/>
  <c r="F194" i="4"/>
  <c r="D194" i="4"/>
  <c r="B194" i="4"/>
  <c r="J193" i="4"/>
  <c r="H193" i="4"/>
  <c r="F193" i="4"/>
  <c r="D193" i="4"/>
  <c r="B193" i="4"/>
  <c r="J192" i="4"/>
  <c r="H192" i="4"/>
  <c r="F192" i="4"/>
  <c r="D192" i="4"/>
  <c r="B192" i="4"/>
  <c r="J191" i="4"/>
  <c r="H191" i="4"/>
  <c r="F191" i="4"/>
  <c r="D191" i="4"/>
  <c r="B191" i="4"/>
  <c r="J190" i="4"/>
  <c r="H190" i="4"/>
  <c r="F190" i="4"/>
  <c r="D190" i="4"/>
  <c r="B190" i="4"/>
  <c r="J189" i="4"/>
  <c r="H189" i="4"/>
  <c r="F189" i="4"/>
  <c r="D189" i="4"/>
  <c r="B189" i="4"/>
  <c r="J188" i="4"/>
  <c r="H188" i="4"/>
  <c r="F188" i="4"/>
  <c r="D188" i="4"/>
  <c r="B188" i="4"/>
  <c r="J187" i="4"/>
  <c r="H187" i="4"/>
  <c r="F187" i="4"/>
  <c r="D187" i="4"/>
  <c r="B187" i="4"/>
  <c r="J186" i="4"/>
  <c r="H186" i="4"/>
  <c r="F186" i="4"/>
  <c r="D186" i="4"/>
  <c r="B186" i="4"/>
  <c r="J185" i="4"/>
  <c r="H185" i="4"/>
  <c r="F185" i="4"/>
  <c r="D185" i="4"/>
  <c r="B185" i="4"/>
  <c r="J184" i="4"/>
  <c r="H184" i="4"/>
  <c r="F184" i="4"/>
  <c r="D184" i="4"/>
  <c r="B184" i="4"/>
  <c r="J183" i="4"/>
  <c r="H183" i="4"/>
  <c r="F183" i="4"/>
  <c r="D183" i="4"/>
  <c r="B183" i="4"/>
  <c r="J182" i="4"/>
  <c r="H182" i="4"/>
  <c r="F182" i="4"/>
  <c r="D182" i="4"/>
  <c r="B182" i="4"/>
  <c r="J181" i="4"/>
  <c r="H181" i="4"/>
  <c r="F181" i="4"/>
  <c r="D181" i="4"/>
  <c r="B181" i="4"/>
  <c r="J180" i="4"/>
  <c r="H180" i="4"/>
  <c r="F180" i="4"/>
  <c r="D180" i="4"/>
  <c r="B180" i="4"/>
  <c r="J179" i="4"/>
  <c r="H179" i="4"/>
  <c r="F179" i="4"/>
  <c r="D179" i="4"/>
  <c r="B179" i="4"/>
  <c r="J178" i="4"/>
  <c r="H178" i="4"/>
  <c r="F178" i="4"/>
  <c r="D178" i="4"/>
  <c r="B178" i="4"/>
  <c r="J177" i="4"/>
  <c r="H177" i="4"/>
  <c r="F177" i="4"/>
  <c r="D177" i="4"/>
  <c r="B177" i="4"/>
  <c r="J176" i="4"/>
  <c r="H176" i="4"/>
  <c r="F176" i="4"/>
  <c r="D176" i="4"/>
  <c r="B176" i="4"/>
  <c r="J175" i="4"/>
  <c r="H175" i="4"/>
  <c r="F175" i="4"/>
  <c r="D175" i="4"/>
  <c r="B175" i="4"/>
  <c r="J174" i="4"/>
  <c r="H174" i="4"/>
  <c r="F174" i="4"/>
  <c r="D174" i="4"/>
  <c r="B174" i="4"/>
  <c r="J173" i="4"/>
  <c r="H173" i="4"/>
  <c r="F173" i="4"/>
  <c r="D173" i="4"/>
  <c r="B173" i="4"/>
  <c r="J172" i="4"/>
  <c r="H172" i="4"/>
  <c r="F172" i="4"/>
  <c r="D172" i="4"/>
  <c r="B172" i="4"/>
  <c r="J171" i="4"/>
  <c r="H171" i="4"/>
  <c r="F171" i="4"/>
  <c r="D171" i="4"/>
  <c r="B171" i="4"/>
  <c r="J170" i="4"/>
  <c r="H170" i="4"/>
  <c r="F170" i="4"/>
  <c r="D170" i="4"/>
  <c r="B170" i="4"/>
  <c r="J169" i="4"/>
  <c r="H169" i="4"/>
  <c r="F169" i="4"/>
  <c r="D169" i="4"/>
  <c r="B169" i="4"/>
  <c r="J168" i="4"/>
  <c r="H168" i="4"/>
  <c r="F168" i="4"/>
  <c r="D168" i="4"/>
  <c r="B168" i="4"/>
  <c r="J167" i="4"/>
  <c r="H167" i="4"/>
  <c r="F167" i="4"/>
  <c r="D167" i="4"/>
  <c r="B167" i="4"/>
  <c r="J166" i="4"/>
  <c r="H166" i="4"/>
  <c r="F166" i="4"/>
  <c r="D166" i="4"/>
  <c r="B166" i="4"/>
  <c r="J165" i="4"/>
  <c r="H165" i="4"/>
  <c r="F165" i="4"/>
  <c r="D165" i="4"/>
  <c r="B165" i="4"/>
  <c r="J164" i="4"/>
  <c r="H164" i="4"/>
  <c r="F164" i="4"/>
  <c r="D164" i="4"/>
  <c r="B164" i="4"/>
  <c r="J163" i="4"/>
  <c r="H163" i="4"/>
  <c r="F163" i="4"/>
  <c r="D163" i="4"/>
  <c r="B163" i="4"/>
  <c r="J162" i="4"/>
  <c r="H162" i="4"/>
  <c r="F162" i="4"/>
  <c r="D162" i="4"/>
  <c r="B162" i="4"/>
  <c r="J161" i="4"/>
  <c r="H161" i="4"/>
  <c r="F161" i="4"/>
  <c r="D161" i="4"/>
  <c r="B161" i="4"/>
  <c r="J160" i="4"/>
  <c r="H160" i="4"/>
  <c r="F160" i="4"/>
  <c r="D160" i="4"/>
  <c r="B160" i="4"/>
  <c r="J159" i="4"/>
  <c r="H159" i="4"/>
  <c r="F159" i="4"/>
  <c r="D159" i="4"/>
  <c r="B159" i="4"/>
  <c r="J158" i="4"/>
  <c r="H158" i="4"/>
  <c r="F158" i="4"/>
  <c r="D158" i="4"/>
  <c r="B158" i="4"/>
  <c r="J157" i="4"/>
  <c r="H157" i="4"/>
  <c r="F157" i="4"/>
  <c r="D157" i="4"/>
  <c r="B157" i="4"/>
  <c r="J156" i="4"/>
  <c r="H156" i="4"/>
  <c r="F156" i="4"/>
  <c r="D156" i="4"/>
  <c r="B156" i="4"/>
  <c r="J155" i="4"/>
  <c r="H155" i="4"/>
  <c r="F155" i="4"/>
  <c r="D155" i="4"/>
  <c r="B155" i="4"/>
  <c r="J154" i="4"/>
  <c r="H154" i="4"/>
  <c r="F154" i="4"/>
  <c r="D154" i="4"/>
  <c r="B154" i="4"/>
  <c r="J153" i="4"/>
  <c r="H153" i="4"/>
  <c r="F153" i="4"/>
  <c r="D153" i="4"/>
  <c r="B153" i="4"/>
  <c r="J152" i="4"/>
  <c r="H152" i="4"/>
  <c r="F152" i="4"/>
  <c r="D152" i="4"/>
  <c r="B152" i="4"/>
  <c r="J151" i="4"/>
  <c r="H151" i="4"/>
  <c r="F151" i="4"/>
  <c r="D151" i="4"/>
  <c r="B151" i="4"/>
  <c r="J150" i="4"/>
  <c r="H150" i="4"/>
  <c r="F150" i="4"/>
  <c r="D150" i="4"/>
  <c r="B150" i="4"/>
  <c r="J149" i="4"/>
  <c r="H149" i="4"/>
  <c r="F149" i="4"/>
  <c r="D149" i="4"/>
  <c r="B149" i="4"/>
  <c r="J148" i="4"/>
  <c r="H148" i="4"/>
  <c r="F148" i="4"/>
  <c r="D148" i="4"/>
  <c r="B148" i="4"/>
  <c r="J147" i="4"/>
  <c r="H147" i="4"/>
  <c r="F147" i="4"/>
  <c r="D147" i="4"/>
  <c r="B147" i="4"/>
  <c r="J146" i="4"/>
  <c r="H146" i="4"/>
  <c r="F146" i="4"/>
  <c r="D146" i="4"/>
  <c r="B146" i="4"/>
  <c r="J145" i="4"/>
  <c r="H145" i="4"/>
  <c r="F145" i="4"/>
  <c r="D145" i="4"/>
  <c r="B145" i="4"/>
  <c r="J144" i="4"/>
  <c r="H144" i="4"/>
  <c r="F144" i="4"/>
  <c r="D144" i="4"/>
  <c r="B144" i="4"/>
  <c r="J143" i="4"/>
  <c r="H143" i="4"/>
  <c r="F143" i="4"/>
  <c r="D143" i="4"/>
  <c r="B143" i="4"/>
  <c r="J142" i="4"/>
  <c r="H142" i="4"/>
  <c r="F142" i="4"/>
  <c r="D142" i="4"/>
  <c r="B142" i="4"/>
  <c r="J141" i="4"/>
  <c r="H141" i="4"/>
  <c r="F141" i="4"/>
  <c r="D141" i="4"/>
  <c r="B141" i="4"/>
  <c r="J140" i="4"/>
  <c r="H140" i="4"/>
  <c r="F140" i="4"/>
  <c r="D140" i="4"/>
  <c r="B140" i="4"/>
  <c r="J139" i="4"/>
  <c r="H139" i="4"/>
  <c r="F139" i="4"/>
  <c r="D139" i="4"/>
  <c r="B139" i="4"/>
  <c r="J138" i="4"/>
  <c r="H138" i="4"/>
  <c r="F138" i="4"/>
  <c r="D138" i="4"/>
  <c r="B138" i="4"/>
  <c r="J137" i="4"/>
  <c r="H137" i="4"/>
  <c r="F137" i="4"/>
  <c r="D137" i="4"/>
  <c r="B137" i="4"/>
  <c r="J136" i="4"/>
  <c r="H136" i="4"/>
  <c r="F136" i="4"/>
  <c r="D136" i="4"/>
  <c r="B136" i="4"/>
  <c r="J135" i="4"/>
  <c r="H135" i="4"/>
  <c r="F135" i="4"/>
  <c r="D135" i="4"/>
  <c r="B135" i="4"/>
  <c r="J134" i="4"/>
  <c r="H134" i="4"/>
  <c r="F134" i="4"/>
  <c r="D134" i="4"/>
  <c r="B134" i="4"/>
  <c r="J133" i="4"/>
  <c r="H133" i="4"/>
  <c r="F133" i="4"/>
  <c r="D133" i="4"/>
  <c r="B133" i="4"/>
  <c r="J132" i="4"/>
  <c r="H132" i="4"/>
  <c r="F132" i="4"/>
  <c r="D132" i="4"/>
  <c r="B132" i="4"/>
  <c r="J131" i="4"/>
  <c r="H131" i="4"/>
  <c r="F131" i="4"/>
  <c r="D131" i="4"/>
  <c r="B131" i="4"/>
  <c r="J130" i="4"/>
  <c r="H130" i="4"/>
  <c r="F130" i="4"/>
  <c r="D130" i="4"/>
  <c r="B130" i="4"/>
  <c r="J129" i="4"/>
  <c r="H129" i="4"/>
  <c r="F129" i="4"/>
  <c r="D129" i="4"/>
  <c r="B129" i="4"/>
  <c r="J128" i="4"/>
  <c r="H128" i="4"/>
  <c r="F128" i="4"/>
  <c r="D128" i="4"/>
  <c r="B128" i="4"/>
  <c r="J127" i="4"/>
  <c r="H127" i="4"/>
  <c r="F127" i="4"/>
  <c r="D127" i="4"/>
  <c r="B127" i="4"/>
  <c r="J126" i="4"/>
  <c r="H126" i="4"/>
  <c r="F126" i="4"/>
  <c r="D126" i="4"/>
  <c r="B126" i="4"/>
  <c r="J125" i="4"/>
  <c r="H125" i="4"/>
  <c r="F125" i="4"/>
  <c r="D125" i="4"/>
  <c r="B125" i="4"/>
  <c r="J124" i="4"/>
  <c r="H124" i="4"/>
  <c r="F124" i="4"/>
  <c r="D124" i="4"/>
  <c r="B124" i="4"/>
  <c r="J123" i="4"/>
  <c r="H123" i="4"/>
  <c r="F123" i="4"/>
  <c r="D123" i="4"/>
  <c r="B123" i="4"/>
  <c r="J122" i="4"/>
  <c r="H122" i="4"/>
  <c r="F122" i="4"/>
  <c r="D122" i="4"/>
  <c r="B122" i="4"/>
  <c r="J121" i="4"/>
  <c r="H121" i="4"/>
  <c r="F121" i="4"/>
  <c r="D121" i="4"/>
  <c r="B121" i="4"/>
  <c r="J120" i="4"/>
  <c r="H120" i="4"/>
  <c r="F120" i="4"/>
  <c r="D120" i="4"/>
  <c r="B120" i="4"/>
  <c r="J119" i="4"/>
  <c r="H119" i="4"/>
  <c r="F119" i="4"/>
  <c r="D119" i="4"/>
  <c r="B119" i="4"/>
  <c r="J118" i="4"/>
  <c r="H118" i="4"/>
  <c r="F118" i="4"/>
  <c r="D118" i="4"/>
  <c r="B118" i="4"/>
  <c r="J117" i="4"/>
  <c r="H117" i="4"/>
  <c r="F117" i="4"/>
  <c r="D117" i="4"/>
  <c r="B117" i="4"/>
  <c r="J116" i="4"/>
  <c r="H116" i="4"/>
  <c r="F116" i="4"/>
  <c r="D116" i="4"/>
  <c r="B116" i="4"/>
  <c r="J115" i="4"/>
  <c r="H115" i="4"/>
  <c r="F115" i="4"/>
  <c r="D115" i="4"/>
  <c r="B115" i="4"/>
  <c r="J114" i="4"/>
  <c r="H114" i="4"/>
  <c r="F114" i="4"/>
  <c r="D114" i="4"/>
  <c r="B114" i="4"/>
  <c r="J113" i="4"/>
  <c r="H113" i="4"/>
  <c r="F113" i="4"/>
  <c r="D113" i="4"/>
  <c r="B113" i="4"/>
  <c r="J112" i="4"/>
  <c r="H112" i="4"/>
  <c r="F112" i="4"/>
  <c r="D112" i="4"/>
  <c r="B112" i="4"/>
  <c r="J111" i="4"/>
  <c r="H111" i="4"/>
  <c r="F111" i="4"/>
  <c r="D111" i="4"/>
  <c r="B111" i="4"/>
  <c r="J110" i="4"/>
  <c r="H110" i="4"/>
  <c r="F110" i="4"/>
  <c r="D110" i="4"/>
  <c r="B110" i="4"/>
  <c r="J109" i="4"/>
  <c r="H109" i="4"/>
  <c r="F109" i="4"/>
  <c r="D109" i="4"/>
  <c r="B109" i="4"/>
  <c r="J108" i="4"/>
  <c r="H108" i="4"/>
  <c r="F108" i="4"/>
  <c r="D108" i="4"/>
  <c r="B108" i="4"/>
  <c r="J107" i="4"/>
  <c r="H107" i="4"/>
  <c r="F107" i="4"/>
  <c r="D107" i="4"/>
  <c r="B107" i="4"/>
  <c r="J106" i="4"/>
  <c r="H106" i="4"/>
  <c r="F106" i="4"/>
  <c r="D106" i="4"/>
  <c r="B106" i="4"/>
  <c r="J105" i="4"/>
  <c r="H105" i="4"/>
  <c r="F105" i="4"/>
  <c r="D105" i="4"/>
  <c r="B105" i="4"/>
  <c r="J104" i="4"/>
  <c r="H104" i="4"/>
  <c r="F104" i="4"/>
  <c r="D104" i="4"/>
  <c r="B104" i="4"/>
  <c r="J103" i="4"/>
  <c r="H103" i="4"/>
  <c r="F103" i="4"/>
  <c r="D103" i="4"/>
  <c r="B103" i="4"/>
  <c r="J102" i="4"/>
  <c r="H102" i="4"/>
  <c r="F102" i="4"/>
  <c r="D102" i="4"/>
  <c r="B102" i="4"/>
  <c r="J101" i="4"/>
  <c r="H101" i="4"/>
  <c r="F101" i="4"/>
  <c r="D101" i="4"/>
  <c r="B101" i="4"/>
  <c r="J100" i="4"/>
  <c r="H100" i="4"/>
  <c r="F100" i="4"/>
  <c r="D100" i="4"/>
  <c r="B100" i="4"/>
  <c r="J99" i="4"/>
  <c r="H99" i="4"/>
  <c r="F99" i="4"/>
  <c r="D99" i="4"/>
  <c r="B99" i="4"/>
  <c r="J98" i="4"/>
  <c r="H98" i="4"/>
  <c r="F98" i="4"/>
  <c r="D98" i="4"/>
  <c r="B98" i="4"/>
  <c r="J97" i="4"/>
  <c r="H97" i="4"/>
  <c r="F97" i="4"/>
  <c r="D97" i="4"/>
  <c r="B97" i="4"/>
  <c r="J96" i="4"/>
  <c r="H96" i="4"/>
  <c r="F96" i="4"/>
  <c r="D96" i="4"/>
  <c r="B96" i="4"/>
  <c r="J95" i="4"/>
  <c r="H95" i="4"/>
  <c r="F95" i="4"/>
  <c r="D95" i="4"/>
  <c r="B95" i="4"/>
  <c r="J94" i="4"/>
  <c r="H94" i="4"/>
  <c r="F94" i="4"/>
  <c r="D94" i="4"/>
  <c r="B94" i="4"/>
  <c r="J93" i="4"/>
  <c r="H93" i="4"/>
  <c r="F93" i="4"/>
  <c r="D93" i="4"/>
  <c r="B93" i="4"/>
  <c r="J92" i="4"/>
  <c r="H92" i="4"/>
  <c r="F92" i="4"/>
  <c r="D92" i="4"/>
  <c r="B92" i="4"/>
  <c r="J91" i="4"/>
  <c r="H91" i="4"/>
  <c r="F91" i="4"/>
  <c r="D91" i="4"/>
  <c r="B91" i="4"/>
  <c r="J90" i="4"/>
  <c r="H90" i="4"/>
  <c r="F90" i="4"/>
  <c r="D90" i="4"/>
  <c r="B90" i="4"/>
  <c r="J89" i="4"/>
  <c r="H89" i="4"/>
  <c r="F89" i="4"/>
  <c r="D89" i="4"/>
  <c r="B89" i="4"/>
  <c r="J88" i="4"/>
  <c r="H88" i="4"/>
  <c r="F88" i="4"/>
  <c r="D88" i="4"/>
  <c r="B88" i="4"/>
  <c r="J87" i="4"/>
  <c r="H87" i="4"/>
  <c r="F87" i="4"/>
  <c r="D87" i="4"/>
  <c r="B87" i="4"/>
  <c r="J86" i="4"/>
  <c r="H86" i="4"/>
  <c r="F86" i="4"/>
  <c r="D86" i="4"/>
  <c r="B86" i="4"/>
  <c r="J85" i="4"/>
  <c r="H85" i="4"/>
  <c r="F85" i="4"/>
  <c r="D85" i="4"/>
  <c r="B85" i="4"/>
  <c r="J84" i="4"/>
  <c r="H84" i="4"/>
  <c r="F84" i="4"/>
  <c r="D84" i="4"/>
  <c r="B84" i="4"/>
  <c r="J83" i="4"/>
  <c r="H83" i="4"/>
  <c r="F83" i="4"/>
  <c r="D83" i="4"/>
  <c r="B83" i="4"/>
  <c r="J82" i="4"/>
  <c r="H82" i="4"/>
  <c r="F82" i="4"/>
  <c r="D82" i="4"/>
  <c r="B82" i="4"/>
  <c r="J81" i="4"/>
  <c r="H81" i="4"/>
  <c r="F81" i="4"/>
  <c r="D81" i="4"/>
  <c r="B81" i="4"/>
  <c r="J80" i="4"/>
  <c r="H80" i="4"/>
  <c r="F80" i="4"/>
  <c r="D80" i="4"/>
  <c r="B80" i="4"/>
  <c r="J79" i="4"/>
  <c r="H79" i="4"/>
  <c r="F79" i="4"/>
  <c r="D79" i="4"/>
  <c r="B79" i="4"/>
  <c r="J78" i="4"/>
  <c r="H78" i="4"/>
  <c r="F78" i="4"/>
  <c r="D78" i="4"/>
  <c r="B78" i="4"/>
  <c r="J77" i="4"/>
  <c r="H77" i="4"/>
  <c r="F77" i="4"/>
  <c r="D77" i="4"/>
  <c r="B77" i="4"/>
  <c r="J76" i="4"/>
  <c r="H76" i="4"/>
  <c r="F76" i="4"/>
  <c r="D76" i="4"/>
  <c r="B76" i="4"/>
  <c r="J75" i="4"/>
  <c r="H75" i="4"/>
  <c r="F75" i="4"/>
  <c r="D75" i="4"/>
  <c r="B75" i="4"/>
  <c r="J74" i="4"/>
  <c r="H74" i="4"/>
  <c r="F74" i="4"/>
  <c r="D74" i="4"/>
  <c r="B74" i="4"/>
  <c r="J73" i="4"/>
  <c r="H73" i="4"/>
  <c r="F73" i="4"/>
  <c r="D73" i="4"/>
  <c r="B73" i="4"/>
  <c r="J72" i="4"/>
  <c r="H72" i="4"/>
  <c r="F72" i="4"/>
  <c r="D72" i="4"/>
  <c r="B72" i="4"/>
  <c r="J71" i="4"/>
  <c r="H71" i="4"/>
  <c r="F71" i="4"/>
  <c r="D71" i="4"/>
  <c r="B71" i="4"/>
  <c r="J70" i="4"/>
  <c r="H70" i="4"/>
  <c r="F70" i="4"/>
  <c r="D70" i="4"/>
  <c r="B70" i="4"/>
  <c r="J69" i="4"/>
  <c r="H69" i="4"/>
  <c r="F69" i="4"/>
  <c r="D69" i="4"/>
  <c r="B69" i="4"/>
  <c r="J68" i="4"/>
  <c r="H68" i="4"/>
  <c r="F68" i="4"/>
  <c r="D68" i="4"/>
  <c r="B68" i="4"/>
  <c r="J67" i="4"/>
  <c r="H67" i="4"/>
  <c r="F67" i="4"/>
  <c r="D67" i="4"/>
  <c r="B67" i="4"/>
  <c r="J66" i="4"/>
  <c r="H66" i="4"/>
  <c r="F66" i="4"/>
  <c r="D66" i="4"/>
  <c r="B66" i="4"/>
  <c r="J65" i="4"/>
  <c r="H65" i="4"/>
  <c r="F65" i="4"/>
  <c r="D65" i="4"/>
  <c r="B65" i="4"/>
  <c r="J64" i="4"/>
  <c r="H64" i="4"/>
  <c r="F64" i="4"/>
  <c r="D64" i="4"/>
  <c r="B64" i="4"/>
  <c r="J63" i="4"/>
  <c r="H63" i="4"/>
  <c r="F63" i="4"/>
  <c r="D63" i="4"/>
  <c r="B63" i="4"/>
  <c r="J62" i="4"/>
  <c r="H62" i="4"/>
  <c r="F62" i="4"/>
  <c r="D62" i="4"/>
  <c r="B62" i="4"/>
  <c r="J61" i="4"/>
  <c r="H61" i="4"/>
  <c r="F61" i="4"/>
  <c r="D61" i="4"/>
  <c r="B61" i="4"/>
  <c r="J60" i="4"/>
  <c r="H60" i="4"/>
  <c r="F60" i="4"/>
  <c r="D60" i="4"/>
  <c r="B60" i="4"/>
  <c r="J59" i="4"/>
  <c r="H59" i="4"/>
  <c r="F59" i="4"/>
  <c r="D59" i="4"/>
  <c r="B59" i="4"/>
  <c r="J58" i="4"/>
  <c r="H58" i="4"/>
  <c r="F58" i="4"/>
  <c r="D58" i="4"/>
  <c r="B58" i="4"/>
  <c r="J57" i="4"/>
  <c r="H57" i="4"/>
  <c r="F57" i="4"/>
  <c r="D57" i="4"/>
  <c r="B57" i="4"/>
  <c r="J56" i="4"/>
  <c r="H56" i="4"/>
  <c r="F56" i="4"/>
  <c r="D56" i="4"/>
  <c r="B56" i="4"/>
  <c r="J55" i="4"/>
  <c r="H55" i="4"/>
  <c r="F55" i="4"/>
  <c r="D55" i="4"/>
  <c r="B55" i="4"/>
  <c r="J54" i="4"/>
  <c r="H54" i="4"/>
  <c r="F54" i="4"/>
  <c r="D54" i="4"/>
  <c r="B54" i="4"/>
  <c r="J53" i="4"/>
  <c r="H53" i="4"/>
  <c r="F53" i="4"/>
  <c r="D53" i="4"/>
  <c r="B53" i="4"/>
  <c r="J52" i="4"/>
  <c r="H52" i="4"/>
  <c r="F52" i="4"/>
  <c r="D52" i="4"/>
  <c r="B52" i="4"/>
  <c r="J51" i="4"/>
  <c r="H51" i="4"/>
  <c r="F51" i="4"/>
  <c r="D51" i="4"/>
  <c r="B51" i="4"/>
  <c r="J50" i="4"/>
  <c r="H50" i="4"/>
  <c r="F50" i="4"/>
  <c r="D50" i="4"/>
  <c r="B50" i="4"/>
  <c r="J49" i="4"/>
  <c r="H49" i="4"/>
  <c r="F49" i="4"/>
  <c r="D49" i="4"/>
  <c r="B49" i="4"/>
  <c r="J48" i="4"/>
  <c r="H48" i="4"/>
  <c r="F48" i="4"/>
  <c r="D48" i="4"/>
  <c r="B48" i="4"/>
  <c r="J47" i="4"/>
  <c r="H47" i="4"/>
  <c r="F47" i="4"/>
  <c r="D47" i="4"/>
  <c r="B47" i="4"/>
  <c r="J46" i="4"/>
  <c r="H46" i="4"/>
  <c r="F46" i="4"/>
  <c r="D46" i="4"/>
  <c r="B46" i="4"/>
  <c r="J45" i="4"/>
  <c r="H45" i="4"/>
  <c r="F45" i="4"/>
  <c r="D45" i="4"/>
  <c r="B45" i="4"/>
  <c r="J44" i="4"/>
  <c r="H44" i="4"/>
  <c r="F44" i="4"/>
  <c r="D44" i="4"/>
  <c r="B44" i="4"/>
  <c r="J43" i="4"/>
  <c r="H43" i="4"/>
  <c r="F43" i="4"/>
  <c r="D43" i="4"/>
  <c r="B43" i="4"/>
  <c r="J42" i="4"/>
  <c r="H42" i="4"/>
  <c r="F42" i="4"/>
  <c r="D42" i="4"/>
  <c r="B42" i="4"/>
  <c r="J41" i="4"/>
  <c r="H41" i="4"/>
  <c r="F41" i="4"/>
  <c r="D41" i="4"/>
  <c r="B41" i="4"/>
  <c r="J40" i="4"/>
  <c r="H40" i="4"/>
  <c r="F40" i="4"/>
  <c r="D40" i="4"/>
  <c r="B40" i="4"/>
  <c r="J39" i="4"/>
  <c r="H39" i="4"/>
  <c r="F39" i="4"/>
  <c r="D39" i="4"/>
  <c r="B39" i="4"/>
  <c r="J38" i="4"/>
  <c r="H38" i="4"/>
  <c r="F38" i="4"/>
  <c r="D38" i="4"/>
  <c r="B38" i="4"/>
  <c r="J37" i="4"/>
  <c r="H37" i="4"/>
  <c r="F37" i="4"/>
  <c r="D37" i="4"/>
  <c r="B37" i="4"/>
  <c r="J36" i="4"/>
  <c r="H36" i="4"/>
  <c r="F36" i="4"/>
  <c r="D36" i="4"/>
  <c r="B36" i="4"/>
  <c r="J35" i="4"/>
  <c r="H35" i="4"/>
  <c r="F35" i="4"/>
  <c r="D35" i="4"/>
  <c r="B35" i="4"/>
  <c r="J34" i="4"/>
  <c r="H34" i="4"/>
  <c r="F34" i="4"/>
  <c r="D34" i="4"/>
  <c r="B34" i="4"/>
  <c r="J33" i="4"/>
  <c r="H33" i="4"/>
  <c r="F33" i="4"/>
  <c r="D33" i="4"/>
  <c r="B33" i="4"/>
  <c r="J32" i="4"/>
  <c r="H32" i="4"/>
  <c r="F32" i="4"/>
  <c r="D32" i="4"/>
  <c r="B32" i="4"/>
  <c r="J31" i="4"/>
  <c r="H31" i="4"/>
  <c r="F31" i="4"/>
  <c r="D31" i="4"/>
  <c r="B31" i="4"/>
  <c r="J30" i="4"/>
  <c r="H30" i="4"/>
  <c r="F30" i="4"/>
  <c r="D30" i="4"/>
  <c r="B30" i="4"/>
  <c r="J29" i="4"/>
  <c r="H29" i="4"/>
  <c r="F29" i="4"/>
  <c r="D29" i="4"/>
  <c r="B29" i="4"/>
  <c r="J28" i="4"/>
  <c r="H28" i="4"/>
  <c r="F28" i="4"/>
  <c r="D28" i="4"/>
  <c r="B28" i="4"/>
  <c r="J27" i="4"/>
  <c r="H27" i="4"/>
  <c r="F27" i="4"/>
  <c r="D27" i="4"/>
  <c r="B27" i="4"/>
  <c r="J26" i="4"/>
  <c r="H26" i="4"/>
  <c r="F26" i="4"/>
  <c r="D26" i="4"/>
  <c r="B26" i="4"/>
  <c r="J25" i="4"/>
  <c r="H25" i="4"/>
  <c r="F25" i="4"/>
  <c r="D25" i="4"/>
  <c r="B25" i="4"/>
  <c r="J24" i="4"/>
  <c r="H24" i="4"/>
  <c r="F24" i="4"/>
  <c r="D24" i="4"/>
  <c r="B24" i="4"/>
  <c r="J23" i="4"/>
  <c r="H23" i="4"/>
  <c r="F23" i="4"/>
  <c r="D23" i="4"/>
  <c r="B23" i="4"/>
  <c r="J22" i="4"/>
  <c r="H22" i="4"/>
  <c r="F22" i="4"/>
  <c r="D22" i="4"/>
  <c r="B22" i="4"/>
  <c r="J21" i="4"/>
  <c r="H21" i="4"/>
  <c r="F21" i="4"/>
  <c r="D21" i="4"/>
  <c r="B21" i="4"/>
  <c r="J20" i="4"/>
  <c r="H20" i="4"/>
  <c r="F20" i="4"/>
  <c r="D20" i="4"/>
  <c r="B20" i="4"/>
  <c r="J19" i="4"/>
  <c r="H19" i="4"/>
  <c r="F19" i="4"/>
  <c r="D19" i="4"/>
  <c r="B19" i="4"/>
  <c r="J18" i="4"/>
  <c r="H18" i="4"/>
  <c r="F18" i="4"/>
  <c r="D18" i="4"/>
  <c r="B18" i="4"/>
  <c r="J17" i="4"/>
  <c r="H17" i="4"/>
  <c r="F17" i="4"/>
  <c r="D17" i="4"/>
  <c r="B17" i="4"/>
  <c r="J16" i="4"/>
  <c r="H16" i="4"/>
  <c r="F16" i="4"/>
  <c r="D16" i="4"/>
  <c r="B16" i="4"/>
  <c r="J15" i="4"/>
  <c r="H15" i="4"/>
  <c r="F15" i="4"/>
  <c r="D15" i="4"/>
  <c r="B15" i="4"/>
  <c r="J14" i="4"/>
  <c r="H14" i="4"/>
  <c r="F14" i="4"/>
  <c r="Z179" i="18" s="1"/>
  <c r="D14" i="4"/>
  <c r="B14" i="4"/>
  <c r="J13" i="4"/>
  <c r="H13" i="4"/>
  <c r="F13" i="4"/>
  <c r="D13" i="4"/>
  <c r="B13" i="4"/>
  <c r="J12" i="4"/>
  <c r="H12" i="4"/>
  <c r="F12" i="4"/>
  <c r="D12" i="4"/>
  <c r="B12" i="4"/>
  <c r="J11" i="4"/>
  <c r="H11" i="4"/>
  <c r="F11" i="4"/>
  <c r="D11" i="4"/>
  <c r="B11" i="4"/>
  <c r="J10" i="4"/>
  <c r="H10" i="4"/>
  <c r="F10" i="4"/>
  <c r="D10" i="4"/>
  <c r="B10" i="4"/>
  <c r="J9" i="4"/>
  <c r="H9" i="4"/>
  <c r="F9" i="4"/>
  <c r="D9" i="4"/>
  <c r="B9" i="4"/>
  <c r="J8" i="4"/>
  <c r="H8" i="4"/>
  <c r="F8" i="4"/>
  <c r="D8" i="4"/>
  <c r="B8" i="4"/>
  <c r="J7" i="4"/>
  <c r="H7" i="4"/>
  <c r="F7" i="4"/>
  <c r="D7" i="4"/>
  <c r="B7" i="4"/>
  <c r="J6" i="4"/>
  <c r="H6" i="4"/>
  <c r="F6" i="4"/>
  <c r="D6" i="4"/>
  <c r="B6" i="4"/>
  <c r="J5" i="4"/>
  <c r="H5" i="4"/>
  <c r="F5" i="4"/>
  <c r="D5" i="4"/>
  <c r="B5" i="4"/>
  <c r="R204" i="8"/>
  <c r="R203" i="8"/>
  <c r="R202" i="8"/>
  <c r="R201" i="8"/>
  <c r="R200" i="8"/>
  <c r="R199" i="8"/>
  <c r="R198" i="8"/>
  <c r="R197" i="8"/>
  <c r="R196" i="8"/>
  <c r="R195" i="8"/>
  <c r="R194" i="8"/>
  <c r="R193" i="8"/>
  <c r="R192" i="8"/>
  <c r="R191" i="8"/>
  <c r="R190" i="8"/>
  <c r="R189" i="8"/>
  <c r="R188" i="8"/>
  <c r="R187" i="8"/>
  <c r="R186" i="8"/>
  <c r="R185" i="8"/>
  <c r="R184" i="8"/>
  <c r="R183" i="8"/>
  <c r="R182" i="8"/>
  <c r="R181" i="8"/>
  <c r="R180" i="8"/>
  <c r="R179" i="8"/>
  <c r="R178" i="8"/>
  <c r="R177" i="8"/>
  <c r="R176" i="8"/>
  <c r="R175" i="8"/>
  <c r="R174" i="8"/>
  <c r="R173" i="8"/>
  <c r="R172" i="8"/>
  <c r="R171" i="8"/>
  <c r="R170" i="8"/>
  <c r="R169" i="8"/>
  <c r="R168" i="8"/>
  <c r="R167" i="8"/>
  <c r="R166" i="8"/>
  <c r="R165" i="8"/>
  <c r="R164" i="8"/>
  <c r="R163" i="8"/>
  <c r="R162" i="8"/>
  <c r="R161" i="8"/>
  <c r="R160" i="8"/>
  <c r="R159" i="8"/>
  <c r="R158" i="8"/>
  <c r="R157" i="8"/>
  <c r="R156" i="8"/>
  <c r="R155" i="8"/>
  <c r="R154" i="8"/>
  <c r="R153" i="8"/>
  <c r="R152" i="8"/>
  <c r="R151" i="8"/>
  <c r="R150" i="8"/>
  <c r="R149" i="8"/>
  <c r="R148" i="8"/>
  <c r="R147" i="8"/>
  <c r="R146" i="8"/>
  <c r="R145" i="8"/>
  <c r="R144" i="8"/>
  <c r="R143" i="8"/>
  <c r="R142" i="8"/>
  <c r="R141" i="8"/>
  <c r="R140" i="8"/>
  <c r="R139" i="8"/>
  <c r="R138" i="8"/>
  <c r="R137" i="8"/>
  <c r="R136" i="8"/>
  <c r="R135" i="8"/>
  <c r="R134" i="8"/>
  <c r="R133" i="8"/>
  <c r="R132" i="8"/>
  <c r="R131" i="8"/>
  <c r="R130" i="8"/>
  <c r="R129" i="8"/>
  <c r="R128" i="8"/>
  <c r="R127" i="8"/>
  <c r="R126" i="8"/>
  <c r="R125" i="8"/>
  <c r="R124" i="8"/>
  <c r="R123" i="8"/>
  <c r="R122" i="8"/>
  <c r="R121" i="8"/>
  <c r="R120" i="8"/>
  <c r="R119" i="8"/>
  <c r="R118" i="8"/>
  <c r="R117" i="8"/>
  <c r="R116" i="8"/>
  <c r="R115" i="8"/>
  <c r="R114" i="8"/>
  <c r="R113" i="8"/>
  <c r="R112" i="8"/>
  <c r="R111" i="8"/>
  <c r="R110" i="8"/>
  <c r="R109" i="8"/>
  <c r="R108" i="8"/>
  <c r="R107" i="8"/>
  <c r="R106" i="8"/>
  <c r="R105" i="8"/>
  <c r="R104" i="8"/>
  <c r="R103" i="8"/>
  <c r="R102" i="8"/>
  <c r="R101" i="8"/>
  <c r="R100" i="8"/>
  <c r="R99" i="8"/>
  <c r="R98" i="8"/>
  <c r="R97" i="8"/>
  <c r="R96" i="8"/>
  <c r="R95" i="8"/>
  <c r="R94" i="8"/>
  <c r="R93" i="8"/>
  <c r="R92" i="8"/>
  <c r="R91" i="8"/>
  <c r="R90" i="8"/>
  <c r="R89" i="8"/>
  <c r="R88" i="8"/>
  <c r="R87" i="8"/>
  <c r="R86" i="8"/>
  <c r="R85" i="8"/>
  <c r="R84" i="8"/>
  <c r="R83" i="8"/>
  <c r="R82" i="8"/>
  <c r="R81" i="8"/>
  <c r="R80" i="8"/>
  <c r="R79" i="8"/>
  <c r="R78" i="8"/>
  <c r="R77" i="8"/>
  <c r="R76" i="8"/>
  <c r="R75" i="8"/>
  <c r="R74" i="8"/>
  <c r="R73" i="8"/>
  <c r="R72" i="8"/>
  <c r="R71" i="8"/>
  <c r="R70" i="8"/>
  <c r="R69" i="8"/>
  <c r="R68" i="8"/>
  <c r="R67" i="8"/>
  <c r="R66" i="8"/>
  <c r="R65" i="8"/>
  <c r="R64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R4" i="8"/>
  <c r="P7" i="20" l="1"/>
  <c r="P55" i="21"/>
  <c r="P151" i="21"/>
  <c r="P247" i="21"/>
  <c r="P391" i="21"/>
  <c r="AJ172" i="18" s="1"/>
  <c r="P487" i="21"/>
  <c r="P535" i="21"/>
  <c r="H151" i="23"/>
  <c r="H343" i="23"/>
  <c r="H535" i="23"/>
  <c r="H31" i="22"/>
  <c r="Y181" i="18" s="1"/>
  <c r="B181" i="18" s="1"/>
  <c r="H103" i="22"/>
  <c r="C179" i="18"/>
  <c r="I2" i="17"/>
  <c r="AA179" i="18" s="1"/>
  <c r="P103" i="20"/>
  <c r="P31" i="22"/>
  <c r="P31" i="21"/>
  <c r="P223" i="21"/>
  <c r="P367" i="21"/>
  <c r="P463" i="21"/>
  <c r="AH173" i="18" s="1"/>
  <c r="P559" i="21"/>
  <c r="N2" i="17"/>
  <c r="AB168" i="18" s="1"/>
  <c r="J2" i="17"/>
  <c r="AA168" i="18" s="1"/>
  <c r="R2" i="17"/>
  <c r="AC168" i="18" s="1"/>
  <c r="V2" i="17"/>
  <c r="AD168" i="18" s="1"/>
  <c r="U2" i="17"/>
  <c r="AD179" i="18" s="1"/>
  <c r="Q2" i="17"/>
  <c r="AC179" i="18" s="1"/>
  <c r="M2" i="17"/>
  <c r="AB179" i="18" s="1"/>
  <c r="I2" i="14"/>
  <c r="AI179" i="18" s="1"/>
  <c r="D179" i="18" s="1"/>
  <c r="U2" i="14"/>
  <c r="AL179" i="18" s="1"/>
  <c r="M2" i="14"/>
  <c r="Q2" i="14"/>
  <c r="AK179" i="18" s="1"/>
  <c r="J2" i="14"/>
  <c r="AI168" i="18" s="1"/>
  <c r="N2" i="14"/>
  <c r="AJ168" i="18" s="1"/>
  <c r="E168" i="18" s="1"/>
  <c r="V2" i="14"/>
  <c r="AL168" i="18" s="1"/>
  <c r="G168" i="18" s="1"/>
  <c r="R2" i="14"/>
  <c r="AK168" i="18" s="1"/>
  <c r="P127" i="21"/>
  <c r="P7" i="21"/>
  <c r="P103" i="21"/>
  <c r="P199" i="21"/>
  <c r="P295" i="21"/>
  <c r="AK171" i="18" s="1"/>
  <c r="P343" i="21"/>
  <c r="P439" i="21"/>
  <c r="AL172" i="18" s="1"/>
  <c r="P79" i="21"/>
  <c r="AL169" i="18" s="1"/>
  <c r="P175" i="21"/>
  <c r="AK170" i="18" s="1"/>
  <c r="P271" i="21"/>
  <c r="P415" i="21"/>
  <c r="AK172" i="18" s="1"/>
  <c r="P511" i="21"/>
  <c r="H343" i="21"/>
  <c r="Z172" i="18" s="1"/>
  <c r="H367" i="21"/>
  <c r="H391" i="21"/>
  <c r="H415" i="21"/>
  <c r="H439" i="21"/>
  <c r="AD172" i="18" s="1"/>
  <c r="H463" i="21"/>
  <c r="H487" i="21"/>
  <c r="H511" i="21"/>
  <c r="H535" i="21"/>
  <c r="H559" i="21"/>
  <c r="P31" i="20"/>
  <c r="AG170" i="18" s="1"/>
  <c r="P79" i="20"/>
  <c r="AG172" i="18" s="1"/>
  <c r="D3" i="4"/>
  <c r="P3" i="4"/>
  <c r="AH168" i="18" s="1"/>
  <c r="R3" i="4"/>
  <c r="T3" i="4"/>
  <c r="N3" i="4"/>
  <c r="F3" i="4"/>
  <c r="Z168" i="18" s="1"/>
  <c r="H3" i="4"/>
  <c r="J3" i="4"/>
  <c r="H127" i="23"/>
  <c r="AA181" i="18" s="1"/>
  <c r="H319" i="23"/>
  <c r="H511" i="23"/>
  <c r="AB184" i="18" s="1"/>
  <c r="E184" i="18" s="1"/>
  <c r="H103" i="23"/>
  <c r="H295" i="23"/>
  <c r="AC182" i="18" s="1"/>
  <c r="H487" i="23"/>
  <c r="AA184" i="18" s="1"/>
  <c r="H79" i="23"/>
  <c r="AD180" i="18" s="1"/>
  <c r="H271" i="23"/>
  <c r="H463" i="23"/>
  <c r="Z184" i="18" s="1"/>
  <c r="C184" i="18" s="1"/>
  <c r="H55" i="23"/>
  <c r="AC180" i="18" s="1"/>
  <c r="H247" i="23"/>
  <c r="AA182" i="18" s="1"/>
  <c r="H223" i="23"/>
  <c r="Z182" i="18" s="1"/>
  <c r="C182" i="18" s="1"/>
  <c r="H415" i="23"/>
  <c r="AC183" i="18" s="1"/>
  <c r="H7" i="23"/>
  <c r="AA180" i="18" s="1"/>
  <c r="D180" i="18" s="1"/>
  <c r="H199" i="23"/>
  <c r="AD181" i="18" s="1"/>
  <c r="G181" i="18" s="1"/>
  <c r="H391" i="23"/>
  <c r="H439" i="23"/>
  <c r="AD183" i="18" s="1"/>
  <c r="H31" i="23"/>
  <c r="AB180" i="18" s="1"/>
  <c r="E180" i="18" s="1"/>
  <c r="H175" i="23"/>
  <c r="AC181" i="18" s="1"/>
  <c r="H367" i="23"/>
  <c r="H559" i="23"/>
  <c r="AD184" i="18" s="1"/>
  <c r="G184" i="18" s="1"/>
  <c r="AJ170" i="18"/>
  <c r="AI173" i="18"/>
  <c r="H223" i="21"/>
  <c r="H271" i="21"/>
  <c r="AB171" i="18" s="1"/>
  <c r="H319" i="21"/>
  <c r="AD171" i="18" s="1"/>
  <c r="H247" i="21"/>
  <c r="AA171" i="18" s="1"/>
  <c r="H295" i="21"/>
  <c r="AC171" i="18" s="1"/>
  <c r="AJ3" i="7"/>
  <c r="J3" i="7"/>
  <c r="AA183" i="18"/>
  <c r="AI169" i="18"/>
  <c r="AL170" i="18"/>
  <c r="AH172" i="18"/>
  <c r="AK173" i="18"/>
  <c r="AJ173" i="18"/>
  <c r="AH170" i="18"/>
  <c r="AK169" i="18"/>
  <c r="AI171" i="18"/>
  <c r="AJ169" i="18"/>
  <c r="AI172" i="18"/>
  <c r="AL173" i="18"/>
  <c r="H127" i="21"/>
  <c r="H175" i="21"/>
  <c r="AC170" i="18" s="1"/>
  <c r="H103" i="21"/>
  <c r="Z170" i="18" s="1"/>
  <c r="H151" i="21"/>
  <c r="AB170" i="18" s="1"/>
  <c r="H199" i="21"/>
  <c r="AD170" i="18" s="1"/>
  <c r="P103" i="22"/>
  <c r="AG184" i="18" s="1"/>
  <c r="H103" i="20"/>
  <c r="Y173" i="18" s="1"/>
  <c r="H79" i="20"/>
  <c r="Y172" i="18" s="1"/>
  <c r="H31" i="20"/>
  <c r="Y170" i="18" s="1"/>
  <c r="AB181" i="18"/>
  <c r="E181" i="18" s="1"/>
  <c r="P79" i="22"/>
  <c r="AG183" i="18" s="1"/>
  <c r="H79" i="22"/>
  <c r="Y183" i="18" s="1"/>
  <c r="B183" i="18" s="1"/>
  <c r="AJ171" i="18"/>
  <c r="AH171" i="18"/>
  <c r="Z171" i="18"/>
  <c r="AA172" i="18"/>
  <c r="AC172" i="18"/>
  <c r="Z173" i="18"/>
  <c r="AB173" i="18"/>
  <c r="AD173" i="18"/>
  <c r="AB172" i="18"/>
  <c r="AA173" i="18"/>
  <c r="AC173" i="18"/>
  <c r="AG173" i="18"/>
  <c r="AL183" i="18"/>
  <c r="AK184" i="18"/>
  <c r="AC184" i="18"/>
  <c r="F184" i="18" s="1"/>
  <c r="AD182" i="18"/>
  <c r="AG171" i="18"/>
  <c r="AK182" i="18"/>
  <c r="AH184" i="18"/>
  <c r="AL184" i="18"/>
  <c r="AH182" i="18"/>
  <c r="AK183" i="18"/>
  <c r="AJ184" i="18"/>
  <c r="AG182" i="18"/>
  <c r="Y182" i="18"/>
  <c r="B182" i="18" s="1"/>
  <c r="Y171" i="18"/>
  <c r="J105" i="7"/>
  <c r="AK180" i="18"/>
  <c r="AJ181" i="18"/>
  <c r="AI182" i="18"/>
  <c r="AH183" i="18"/>
  <c r="AK181" i="18"/>
  <c r="AI183" i="18"/>
  <c r="AL180" i="18"/>
  <c r="AJ182" i="18"/>
  <c r="Z183" i="18"/>
  <c r="C183" i="18" s="1"/>
  <c r="AI180" i="18"/>
  <c r="AL181" i="18"/>
  <c r="AB182" i="18"/>
  <c r="E182" i="18" s="1"/>
  <c r="AJ183" i="18"/>
  <c r="AI184" i="18"/>
  <c r="AJ180" i="18"/>
  <c r="AI181" i="18"/>
  <c r="AL182" i="18"/>
  <c r="AB183" i="18"/>
  <c r="E183" i="18" s="1"/>
  <c r="H7" i="21"/>
  <c r="AA169" i="18" s="1"/>
  <c r="H55" i="21"/>
  <c r="AC169" i="18" s="1"/>
  <c r="H31" i="21"/>
  <c r="AB169" i="18" s="1"/>
  <c r="H79" i="21"/>
  <c r="AD169" i="18" s="1"/>
  <c r="AL171" i="18"/>
  <c r="P7" i="22"/>
  <c r="AG180" i="18" s="1"/>
  <c r="H7" i="22"/>
  <c r="Y180" i="18" s="1"/>
  <c r="B180" i="18" s="1"/>
  <c r="AG181" i="18"/>
  <c r="Y184" i="18"/>
  <c r="AG169" i="18"/>
  <c r="H7" i="20"/>
  <c r="Y169" i="18" s="1"/>
  <c r="O3" i="16"/>
  <c r="AH181" i="18" s="1"/>
  <c r="G3" i="16"/>
  <c r="Z181" i="18" s="1"/>
  <c r="C181" i="18" s="1"/>
  <c r="O3" i="15"/>
  <c r="AI170" i="18" s="1"/>
  <c r="T103" i="6"/>
  <c r="T102" i="6"/>
  <c r="T101" i="6"/>
  <c r="T100" i="6"/>
  <c r="T99" i="6"/>
  <c r="T98" i="6"/>
  <c r="T97" i="6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T83" i="6"/>
  <c r="T82" i="6"/>
  <c r="T81" i="6"/>
  <c r="T80" i="6"/>
  <c r="T79" i="6"/>
  <c r="T78" i="6"/>
  <c r="T77" i="6"/>
  <c r="T76" i="6"/>
  <c r="T75" i="6"/>
  <c r="T74" i="6"/>
  <c r="T73" i="6"/>
  <c r="T72" i="6"/>
  <c r="T71" i="6"/>
  <c r="T70" i="6"/>
  <c r="T69" i="6"/>
  <c r="T68" i="6"/>
  <c r="T67" i="6"/>
  <c r="T66" i="6"/>
  <c r="T65" i="6"/>
  <c r="T64" i="6"/>
  <c r="T63" i="6"/>
  <c r="T62" i="6"/>
  <c r="T61" i="6"/>
  <c r="T60" i="6"/>
  <c r="T59" i="6"/>
  <c r="T58" i="6"/>
  <c r="T57" i="6"/>
  <c r="T56" i="6"/>
  <c r="T55" i="6"/>
  <c r="T54" i="6"/>
  <c r="T53" i="6"/>
  <c r="T5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R103" i="6"/>
  <c r="R102" i="6"/>
  <c r="R101" i="6"/>
  <c r="R100" i="6"/>
  <c r="R99" i="6"/>
  <c r="R98" i="6"/>
  <c r="R97" i="6"/>
  <c r="R96" i="6"/>
  <c r="R95" i="6"/>
  <c r="R94" i="6"/>
  <c r="R93" i="6"/>
  <c r="R92" i="6"/>
  <c r="R91" i="6"/>
  <c r="R90" i="6"/>
  <c r="R89" i="6"/>
  <c r="R88" i="6"/>
  <c r="R87" i="6"/>
  <c r="R86" i="6"/>
  <c r="R85" i="6"/>
  <c r="R84" i="6"/>
  <c r="R83" i="6"/>
  <c r="R82" i="6"/>
  <c r="R81" i="6"/>
  <c r="R80" i="6"/>
  <c r="R79" i="6"/>
  <c r="R78" i="6"/>
  <c r="R77" i="6"/>
  <c r="R76" i="6"/>
  <c r="R75" i="6"/>
  <c r="R74" i="6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O21" i="6" s="1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T3" i="6"/>
  <c r="R3" i="6"/>
  <c r="S3" i="6" s="1"/>
  <c r="P3" i="6"/>
  <c r="N3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I3" i="6" s="1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E5" i="6" s="1"/>
  <c r="D4" i="6"/>
  <c r="D3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T204" i="8"/>
  <c r="S204" i="8"/>
  <c r="T203" i="8"/>
  <c r="S203" i="8"/>
  <c r="T202" i="8"/>
  <c r="S202" i="8"/>
  <c r="T201" i="8"/>
  <c r="S201" i="8"/>
  <c r="T200" i="8"/>
  <c r="S200" i="8"/>
  <c r="T199" i="8"/>
  <c r="S199" i="8"/>
  <c r="T198" i="8"/>
  <c r="S198" i="8"/>
  <c r="T197" i="8"/>
  <c r="S197" i="8"/>
  <c r="T196" i="8"/>
  <c r="S196" i="8"/>
  <c r="T195" i="8"/>
  <c r="S195" i="8"/>
  <c r="T194" i="8"/>
  <c r="S194" i="8"/>
  <c r="T193" i="8"/>
  <c r="S193" i="8"/>
  <c r="T192" i="8"/>
  <c r="S192" i="8"/>
  <c r="T191" i="8"/>
  <c r="S191" i="8"/>
  <c r="T190" i="8"/>
  <c r="S190" i="8"/>
  <c r="T189" i="8"/>
  <c r="S189" i="8"/>
  <c r="T188" i="8"/>
  <c r="S188" i="8"/>
  <c r="T187" i="8"/>
  <c r="S187" i="8"/>
  <c r="T186" i="8"/>
  <c r="S186" i="8"/>
  <c r="T185" i="8"/>
  <c r="S185" i="8"/>
  <c r="T184" i="8"/>
  <c r="S184" i="8"/>
  <c r="T183" i="8"/>
  <c r="S183" i="8"/>
  <c r="T182" i="8"/>
  <c r="S182" i="8"/>
  <c r="T181" i="8"/>
  <c r="S181" i="8"/>
  <c r="T180" i="8"/>
  <c r="S180" i="8"/>
  <c r="T179" i="8"/>
  <c r="S179" i="8"/>
  <c r="T178" i="8"/>
  <c r="S178" i="8"/>
  <c r="T177" i="8"/>
  <c r="S177" i="8"/>
  <c r="T176" i="8"/>
  <c r="S176" i="8"/>
  <c r="T175" i="8"/>
  <c r="S175" i="8"/>
  <c r="T174" i="8"/>
  <c r="S174" i="8"/>
  <c r="T173" i="8"/>
  <c r="S173" i="8"/>
  <c r="T172" i="8"/>
  <c r="S172" i="8"/>
  <c r="T171" i="8"/>
  <c r="S171" i="8"/>
  <c r="T170" i="8"/>
  <c r="S170" i="8"/>
  <c r="T169" i="8"/>
  <c r="S169" i="8"/>
  <c r="T168" i="8"/>
  <c r="S168" i="8"/>
  <c r="T167" i="8"/>
  <c r="S167" i="8"/>
  <c r="T166" i="8"/>
  <c r="S166" i="8"/>
  <c r="T165" i="8"/>
  <c r="S165" i="8"/>
  <c r="T164" i="8"/>
  <c r="S164" i="8"/>
  <c r="T163" i="8"/>
  <c r="S163" i="8"/>
  <c r="T162" i="8"/>
  <c r="S162" i="8"/>
  <c r="T161" i="8"/>
  <c r="S161" i="8"/>
  <c r="T160" i="8"/>
  <c r="S160" i="8"/>
  <c r="T159" i="8"/>
  <c r="S159" i="8"/>
  <c r="T158" i="8"/>
  <c r="S158" i="8"/>
  <c r="T157" i="8"/>
  <c r="S157" i="8"/>
  <c r="T156" i="8"/>
  <c r="S156" i="8"/>
  <c r="T155" i="8"/>
  <c r="S155" i="8"/>
  <c r="T154" i="8"/>
  <c r="S154" i="8"/>
  <c r="T153" i="8"/>
  <c r="S153" i="8"/>
  <c r="T152" i="8"/>
  <c r="S152" i="8"/>
  <c r="T151" i="8"/>
  <c r="S151" i="8"/>
  <c r="T150" i="8"/>
  <c r="S150" i="8"/>
  <c r="T149" i="8"/>
  <c r="S149" i="8"/>
  <c r="T148" i="8"/>
  <c r="S148" i="8"/>
  <c r="T147" i="8"/>
  <c r="S147" i="8"/>
  <c r="T146" i="8"/>
  <c r="S146" i="8"/>
  <c r="T145" i="8"/>
  <c r="S145" i="8"/>
  <c r="T144" i="8"/>
  <c r="S144" i="8"/>
  <c r="T143" i="8"/>
  <c r="S143" i="8"/>
  <c r="T142" i="8"/>
  <c r="S142" i="8"/>
  <c r="T141" i="8"/>
  <c r="S141" i="8"/>
  <c r="T140" i="8"/>
  <c r="S140" i="8"/>
  <c r="T139" i="8"/>
  <c r="S139" i="8"/>
  <c r="T138" i="8"/>
  <c r="S138" i="8"/>
  <c r="T137" i="8"/>
  <c r="S137" i="8"/>
  <c r="T136" i="8"/>
  <c r="S136" i="8"/>
  <c r="T135" i="8"/>
  <c r="S135" i="8"/>
  <c r="T134" i="8"/>
  <c r="S134" i="8"/>
  <c r="T133" i="8"/>
  <c r="S133" i="8"/>
  <c r="T132" i="8"/>
  <c r="S132" i="8"/>
  <c r="T131" i="8"/>
  <c r="S131" i="8"/>
  <c r="T130" i="8"/>
  <c r="S130" i="8"/>
  <c r="T129" i="8"/>
  <c r="S129" i="8"/>
  <c r="T128" i="8"/>
  <c r="S128" i="8"/>
  <c r="T127" i="8"/>
  <c r="S127" i="8"/>
  <c r="T126" i="8"/>
  <c r="S126" i="8"/>
  <c r="T125" i="8"/>
  <c r="S125" i="8"/>
  <c r="T124" i="8"/>
  <c r="S124" i="8"/>
  <c r="T123" i="8"/>
  <c r="S123" i="8"/>
  <c r="T122" i="8"/>
  <c r="S122" i="8"/>
  <c r="T121" i="8"/>
  <c r="S121" i="8"/>
  <c r="T120" i="8"/>
  <c r="S120" i="8"/>
  <c r="T119" i="8"/>
  <c r="S119" i="8"/>
  <c r="T118" i="8"/>
  <c r="S118" i="8"/>
  <c r="T117" i="8"/>
  <c r="S117" i="8"/>
  <c r="T116" i="8"/>
  <c r="S116" i="8"/>
  <c r="T115" i="8"/>
  <c r="S115" i="8"/>
  <c r="T114" i="8"/>
  <c r="S114" i="8"/>
  <c r="T113" i="8"/>
  <c r="S113" i="8"/>
  <c r="T112" i="8"/>
  <c r="S112" i="8"/>
  <c r="T111" i="8"/>
  <c r="S111" i="8"/>
  <c r="T110" i="8"/>
  <c r="S110" i="8"/>
  <c r="T109" i="8"/>
  <c r="S109" i="8"/>
  <c r="T108" i="8"/>
  <c r="S108" i="8"/>
  <c r="T107" i="8"/>
  <c r="S107" i="8"/>
  <c r="T106" i="8"/>
  <c r="S106" i="8"/>
  <c r="T105" i="8"/>
  <c r="S105" i="8"/>
  <c r="T104" i="8"/>
  <c r="S104" i="8"/>
  <c r="T103" i="8"/>
  <c r="S103" i="8"/>
  <c r="T102" i="8"/>
  <c r="S102" i="8"/>
  <c r="T101" i="8"/>
  <c r="S101" i="8"/>
  <c r="T100" i="8"/>
  <c r="S100" i="8"/>
  <c r="T99" i="8"/>
  <c r="S99" i="8"/>
  <c r="T98" i="8"/>
  <c r="S98" i="8"/>
  <c r="T97" i="8"/>
  <c r="S97" i="8"/>
  <c r="T96" i="8"/>
  <c r="S96" i="8"/>
  <c r="T95" i="8"/>
  <c r="S95" i="8"/>
  <c r="T94" i="8"/>
  <c r="S94" i="8"/>
  <c r="T93" i="8"/>
  <c r="S93" i="8"/>
  <c r="T92" i="8"/>
  <c r="S92" i="8"/>
  <c r="T91" i="8"/>
  <c r="S91" i="8"/>
  <c r="T90" i="8"/>
  <c r="S90" i="8"/>
  <c r="T89" i="8"/>
  <c r="S89" i="8"/>
  <c r="T88" i="8"/>
  <c r="S88" i="8"/>
  <c r="T87" i="8"/>
  <c r="S87" i="8"/>
  <c r="T86" i="8"/>
  <c r="S86" i="8"/>
  <c r="T85" i="8"/>
  <c r="S85" i="8"/>
  <c r="T84" i="8"/>
  <c r="S84" i="8"/>
  <c r="T83" i="8"/>
  <c r="S83" i="8"/>
  <c r="T82" i="8"/>
  <c r="S82" i="8"/>
  <c r="T81" i="8"/>
  <c r="S81" i="8"/>
  <c r="T80" i="8"/>
  <c r="S80" i="8"/>
  <c r="T79" i="8"/>
  <c r="S79" i="8"/>
  <c r="T78" i="8"/>
  <c r="S78" i="8"/>
  <c r="T77" i="8"/>
  <c r="S77" i="8"/>
  <c r="T76" i="8"/>
  <c r="S76" i="8"/>
  <c r="T75" i="8"/>
  <c r="S75" i="8"/>
  <c r="T74" i="8"/>
  <c r="S74" i="8"/>
  <c r="T73" i="8"/>
  <c r="S73" i="8"/>
  <c r="T72" i="8"/>
  <c r="S72" i="8"/>
  <c r="T71" i="8"/>
  <c r="S71" i="8"/>
  <c r="T70" i="8"/>
  <c r="S70" i="8"/>
  <c r="T69" i="8"/>
  <c r="S69" i="8"/>
  <c r="T68" i="8"/>
  <c r="S68" i="8"/>
  <c r="T67" i="8"/>
  <c r="S67" i="8"/>
  <c r="T66" i="8"/>
  <c r="S66" i="8"/>
  <c r="T65" i="8"/>
  <c r="S65" i="8"/>
  <c r="T64" i="8"/>
  <c r="S64" i="8"/>
  <c r="T63" i="8"/>
  <c r="S63" i="8"/>
  <c r="T62" i="8"/>
  <c r="S62" i="8"/>
  <c r="T61" i="8"/>
  <c r="S61" i="8"/>
  <c r="T60" i="8"/>
  <c r="S60" i="8"/>
  <c r="T59" i="8"/>
  <c r="S59" i="8"/>
  <c r="T58" i="8"/>
  <c r="S58" i="8"/>
  <c r="T57" i="8"/>
  <c r="S57" i="8"/>
  <c r="T56" i="8"/>
  <c r="S56" i="8"/>
  <c r="T55" i="8"/>
  <c r="S55" i="8"/>
  <c r="T54" i="8"/>
  <c r="S54" i="8"/>
  <c r="T53" i="8"/>
  <c r="S53" i="8"/>
  <c r="T52" i="8"/>
  <c r="S52" i="8"/>
  <c r="T51" i="8"/>
  <c r="S51" i="8"/>
  <c r="T50" i="8"/>
  <c r="S50" i="8"/>
  <c r="T49" i="8"/>
  <c r="S49" i="8"/>
  <c r="T48" i="8"/>
  <c r="S48" i="8"/>
  <c r="T47" i="8"/>
  <c r="S47" i="8"/>
  <c r="T46" i="8"/>
  <c r="S46" i="8"/>
  <c r="T45" i="8"/>
  <c r="S45" i="8"/>
  <c r="T44" i="8"/>
  <c r="S44" i="8"/>
  <c r="T43" i="8"/>
  <c r="S43" i="8"/>
  <c r="T42" i="8"/>
  <c r="S42" i="8"/>
  <c r="T41" i="8"/>
  <c r="S41" i="8"/>
  <c r="T40" i="8"/>
  <c r="S40" i="8"/>
  <c r="T39" i="8"/>
  <c r="S39" i="8"/>
  <c r="T38" i="8"/>
  <c r="S38" i="8"/>
  <c r="T37" i="8"/>
  <c r="S37" i="8"/>
  <c r="T36" i="8"/>
  <c r="S36" i="8"/>
  <c r="T35" i="8"/>
  <c r="S35" i="8"/>
  <c r="T34" i="8"/>
  <c r="S34" i="8"/>
  <c r="T33" i="8"/>
  <c r="S33" i="8"/>
  <c r="T32" i="8"/>
  <c r="S32" i="8"/>
  <c r="T31" i="8"/>
  <c r="S31" i="8"/>
  <c r="T30" i="8"/>
  <c r="S30" i="8"/>
  <c r="T29" i="8"/>
  <c r="S29" i="8"/>
  <c r="T28" i="8"/>
  <c r="S28" i="8"/>
  <c r="T27" i="8"/>
  <c r="S27" i="8"/>
  <c r="T26" i="8"/>
  <c r="S26" i="8"/>
  <c r="T25" i="8"/>
  <c r="S25" i="8"/>
  <c r="T24" i="8"/>
  <c r="S24" i="8"/>
  <c r="T23" i="8"/>
  <c r="S23" i="8"/>
  <c r="T22" i="8"/>
  <c r="S22" i="8"/>
  <c r="T21" i="8"/>
  <c r="S21" i="8"/>
  <c r="T20" i="8"/>
  <c r="S20" i="8"/>
  <c r="T19" i="8"/>
  <c r="S19" i="8"/>
  <c r="T18" i="8"/>
  <c r="S18" i="8"/>
  <c r="T17" i="8"/>
  <c r="S17" i="8"/>
  <c r="T16" i="8"/>
  <c r="S16" i="8"/>
  <c r="T15" i="8"/>
  <c r="S15" i="8"/>
  <c r="T14" i="8"/>
  <c r="S14" i="8"/>
  <c r="T13" i="8"/>
  <c r="S13" i="8"/>
  <c r="T12" i="8"/>
  <c r="S12" i="8"/>
  <c r="T11" i="8"/>
  <c r="S11" i="8"/>
  <c r="T10" i="8"/>
  <c r="S10" i="8"/>
  <c r="T9" i="8"/>
  <c r="S9" i="8"/>
  <c r="T8" i="8"/>
  <c r="S8" i="8"/>
  <c r="T7" i="8"/>
  <c r="S7" i="8"/>
  <c r="T6" i="8"/>
  <c r="S6" i="8"/>
  <c r="T5" i="8"/>
  <c r="S5" i="8"/>
  <c r="T4" i="8"/>
  <c r="S4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H4" i="8"/>
  <c r="O5" i="6" l="1"/>
  <c r="F180" i="18"/>
  <c r="C168" i="18"/>
  <c r="G179" i="18"/>
  <c r="O13" i="6"/>
  <c r="D183" i="18"/>
  <c r="B184" i="18"/>
  <c r="F181" i="18"/>
  <c r="F183" i="18"/>
  <c r="G180" i="18"/>
  <c r="D181" i="18"/>
  <c r="G182" i="18"/>
  <c r="D184" i="18"/>
  <c r="G183" i="18"/>
  <c r="D182" i="18"/>
  <c r="F182" i="18"/>
  <c r="E179" i="18"/>
  <c r="AJ179" i="18"/>
  <c r="F179" i="18"/>
  <c r="D168" i="18"/>
  <c r="F168" i="18"/>
  <c r="B173" i="18"/>
  <c r="B172" i="18"/>
  <c r="S9" i="6"/>
  <c r="S17" i="6"/>
  <c r="S25" i="6"/>
  <c r="S33" i="6"/>
  <c r="S41" i="6"/>
  <c r="S49" i="6"/>
  <c r="S57" i="6"/>
  <c r="S65" i="6"/>
  <c r="S73" i="6"/>
  <c r="S81" i="6"/>
  <c r="S89" i="6"/>
  <c r="S97" i="6"/>
  <c r="E8" i="6"/>
  <c r="E16" i="6"/>
  <c r="E24" i="6"/>
  <c r="E32" i="6"/>
  <c r="I6" i="6"/>
  <c r="I14" i="6"/>
  <c r="I22" i="6"/>
  <c r="I30" i="6"/>
  <c r="E40" i="6"/>
  <c r="E48" i="6"/>
  <c r="E56" i="6"/>
  <c r="E64" i="6"/>
  <c r="E72" i="6"/>
  <c r="E80" i="6"/>
  <c r="I38" i="6"/>
  <c r="I46" i="6"/>
  <c r="E88" i="6"/>
  <c r="E96" i="6"/>
  <c r="I54" i="6"/>
  <c r="I62" i="6"/>
  <c r="I70" i="6"/>
  <c r="I78" i="6"/>
  <c r="I86" i="6"/>
  <c r="G169" i="18"/>
  <c r="E7" i="6"/>
  <c r="E15" i="6"/>
  <c r="E23" i="6"/>
  <c r="E31" i="6"/>
  <c r="E39" i="6"/>
  <c r="E47" i="6"/>
  <c r="E55" i="6"/>
  <c r="E63" i="6"/>
  <c r="E71" i="6"/>
  <c r="E79" i="6"/>
  <c r="E87" i="6"/>
  <c r="E95" i="6"/>
  <c r="E103" i="6"/>
  <c r="I5" i="6"/>
  <c r="I13" i="6"/>
  <c r="I21" i="6"/>
  <c r="I29" i="6"/>
  <c r="I37" i="6"/>
  <c r="I45" i="6"/>
  <c r="I53" i="6"/>
  <c r="I61" i="6"/>
  <c r="I69" i="6"/>
  <c r="I77" i="6"/>
  <c r="I85" i="6"/>
  <c r="I93" i="6"/>
  <c r="I101" i="6"/>
  <c r="O3" i="6"/>
  <c r="O8" i="6"/>
  <c r="O16" i="6"/>
  <c r="O24" i="6"/>
  <c r="O32" i="6"/>
  <c r="O40" i="6"/>
  <c r="O48" i="6"/>
  <c r="O56" i="6"/>
  <c r="O64" i="6"/>
  <c r="O72" i="6"/>
  <c r="O80" i="6"/>
  <c r="O88" i="6"/>
  <c r="O96" i="6"/>
  <c r="I94" i="6"/>
  <c r="O9" i="6"/>
  <c r="O17" i="6"/>
  <c r="O25" i="6"/>
  <c r="O33" i="6"/>
  <c r="O41" i="6"/>
  <c r="O49" i="6"/>
  <c r="O57" i="6"/>
  <c r="O65" i="6"/>
  <c r="O73" i="6"/>
  <c r="O81" i="6"/>
  <c r="O89" i="6"/>
  <c r="O97" i="6"/>
  <c r="E9" i="6"/>
  <c r="E17" i="6"/>
  <c r="E25" i="6"/>
  <c r="E33" i="6"/>
  <c r="E41" i="6"/>
  <c r="E49" i="6"/>
  <c r="E57" i="6"/>
  <c r="E65" i="6"/>
  <c r="E73" i="6"/>
  <c r="E81" i="6"/>
  <c r="E89" i="6"/>
  <c r="E97" i="6"/>
  <c r="I7" i="6"/>
  <c r="I15" i="6"/>
  <c r="I23" i="6"/>
  <c r="I31" i="6"/>
  <c r="I39" i="6"/>
  <c r="I47" i="6"/>
  <c r="I55" i="6"/>
  <c r="I63" i="6"/>
  <c r="I71" i="6"/>
  <c r="I79" i="6"/>
  <c r="I87" i="6"/>
  <c r="I95" i="6"/>
  <c r="O10" i="6"/>
  <c r="O18" i="6"/>
  <c r="O26" i="6"/>
  <c r="O34" i="6"/>
  <c r="O42" i="6"/>
  <c r="O50" i="6"/>
  <c r="O58" i="6"/>
  <c r="O66" i="6"/>
  <c r="O74" i="6"/>
  <c r="O82" i="6"/>
  <c r="O90" i="6"/>
  <c r="O98" i="6"/>
  <c r="E10" i="6"/>
  <c r="E18" i="6"/>
  <c r="E26" i="6"/>
  <c r="E34" i="6"/>
  <c r="E42" i="6"/>
  <c r="E50" i="6"/>
  <c r="E58" i="6"/>
  <c r="E66" i="6"/>
  <c r="E74" i="6"/>
  <c r="E82" i="6"/>
  <c r="E90" i="6"/>
  <c r="E98" i="6"/>
  <c r="I8" i="6"/>
  <c r="I16" i="6"/>
  <c r="I24" i="6"/>
  <c r="I32" i="6"/>
  <c r="I40" i="6"/>
  <c r="I48" i="6"/>
  <c r="I56" i="6"/>
  <c r="I64" i="6"/>
  <c r="I72" i="6"/>
  <c r="I80" i="6"/>
  <c r="I88" i="6"/>
  <c r="I96" i="6"/>
  <c r="O11" i="6"/>
  <c r="O19" i="6"/>
  <c r="O27" i="6"/>
  <c r="O35" i="6"/>
  <c r="O43" i="6"/>
  <c r="O51" i="6"/>
  <c r="O59" i="6"/>
  <c r="O67" i="6"/>
  <c r="O75" i="6"/>
  <c r="O83" i="6"/>
  <c r="O91" i="6"/>
  <c r="O99" i="6"/>
  <c r="S3" i="8"/>
  <c r="E29" i="6"/>
  <c r="O6" i="6"/>
  <c r="O14" i="6"/>
  <c r="O22" i="6"/>
  <c r="O30" i="6"/>
  <c r="O38" i="6"/>
  <c r="O46" i="6"/>
  <c r="O54" i="6"/>
  <c r="O62" i="6"/>
  <c r="O70" i="6"/>
  <c r="O78" i="6"/>
  <c r="O86" i="6"/>
  <c r="O94" i="6"/>
  <c r="O102" i="6"/>
  <c r="I3" i="8"/>
  <c r="S8" i="6"/>
  <c r="S16" i="6"/>
  <c r="S24" i="6"/>
  <c r="S32" i="6"/>
  <c r="S40" i="6"/>
  <c r="S48" i="6"/>
  <c r="S56" i="6"/>
  <c r="S64" i="6"/>
  <c r="S72" i="6"/>
  <c r="S80" i="6"/>
  <c r="S88" i="6"/>
  <c r="S96" i="6"/>
  <c r="S18" i="6"/>
  <c r="S26" i="6"/>
  <c r="S42" i="6"/>
  <c r="S50" i="6"/>
  <c r="S58" i="6"/>
  <c r="S66" i="6"/>
  <c r="S74" i="6"/>
  <c r="S90" i="6"/>
  <c r="S98" i="6"/>
  <c r="E13" i="6"/>
  <c r="E21" i="6"/>
  <c r="E37" i="6"/>
  <c r="S10" i="6"/>
  <c r="S34" i="6"/>
  <c r="S82" i="6"/>
  <c r="S83" i="6"/>
  <c r="E45" i="6"/>
  <c r="E53" i="6"/>
  <c r="E61" i="6"/>
  <c r="E69" i="6"/>
  <c r="E77" i="6"/>
  <c r="E85" i="6"/>
  <c r="E93" i="6"/>
  <c r="E101" i="6"/>
  <c r="I11" i="6"/>
  <c r="I19" i="6"/>
  <c r="I27" i="6"/>
  <c r="I35" i="6"/>
  <c r="I43" i="6"/>
  <c r="I51" i="6"/>
  <c r="I59" i="6"/>
  <c r="I67" i="6"/>
  <c r="I75" i="6"/>
  <c r="I83" i="6"/>
  <c r="I91" i="6"/>
  <c r="I99" i="6"/>
  <c r="S6" i="6"/>
  <c r="S14" i="6"/>
  <c r="S22" i="6"/>
  <c r="S30" i="6"/>
  <c r="S38" i="6"/>
  <c r="S46" i="6"/>
  <c r="S54" i="6"/>
  <c r="S62" i="6"/>
  <c r="S70" i="6"/>
  <c r="S78" i="6"/>
  <c r="S86" i="6"/>
  <c r="S94" i="6"/>
  <c r="S102" i="6"/>
  <c r="E6" i="6"/>
  <c r="E14" i="6"/>
  <c r="E22" i="6"/>
  <c r="E30" i="6"/>
  <c r="E38" i="6"/>
  <c r="E46" i="6"/>
  <c r="E54" i="6"/>
  <c r="E62" i="6"/>
  <c r="E70" i="6"/>
  <c r="E78" i="6"/>
  <c r="E86" i="6"/>
  <c r="E94" i="6"/>
  <c r="E102" i="6"/>
  <c r="I4" i="6"/>
  <c r="I12" i="6"/>
  <c r="I20" i="6"/>
  <c r="I28" i="6"/>
  <c r="I36" i="6"/>
  <c r="I44" i="6"/>
  <c r="I52" i="6"/>
  <c r="I60" i="6"/>
  <c r="I68" i="6"/>
  <c r="I76" i="6"/>
  <c r="I84" i="6"/>
  <c r="I92" i="6"/>
  <c r="I100" i="6"/>
  <c r="O7" i="6"/>
  <c r="O15" i="6"/>
  <c r="O23" i="6"/>
  <c r="O31" i="6"/>
  <c r="O39" i="6"/>
  <c r="O47" i="6"/>
  <c r="O55" i="6"/>
  <c r="O63" i="6"/>
  <c r="O71" i="6"/>
  <c r="O79" i="6"/>
  <c r="O87" i="6"/>
  <c r="O95" i="6"/>
  <c r="O103" i="6"/>
  <c r="S7" i="6"/>
  <c r="S15" i="6"/>
  <c r="S23" i="6"/>
  <c r="S31" i="6"/>
  <c r="S39" i="6"/>
  <c r="S47" i="6"/>
  <c r="S55" i="6"/>
  <c r="S63" i="6"/>
  <c r="S71" i="6"/>
  <c r="S79" i="6"/>
  <c r="S87" i="6"/>
  <c r="S95" i="6"/>
  <c r="S103" i="6"/>
  <c r="S11" i="6"/>
  <c r="S19" i="6"/>
  <c r="S27" i="6"/>
  <c r="S35" i="6"/>
  <c r="S43" i="6"/>
  <c r="S51" i="6"/>
  <c r="S59" i="6"/>
  <c r="S67" i="6"/>
  <c r="S75" i="6"/>
  <c r="S91" i="6"/>
  <c r="S99" i="6"/>
  <c r="E3" i="6"/>
  <c r="E11" i="6"/>
  <c r="E19" i="6"/>
  <c r="E27" i="6"/>
  <c r="E35" i="6"/>
  <c r="E43" i="6"/>
  <c r="E51" i="6"/>
  <c r="E59" i="6"/>
  <c r="E67" i="6"/>
  <c r="E75" i="6"/>
  <c r="E83" i="6"/>
  <c r="E91" i="6"/>
  <c r="E99" i="6"/>
  <c r="I9" i="6"/>
  <c r="I17" i="6"/>
  <c r="I25" i="6"/>
  <c r="I33" i="6"/>
  <c r="I41" i="6"/>
  <c r="I49" i="6"/>
  <c r="I57" i="6"/>
  <c r="I65" i="6"/>
  <c r="I73" i="6"/>
  <c r="I81" i="6"/>
  <c r="I89" i="6"/>
  <c r="I97" i="6"/>
  <c r="O4" i="6"/>
  <c r="O12" i="6"/>
  <c r="O20" i="6"/>
  <c r="O28" i="6"/>
  <c r="O36" i="6"/>
  <c r="O44" i="6"/>
  <c r="O52" i="6"/>
  <c r="O60" i="6"/>
  <c r="O68" i="6"/>
  <c r="O76" i="6"/>
  <c r="O84" i="6"/>
  <c r="O92" i="6"/>
  <c r="O100" i="6"/>
  <c r="S4" i="6"/>
  <c r="S12" i="6"/>
  <c r="S20" i="6"/>
  <c r="S28" i="6"/>
  <c r="S36" i="6"/>
  <c r="S44" i="6"/>
  <c r="S52" i="6"/>
  <c r="S60" i="6"/>
  <c r="S68" i="6"/>
  <c r="S76" i="6"/>
  <c r="S84" i="6"/>
  <c r="S92" i="6"/>
  <c r="S100" i="6"/>
  <c r="E4" i="6"/>
  <c r="E12" i="6"/>
  <c r="E20" i="6"/>
  <c r="E28" i="6"/>
  <c r="E36" i="6"/>
  <c r="E44" i="6"/>
  <c r="E52" i="6"/>
  <c r="E60" i="6"/>
  <c r="E68" i="6"/>
  <c r="E76" i="6"/>
  <c r="E84" i="6"/>
  <c r="E92" i="6"/>
  <c r="E100" i="6"/>
  <c r="I10" i="6"/>
  <c r="I18" i="6"/>
  <c r="I26" i="6"/>
  <c r="I34" i="6"/>
  <c r="I42" i="6"/>
  <c r="I50" i="6"/>
  <c r="I58" i="6"/>
  <c r="I66" i="6"/>
  <c r="I74" i="6"/>
  <c r="I82" i="6"/>
  <c r="I90" i="6"/>
  <c r="I98" i="6"/>
  <c r="O29" i="6"/>
  <c r="O37" i="6"/>
  <c r="O45" i="6"/>
  <c r="O53" i="6"/>
  <c r="O61" i="6"/>
  <c r="O69" i="6"/>
  <c r="O77" i="6"/>
  <c r="O85" i="6"/>
  <c r="O93" i="6"/>
  <c r="O101" i="6"/>
  <c r="S5" i="6"/>
  <c r="S13" i="6"/>
  <c r="S21" i="6"/>
  <c r="S29" i="6"/>
  <c r="S37" i="6"/>
  <c r="S45" i="6"/>
  <c r="S53" i="6"/>
  <c r="S61" i="6"/>
  <c r="S69" i="6"/>
  <c r="S77" i="6"/>
  <c r="S85" i="6"/>
  <c r="S93" i="6"/>
  <c r="S101" i="6"/>
  <c r="C173" i="18"/>
  <c r="B171" i="18"/>
  <c r="R105" i="6"/>
  <c r="N105" i="6"/>
  <c r="H105" i="6"/>
  <c r="H106" i="6"/>
  <c r="D106" i="6"/>
  <c r="D105" i="6"/>
  <c r="N106" i="6"/>
  <c r="R106" i="6"/>
  <c r="E171" i="18"/>
  <c r="G171" i="18"/>
  <c r="C170" i="18"/>
  <c r="F169" i="18"/>
  <c r="D171" i="18"/>
  <c r="F171" i="18"/>
  <c r="E173" i="18"/>
  <c r="F173" i="18"/>
  <c r="E172" i="18"/>
  <c r="D173" i="18"/>
  <c r="C172" i="18"/>
  <c r="D172" i="18"/>
  <c r="C171" i="18"/>
  <c r="G173" i="18"/>
  <c r="F170" i="18"/>
  <c r="G170" i="18"/>
  <c r="E170" i="18"/>
  <c r="G172" i="18"/>
  <c r="F172" i="18"/>
  <c r="E169" i="18"/>
  <c r="D169" i="18"/>
  <c r="B169" i="18"/>
  <c r="B170" i="18"/>
  <c r="G3" i="15" l="1"/>
  <c r="AA170" i="18" s="1"/>
  <c r="D170" i="18" s="1"/>
  <c r="D7" i="26"/>
  <c r="D6" i="26" s="1"/>
  <c r="F7" i="26"/>
  <c r="F6" i="2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mp Diff_2-3_21" type="6" refreshedVersion="3" background="1" saveData="1">
    <textPr codePage="437" sourceFile="S:\Agilent Network Analyzer\Measured Parameters\Power Divider\Tapered PDs\3-Way\6.58 inch\Compensated\20 R\Amp Diff_2-3_2.prn" space="1" comma="1" consecutive="1">
      <textFields count="2">
        <textField/>
        <textField/>
      </textFields>
    </textPr>
  </connection>
  <connection id="2" xr16:uid="{00000000-0015-0000-FFFF-FFFF01000000}" name="Amp Diff_2-31" type="6" refreshedVersion="3" background="1" saveData="1">
    <textPr codePage="437" sourceFile="S:\Agilent Network Analyzer\Measured Parameters\Power Divider\Tapered PDs\3-Way\6.58 inch\Compensated\20 R\Amp Diff_2-3.prn" space="1" comma="1" consecutive="1">
      <textFields count="2">
        <textField/>
        <textField/>
      </textFields>
    </textPr>
  </connection>
  <connection id="3" xr16:uid="{00000000-0015-0000-FFFF-FFFF02000000}" name="Amp Diff_2-41" type="6" refreshedVersion="3" background="1" saveData="1">
    <textPr codePage="437" sourceFile="S:\Agilent Network Analyzer\Measured Parameters\Power Divider\Tapered PDs\3-Way\6.58 inch\Compensated\20 R\Amp Diff_2-4.prn" space="1" comma="1" consecutive="1">
      <textFields count="2">
        <textField/>
        <textField/>
      </textFields>
    </textPr>
  </connection>
  <connection id="4" xr16:uid="{00000000-0015-0000-FFFF-FFFF03000000}" name="Common RL1" type="6" refreshedVersion="3" background="1" saveData="1">
    <textPr codePage="437" sourceFile="S:\Agilent Network Analyzer\Measured Parameters\Power Divider\Tapered PDs\3-Way\6.58 inch\Compensated\20 R\Common RL.prn" space="1" comma="1" consecutive="1">
      <textFields count="2">
        <textField/>
        <textField/>
      </textFields>
    </textPr>
  </connection>
  <connection id="5" xr16:uid="{00000000-0015-0000-FFFF-FFFF04000000}" name="IL_1-4_21" type="6" refreshedVersion="3" background="1" saveData="1">
    <textPr codePage="437" sourceFile="S:\Agilent Network Analyzer\Measured Parameters\Power Divider\Tapered PDs\3-Way\6.58 inch\Compensated\20 R\IL_1-4_2.prn" space="1" comma="1" consecutive="1">
      <textFields count="2">
        <textField/>
        <textField/>
      </textFields>
    </textPr>
  </connection>
  <connection id="6" xr16:uid="{00000000-0015-0000-FFFF-FFFF05000000}" name="IL_1-41" type="6" refreshedVersion="3" background="1" saveData="1">
    <textPr codePage="437" sourceFile="S:\Agilent Network Analyzer\Measured Parameters\Power Divider\Tapered PDs\3-Way\6.58 inch\Compensated\20 R\IL_1-4.prn" space="1" comma="1" consecutive="1">
      <textFields count="2">
        <textField/>
        <textField/>
      </textFields>
    </textPr>
  </connection>
  <connection id="7" xr16:uid="{00000000-0015-0000-FFFF-FFFF06000000}" name="Iso_2-3_21" type="6" refreshedVersion="3" background="1" saveData="1">
    <textPr codePage="437" sourceFile="S:\Agilent Network Analyzer\Measured Parameters\Power Divider\Tapered PDs\3-Way\6.58 inch\Compensated\20 R\Iso_2-3_2.prn" space="1" comma="1" consecutive="1">
      <textFields count="2">
        <textField/>
        <textField/>
      </textFields>
    </textPr>
  </connection>
  <connection id="8" xr16:uid="{00000000-0015-0000-FFFF-FFFF07000000}" name="Iso_2-31" type="6" refreshedVersion="3" background="1" saveData="1">
    <textPr codePage="437" sourceFile="S:\Agilent Network Analyzer\Measured Parameters\Power Divider\Tapered PDs\3-Way\6.58 inch\Compensated\20 R\Iso_2-3.prn" space="1" comma="1" consecutive="1">
      <textFields count="2">
        <textField/>
        <textField/>
      </textFields>
    </textPr>
  </connection>
  <connection id="9" xr16:uid="{00000000-0015-0000-FFFF-FFFF08000000}" name="Iso_2-4_21" type="6" refreshedVersion="3" background="1" saveData="1">
    <textPr codePage="437" sourceFile="S:\Agilent Network Analyzer\Measured Parameters\Power Divider\Tapered PDs\3-Way\6.58 inch\Compensated\20 R\Iso_2-4_2.prn" space="1" comma="1" consecutive="1">
      <textFields count="2">
        <textField/>
        <textField/>
      </textFields>
    </textPr>
  </connection>
  <connection id="10" xr16:uid="{00000000-0015-0000-FFFF-FFFF09000000}" name="Iso_2-41" type="6" refreshedVersion="3" background="1" saveData="1">
    <textPr codePage="437" sourceFile="S:\Agilent Network Analyzer\Measured Parameters\Power Divider\Tapered PDs\3-Way\6.58 inch\Compensated\20 R\Iso_2-4.prn" space="1" comma="1" consecutive="1">
      <textFields count="2">
        <textField/>
        <textField/>
      </textFields>
    </textPr>
  </connection>
  <connection id="11" xr16:uid="{00000000-0015-0000-FFFF-FFFF0A000000}" name="MT3H-0113_ConversionLoss_and_Isolation_A_+20dBm" type="6" refreshedVersion="6" background="1" saveData="1">
    <textPr codePage="437" sourceFile="S:\Agilent Network Analyzer\Mixers-Catalog\MT3\MT3H-0113_Datasheetfiles\MT3H-0113_ConversionLoss_and_Isolation_A_+20dBm.csv" tab="0" comma="1">
      <textFields count="4">
        <textField/>
        <textField/>
        <textField/>
        <textField/>
      </textFields>
    </textPr>
  </connection>
  <connection id="12" xr16:uid="{00000000-0015-0000-FFFF-FFFF0B000000}" name="MT3H-0113_ConversionLoss_and_Isolation_B" type="6" refreshedVersion="6" background="1" saveData="1">
    <textPr codePage="437" sourceFile="S:\Agilent Network Analyzer\Mixers-Catalog\MT3\MT3H-0113_Datasheetfiles\MT3H-0113_ConversionLoss_and_Isolation_B.csv" tab="0" comma="1">
      <textFields count="4">
        <textField/>
        <textField/>
        <textField/>
        <textField/>
      </textFields>
    </textPr>
  </connection>
  <connection id="13" xr16:uid="{00000000-0015-0000-FFFF-FFFF0C000000}" name="Output 3 RL1" type="6" refreshedVersion="3" background="1" saveData="1">
    <textPr codePage="437" sourceFile="S:\Agilent Network Analyzer\Measured Parameters\Power Divider\Tapered PDs\3-Way\6.58 inch\Compensated\20 R\Output 3 RL.prn" space="1" comma="1" consecutive="1">
      <textFields count="2">
        <textField/>
        <textField/>
      </textFields>
    </textPr>
  </connection>
  <connection id="14" xr16:uid="{00000000-0015-0000-FFFF-FFFF0D000000}" name="Output 4 RL1" type="6" refreshedVersion="3" background="1" saveData="1">
    <textPr codePage="437" sourceFile="S:\Agilent Network Analyzer\Measured Parameters\Power Divider\Tapered PDs\3-Way\6.58 inch\Compensated\20 R\Output 4 RL.prn" space="1" comma="1" consecutive="1">
      <textFields count="2">
        <textField/>
        <textField/>
      </textFields>
    </textPr>
  </connection>
  <connection id="15" xr16:uid="{00000000-0015-0000-FFFF-FFFF0E000000}" name="Phase Diff_2-3" type="6" refreshedVersion="3" background="1">
    <textPr codePage="437" sourceFile="S:\Agilent Network Analyzer\Measured Parameters\Power Divider\Tapered PDs\3-Way\6.58 inch\Compensated\20 R\Phase Diff_2-3.prn">
      <textFields>
        <textField/>
      </textFields>
    </textPr>
  </connection>
  <connection id="16" xr16:uid="{00000000-0015-0000-FFFF-FFFF0F000000}" name="Phase Diff_2-3_21" type="6" refreshedVersion="3" background="1" saveData="1">
    <textPr codePage="437" sourceFile="S:\Agilent Network Analyzer\Measured Parameters\Power Divider\Tapered PDs\3-Way\6.58 inch\Compensated\20 R\Phase Diff_2-3_2.prn" space="1" comma="1" consecutive="1">
      <textFields count="2">
        <textField/>
        <textField/>
      </textFields>
    </textPr>
  </connection>
  <connection id="17" xr16:uid="{00000000-0015-0000-FFFF-FFFF10000000}" name="Phase Diff_2-311" type="6" refreshedVersion="3" background="1" saveData="1">
    <textPr codePage="437" sourceFile="S:\Agilent Network Analyzer\Measured Parameters\Power Divider\Tapered PDs\3-Way\6.58 inch\Compensated\20 R\Phase Diff_2-3.prn" space="1" comma="1" consecutive="1">
      <textFields count="2">
        <textField/>
        <textField/>
      </textFields>
    </textPr>
  </connection>
  <connection id="18" xr16:uid="{00000000-0015-0000-FFFF-FFFF11000000}" name="Phase Diff_2-41" type="6" refreshedVersion="3" background="1" saveData="1">
    <textPr codePage="437" sourceFile="S:\Agilent Network Analyzer\Measured Parameters\Power Divider\Tapered PDs\3-Way\6.58 inch\Compensated\20 R\Phase Diff_2-4.prn" space="1" comma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<sst xmlns="http://schemas.openxmlformats.org/spreadsheetml/2006/main" count="2037" uniqueCount="360">
  <si>
    <t>LO - GHz</t>
  </si>
  <si>
    <t>RF (GHz)</t>
  </si>
  <si>
    <t>RF Frequency</t>
  </si>
  <si>
    <t>2xLO to IF</t>
  </si>
  <si>
    <t>2xLO to RF</t>
  </si>
  <si>
    <t>3xLO to IF</t>
  </si>
  <si>
    <t>3xLO to RF</t>
  </si>
  <si>
    <t>4xLO to IF</t>
  </si>
  <si>
    <t>4xLO to RF</t>
  </si>
  <si>
    <t>5xLO to IF</t>
  </si>
  <si>
    <t>5xLO to RF</t>
  </si>
  <si>
    <t>IF (GHz)</t>
  </si>
  <si>
    <t>Average=&gt;</t>
  </si>
  <si>
    <t>Average =&gt;</t>
  </si>
  <si>
    <t>B Data</t>
  </si>
  <si>
    <t>A Data</t>
  </si>
  <si>
    <t>A Configuration</t>
  </si>
  <si>
    <t>B Configuration</t>
  </si>
  <si>
    <t>BEGIN CH2_DATA</t>
  </si>
  <si>
    <t>Freq(Hz)</t>
  </si>
  <si>
    <t>Calculated number in red is for -10 dBm</t>
  </si>
  <si>
    <t>END</t>
  </si>
  <si>
    <t>BEGIN CH3_DATA</t>
  </si>
  <si>
    <t>BEGIN CH4_DATA</t>
  </si>
  <si>
    <t>BEGIN CH5_DATA</t>
  </si>
  <si>
    <t>BEGIN CH6_DATA</t>
  </si>
  <si>
    <t>1Ix0L dBc Log Mag(dB)</t>
  </si>
  <si>
    <t>2Ix0L dBc Log Mag(dB)</t>
  </si>
  <si>
    <t>3Ix0L dBc Log Mag(dB)</t>
  </si>
  <si>
    <t>4Ix0L dBc Log Mag(dB)</t>
  </si>
  <si>
    <t>5Ix0L dBc Log Mag(dB)</t>
  </si>
  <si>
    <t>1Rx2L dBc Log Mag(dB)</t>
  </si>
  <si>
    <t>1Rx3L dBc Log Mag(dB)</t>
  </si>
  <si>
    <t>1Rx4L dBc Log Mag(dB)</t>
  </si>
  <si>
    <t>2Rx1L dBc Log Mag(dB)</t>
  </si>
  <si>
    <t>BEGIN CH7_DATA</t>
  </si>
  <si>
    <t>2Rx2L dBc Log Mag(dB)</t>
  </si>
  <si>
    <t>BEGIN CH8_DATA</t>
  </si>
  <si>
    <t>2Rx3L dBc Log Mag(dB)</t>
  </si>
  <si>
    <t>BEGIN CH9_DATA</t>
  </si>
  <si>
    <t>2Rx4L dBc Log Mag(dB)</t>
  </si>
  <si>
    <t>BEGIN CH10_DATA</t>
  </si>
  <si>
    <t>2Rx5L dBc Log Mag(dB)</t>
  </si>
  <si>
    <t>BEGIN CH11_DATA</t>
  </si>
  <si>
    <t>3Rx1L dBc Log Mag(dB)</t>
  </si>
  <si>
    <t>BEGIN CH12_DATA</t>
  </si>
  <si>
    <t>3Rx2L dBc Log Mag(dB)</t>
  </si>
  <si>
    <t>BEGIN CH13_DATA</t>
  </si>
  <si>
    <t>3Rx3L dBc Log Mag(dB)</t>
  </si>
  <si>
    <t>BEGIN CH14_DATA</t>
  </si>
  <si>
    <t>3Rx4L dBc Log Mag(dB)</t>
  </si>
  <si>
    <t>BEGIN CH15_DATA</t>
  </si>
  <si>
    <t>3Rx5L dBc Log Mag(dB)</t>
  </si>
  <si>
    <t>BEGIN CH16_DATA</t>
  </si>
  <si>
    <t>4Rx1L dBc Log Mag(dB)</t>
  </si>
  <si>
    <t>BEGIN CH17_DATA</t>
  </si>
  <si>
    <t>4Rx2L dBc Log Mag(dB)</t>
  </si>
  <si>
    <t>BEGIN CH18_DATA</t>
  </si>
  <si>
    <t>4Rx3L dBc Log Mag(dB)</t>
  </si>
  <si>
    <t>BEGIN CH19_DATA</t>
  </si>
  <si>
    <t>4Rx4L dBc Log Mag(dB)</t>
  </si>
  <si>
    <t>BEGIN CH20_DATA</t>
  </si>
  <si>
    <t>4Rx5L dBc Log Mag(dB)</t>
  </si>
  <si>
    <t>BEGIN CH21_DATA</t>
  </si>
  <si>
    <t>BEGIN CH22_DATA</t>
  </si>
  <si>
    <t>5Rx2L dBc Log Mag(dB)</t>
  </si>
  <si>
    <t>BEGIN CH23_DATA</t>
  </si>
  <si>
    <t>5Rx3L dBc Log Mag(dB)</t>
  </si>
  <si>
    <t>BEGIN CH24_DATA</t>
  </si>
  <si>
    <t>5Rx4L dBc Log Mag(dB)</t>
  </si>
  <si>
    <t>BEGIN CH25_DATA</t>
  </si>
  <si>
    <t>5Rx5L dBc Log Mag(dB)</t>
  </si>
  <si>
    <t>1Ix2L dBc Log Mag(dB)</t>
  </si>
  <si>
    <t>1Ix3L dBc Log Mag(dB)</t>
  </si>
  <si>
    <t>1Ix4L dBc Log Mag(dB)</t>
  </si>
  <si>
    <t>2Ix1L dBc Log Mag(dB)</t>
  </si>
  <si>
    <t>2Ix2L dBc Log Mag(dB)</t>
  </si>
  <si>
    <t>2Ix3L dBc Log Mag(dB)</t>
  </si>
  <si>
    <t>2Ix4L dBc Log Mag(dB)</t>
  </si>
  <si>
    <t>2Ix5L dBc Log Mag(dB)</t>
  </si>
  <si>
    <t>3Ix1L dBc Log Mag(dB)</t>
  </si>
  <si>
    <t>3Ix2L dBc Log Mag(dB)</t>
  </si>
  <si>
    <t>3Ix3L dBc Log Mag(dB)</t>
  </si>
  <si>
    <t>3Ix4L dBc Log Mag(dB)</t>
  </si>
  <si>
    <t>3Ix5L dBc Log Mag(dB)</t>
  </si>
  <si>
    <t>4Ix1L dBc Log Mag(dB)</t>
  </si>
  <si>
    <t>4Ix2L dBc Log Mag(dB)</t>
  </si>
  <si>
    <t>4Ix3L dBc Log Mag(dB)</t>
  </si>
  <si>
    <t>4Ix4L dBc Log Mag(dB)</t>
  </si>
  <si>
    <t>4Ix5L dBc Log Mag(dB)</t>
  </si>
  <si>
    <t>5Ix1L dBc Log Mag(dB)</t>
  </si>
  <si>
    <t>5Ix2L dBc Log Mag(dB)</t>
  </si>
  <si>
    <t>5Ix3L dBc Log Mag(dB)</t>
  </si>
  <si>
    <t>5Ix4L dBc Log Mag(dB)</t>
  </si>
  <si>
    <t>5Ix5L dBc Log Mag(dB)</t>
  </si>
  <si>
    <t>!CSV A.01.01</t>
  </si>
  <si>
    <t>!Agilent Technologies</t>
  </si>
  <si>
    <t>N5242A</t>
  </si>
  <si>
    <t>!Source: Standard</t>
  </si>
  <si>
    <t>BEGIN CH1_DATA</t>
  </si>
  <si>
    <t>Conv. Loss Log Mag(dB)</t>
  </si>
  <si>
    <t>LO Return Loss Log Mag(dB)</t>
  </si>
  <si>
    <t>LO-RF Isolation Log Mag(dB)</t>
  </si>
  <si>
    <t>LO-IF Isolation Log Mag(dB)</t>
  </si>
  <si>
    <t>RF-IF Isolation Log Mag(dB)</t>
  </si>
  <si>
    <t>Calculated</t>
  </si>
  <si>
    <t>A Data -----&gt;</t>
  </si>
  <si>
    <t>B Data -----&gt;</t>
  </si>
  <si>
    <t>B Data ----&gt;</t>
  </si>
  <si>
    <t>PwrMain Log Mag(dBm)</t>
  </si>
  <si>
    <t>Pwr3 Log Mag(dBm)</t>
  </si>
  <si>
    <t>A Data ----&gt;</t>
  </si>
  <si>
    <t xml:space="preserve"> -10 dBm Calculated</t>
  </si>
  <si>
    <t>1Rx1L C.L. Log Mag(dB)</t>
  </si>
  <si>
    <t>2Rx2L Log Mag(dB)</t>
  </si>
  <si>
    <t>Values copied</t>
  </si>
  <si>
    <t>1Ix1L C.L. Log Mag(dB)</t>
  </si>
  <si>
    <t>2Ix1L Log Mag(dB)</t>
  </si>
  <si>
    <t>1Ix0L Log Mag(dB)</t>
  </si>
  <si>
    <t>2Ix0L Log Mag(dB)</t>
  </si>
  <si>
    <t>3Ix0L Log Mag(dB)</t>
  </si>
  <si>
    <t>4Ix0L Log Mag(dB)</t>
  </si>
  <si>
    <t>5Ix0L Log Mag(dB)</t>
  </si>
  <si>
    <t>1Rx2L Log Mag(dB)</t>
  </si>
  <si>
    <t>1Rx3L Log Mag(dB)</t>
  </si>
  <si>
    <t>1Rx4L Log Mag(dB)</t>
  </si>
  <si>
    <t>1Rx5L Log Mag(dB)</t>
  </si>
  <si>
    <t>2Rx1L Log Mag(dB)</t>
  </si>
  <si>
    <t>2Rx3L Log Mag(dB)</t>
  </si>
  <si>
    <t>2Rx4L Log Mag(dB)</t>
  </si>
  <si>
    <t>2Rx5L Log Mag(dB)</t>
  </si>
  <si>
    <t>3Rx1L Log Mag(dB)</t>
  </si>
  <si>
    <t>3Rx2L Log Mag(dB)</t>
  </si>
  <si>
    <t>3Rx3L Log Mag(dB)</t>
  </si>
  <si>
    <t>3Rx4L Log Mag(dB)</t>
  </si>
  <si>
    <t>3Rx5L Log Mag(dB)</t>
  </si>
  <si>
    <t>4Rx1L Log Mag(dB)</t>
  </si>
  <si>
    <t>4Rx2L Log Mag(dB)</t>
  </si>
  <si>
    <t>4Rx3L Log Mag(dB)</t>
  </si>
  <si>
    <t>4Rx4L Log Mag(dB)</t>
  </si>
  <si>
    <t>4Rx5L Log Mag(dB)</t>
  </si>
  <si>
    <t>5Rx1L Log Mag(dB)</t>
  </si>
  <si>
    <t>5Rx2L Log Mag(dB)</t>
  </si>
  <si>
    <t>5Rx3L Log Mag(dB)</t>
  </si>
  <si>
    <t>5Rx4L Log Mag(dB)</t>
  </si>
  <si>
    <t>5Rx5L Log Mag(dB)</t>
  </si>
  <si>
    <t>1Ix2L Log Mag(dB)</t>
  </si>
  <si>
    <t>1Ix3L Log Mag(dB)</t>
  </si>
  <si>
    <t>1Ix4L Log Mag(dB)</t>
  </si>
  <si>
    <t>1Ix5L Log Mag(dB)</t>
  </si>
  <si>
    <t>2Ix2L Log Mag(dB)</t>
  </si>
  <si>
    <t>2Ix3L Log Mag(dB)</t>
  </si>
  <si>
    <t>2Ix4L Log Mag(dB)</t>
  </si>
  <si>
    <t>2Ix5L Log Mag(dB)</t>
  </si>
  <si>
    <t>3Ix1L Log Mag(dB)</t>
  </si>
  <si>
    <t>3Ix2L Log Mag(dB)</t>
  </si>
  <si>
    <t>3Ix3L Log Mag(dB)</t>
  </si>
  <si>
    <t>3Ix4L Log Mag(dB)</t>
  </si>
  <si>
    <t>3Ix5L Log Mag(dB)</t>
  </si>
  <si>
    <t>4Ix1L Log Mag(dB)</t>
  </si>
  <si>
    <t>4Ix2L Log Mag(dB)</t>
  </si>
  <si>
    <t>4Ix3L Log Mag(dB)</t>
  </si>
  <si>
    <t>4Ix4L Log Mag(dB)</t>
  </si>
  <si>
    <t>4Ix5L Log Mag(dB)</t>
  </si>
  <si>
    <t>5Ix1L Log Mag(dB)</t>
  </si>
  <si>
    <t>5Ix2L Log Mag(dB)</t>
  </si>
  <si>
    <t>5Ix3L Log Mag(dB)</t>
  </si>
  <si>
    <t>5Ix4L Log Mag(dB)</t>
  </si>
  <si>
    <t>5Ix5L Log Mag(dB)</t>
  </si>
  <si>
    <t>LO Output GHz</t>
  </si>
  <si>
    <t>-10 dBm RF Input</t>
  </si>
  <si>
    <t>0xLO</t>
  </si>
  <si>
    <t>1xLO</t>
  </si>
  <si>
    <t>2xLO</t>
  </si>
  <si>
    <t>3xLO</t>
  </si>
  <si>
    <t>4xLO</t>
  </si>
  <si>
    <t>5xLO</t>
  </si>
  <si>
    <t>1xRF</t>
  </si>
  <si>
    <t>Reference</t>
  </si>
  <si>
    <t>2xRF</t>
  </si>
  <si>
    <t>3xRF</t>
  </si>
  <si>
    <t>4xRF</t>
  </si>
  <si>
    <t>5xRF</t>
  </si>
  <si>
    <t>A Configuration Downconversion</t>
  </si>
  <si>
    <t>B Configuration Downconversion</t>
  </si>
  <si>
    <t>1xIF</t>
  </si>
  <si>
    <t>2xIF</t>
  </si>
  <si>
    <t>3xIF</t>
  </si>
  <si>
    <t>4xIF</t>
  </si>
  <si>
    <t>5xIF</t>
  </si>
  <si>
    <t xml:space="preserve"> -10 dBm IF Input</t>
  </si>
  <si>
    <t>A Configuration Upconversion</t>
  </si>
  <si>
    <t>B Configuration Upconversion</t>
  </si>
  <si>
    <t>Remove 4X Traces if not applicable</t>
  </si>
  <si>
    <t>Remove 5X Traces if not applicable</t>
  </si>
  <si>
    <t>A (B) Configuration Downconversion</t>
  </si>
  <si>
    <t>A (B) Configuration Upconversion</t>
  </si>
  <si>
    <t>B Data LO-IF ----&gt;</t>
  </si>
  <si>
    <t>B Data LO-RF ----&gt;</t>
  </si>
  <si>
    <t>A Data LO-IF ----&gt;</t>
  </si>
  <si>
    <t>A Data LO-RF ----&gt;</t>
  </si>
  <si>
    <t>RF Freq - GHz</t>
  </si>
  <si>
    <t>from</t>
  </si>
  <si>
    <t>CL &amp;Data Tab</t>
  </si>
  <si>
    <t>Data is used</t>
  </si>
  <si>
    <t>two tabs</t>
  </si>
  <si>
    <t>for this tab</t>
  </si>
  <si>
    <t>and the</t>
  </si>
  <si>
    <t>following</t>
  </si>
  <si>
    <t>A.09.90.19</t>
  </si>
  <si>
    <t>!Agilent N5242A: A.09.90.19</t>
  </si>
  <si>
    <t>+20 dBm</t>
  </si>
  <si>
    <t>+18 dBm</t>
  </si>
  <si>
    <t>+16 dBm</t>
  </si>
  <si>
    <t>+14 dBm</t>
  </si>
  <si>
    <t>!Date: Wednesday</t>
  </si>
  <si>
    <t>Pin (dBm)</t>
  </si>
  <si>
    <t>+24 dBm</t>
  </si>
  <si>
    <t>+22 dBm</t>
  </si>
  <si>
    <t>A SqW Data -----&gt;</t>
  </si>
  <si>
    <t>B SqW Data -----&gt;</t>
  </si>
  <si>
    <t>A Configuration - Sine</t>
  </si>
  <si>
    <t>A Configuration - Square</t>
  </si>
  <si>
    <t>B Configuration - Square</t>
  </si>
  <si>
    <t>B Configuration - Sine</t>
  </si>
  <si>
    <t>Reference (dBm)</t>
  </si>
  <si>
    <t>LO (dBm)</t>
  </si>
  <si>
    <t>Output P1dB</t>
  </si>
  <si>
    <t>Input P1dB</t>
  </si>
  <si>
    <t>+1 dBm</t>
  </si>
  <si>
    <t>+25 dBm</t>
  </si>
  <si>
    <t>+19 dBm</t>
  </si>
  <si>
    <t>+13 dBm</t>
  </si>
  <si>
    <t>SqW Data ---&gt;</t>
  </si>
  <si>
    <t>Configuration A - Square Wave</t>
  </si>
  <si>
    <t>Configuration A - Sine Wave</t>
  </si>
  <si>
    <t xml:space="preserve"> Configuration B - Sine Wave</t>
  </si>
  <si>
    <t>Configuration B - Square Wave</t>
  </si>
  <si>
    <t>1Rx0L Log Mag(dB)</t>
  </si>
  <si>
    <t>2Rx0L Log Mag(dB)</t>
  </si>
  <si>
    <t>3Rx0L Log Mag(dB)</t>
  </si>
  <si>
    <t>1Rx0L dBc Log Mag(dB)</t>
  </si>
  <si>
    <t>2Rx0L dBc Log Mag(dB)</t>
  </si>
  <si>
    <t>3Rx0L dBc Log Mag(dB)</t>
  </si>
  <si>
    <t>+15 dBm</t>
  </si>
  <si>
    <t>+11 dBm</t>
  </si>
  <si>
    <t>+9 dBm</t>
  </si>
  <si>
    <t>+7 dBm</t>
  </si>
  <si>
    <t>+5 dBm</t>
  </si>
  <si>
    <t>RF Return Loss Log Mag(dB)</t>
  </si>
  <si>
    <t>+9dBm</t>
  </si>
  <si>
    <t>+7dBm</t>
  </si>
  <si>
    <t>+5dBm</t>
  </si>
  <si>
    <t xml:space="preserve"> March 01</t>
  </si>
  <si>
    <t>+17 dBm</t>
  </si>
  <si>
    <t>-5 dBm Data</t>
  </si>
  <si>
    <t>CL  Log Mag(dB)</t>
  </si>
  <si>
    <t>-5RF1-2 0RF3-5</t>
  </si>
  <si>
    <t>-5RF1-2 0IF3-5</t>
  </si>
  <si>
    <t>!Keysight Technologies</t>
  </si>
  <si>
    <t>OIP3 Log Mag(dBm)</t>
  </si>
  <si>
    <t>1LO-IF/RF Isolation Log Mag(dB)</t>
  </si>
  <si>
    <t>2LO-IF/RF Isolation Log Mag(dB)</t>
  </si>
  <si>
    <t>3LO-IF/RF Isolation Log Mag(dB)</t>
  </si>
  <si>
    <t>-5RF1-5</t>
  </si>
  <si>
    <t>1Rx5L dBc Log Mag(dB)</t>
  </si>
  <si>
    <t>1Ix5L dBc Log Mag(dB)</t>
  </si>
  <si>
    <t>-5RF1-3 0IF4-5</t>
  </si>
  <si>
    <t>!Date: Thursday</t>
  </si>
  <si>
    <t>+11 dBm LO Log Mag(dB)</t>
  </si>
  <si>
    <t>IF CL-HSLO 4G-RF Log Mag(dB)</t>
  </si>
  <si>
    <t>IF RL-HSLO 4G-RF Log Mag(dB)</t>
  </si>
  <si>
    <t>IF CL-LSLO 12-RF Log Mag(dB)</t>
  </si>
  <si>
    <t>IF RL-LSLO 12-RF Log Mag(dB)</t>
  </si>
  <si>
    <t>4LO-IF/RF Isolation Log Mag(dB)</t>
  </si>
  <si>
    <t>4Rx0L Log Mag(dB)</t>
  </si>
  <si>
    <t>4Rx0L dBc Log Mag(dB)</t>
  </si>
  <si>
    <t>5Rx1L dBc Log Mag(dB)</t>
  </si>
  <si>
    <t>2Ix1L NO LO Cable Log Mag(dB)</t>
  </si>
  <si>
    <t>N5242B</t>
  </si>
  <si>
    <t>US57180237</t>
  </si>
  <si>
    <t>A.12.80.07</t>
  </si>
  <si>
    <t>+13 dBm CL Log Mag(dB)</t>
  </si>
  <si>
    <t>+9 dBm LO Log Mag(dB)</t>
  </si>
  <si>
    <t>+7 dBm LO Log Mag(dB)</t>
  </si>
  <si>
    <t>+5 dBm LO Log Mag(dB)</t>
  </si>
  <si>
    <t>+3 dBm LO Log Mag(dB)</t>
  </si>
  <si>
    <t>+1 dBm LO Log Mag(dB)</t>
  </si>
  <si>
    <t>+3 dBm</t>
  </si>
  <si>
    <t>IIP3 +11 dBm Log Mag(dBm)</t>
  </si>
  <si>
    <t>IIP3 +9 dBm Log Mag(dBm)</t>
  </si>
  <si>
    <t>IIP3 +7 dBm Log Mag(dBm)</t>
  </si>
  <si>
    <t>5LO-IF/RF Isolation Log Mag(dB)</t>
  </si>
  <si>
    <t>5Rx0L Log Mag(dB)</t>
  </si>
  <si>
    <t>5Rx0L dBc Log Mag(dB)</t>
  </si>
  <si>
    <t>-5RF51-5</t>
  </si>
  <si>
    <t>0xRF</t>
  </si>
  <si>
    <t>-</t>
  </si>
  <si>
    <t xml:space="preserve"> June 14</t>
  </si>
  <si>
    <t xml:space="preserve"> 2018 10:31:44</t>
  </si>
  <si>
    <t xml:space="preserve"> 2018 10:34:25</t>
  </si>
  <si>
    <t xml:space="preserve"> 2018 12:59:36</t>
  </si>
  <si>
    <t xml:space="preserve"> 2018 13:07:36</t>
  </si>
  <si>
    <t>2Rx2L NO LO Cable Log Mag(dB)</t>
  </si>
  <si>
    <t xml:space="preserve"> 2018 13:46:00</t>
  </si>
  <si>
    <t xml:space="preserve"> 2018 13:47:04</t>
  </si>
  <si>
    <t xml:space="preserve"> 2018 14:04:43</t>
  </si>
  <si>
    <t xml:space="preserve"> 2018 14:07:13</t>
  </si>
  <si>
    <t xml:space="preserve"> 2018 14:46:15</t>
  </si>
  <si>
    <t xml:space="preserve"> 2018 14:48:22</t>
  </si>
  <si>
    <t xml:space="preserve"> 2018 15:10:36</t>
  </si>
  <si>
    <t xml:space="preserve"> 2018 15:12:09</t>
  </si>
  <si>
    <t>!Date: Tuesday</t>
  </si>
  <si>
    <t xml:space="preserve"> June 19</t>
  </si>
  <si>
    <t>!Date: Friday</t>
  </si>
  <si>
    <t xml:space="preserve"> June 29</t>
  </si>
  <si>
    <t xml:space="preserve"> 2018 10:43:29</t>
  </si>
  <si>
    <t xml:space="preserve"> 2018 10:44:48</t>
  </si>
  <si>
    <t xml:space="preserve"> 2018 11:12:54</t>
  </si>
  <si>
    <t xml:space="preserve"> 2018 11:15:20</t>
  </si>
  <si>
    <t>Sheet names must be spelled correctly</t>
  </si>
  <si>
    <t xml:space="preserve">Axis column labels can be upper or lowercased. </t>
  </si>
  <si>
    <t>Number of lines must be indicated</t>
  </si>
  <si>
    <t>Conversion Loss</t>
  </si>
  <si>
    <t>Input IP3</t>
  </si>
  <si>
    <t>LO to RF Isolation</t>
  </si>
  <si>
    <t>Lines</t>
  </si>
  <si>
    <t>Label</t>
  </si>
  <si>
    <t>Sheet</t>
  </si>
  <si>
    <t>X axis</t>
  </si>
  <si>
    <t>Cell Min</t>
  </si>
  <si>
    <t>Cell Max</t>
  </si>
  <si>
    <t>Y axis</t>
  </si>
  <si>
    <t>Config A</t>
  </si>
  <si>
    <t>CL &amp; Data</t>
  </si>
  <si>
    <t>H</t>
  </si>
  <si>
    <t>I</t>
  </si>
  <si>
    <t>IP3</t>
  </si>
  <si>
    <t>J</t>
  </si>
  <si>
    <t>Isolations</t>
  </si>
  <si>
    <t>B</t>
  </si>
  <si>
    <t>F</t>
  </si>
  <si>
    <t>Config B</t>
  </si>
  <si>
    <t>S</t>
  </si>
  <si>
    <t>AJ</t>
  </si>
  <si>
    <t>P</t>
  </si>
  <si>
    <t>LO to IF Isolation</t>
  </si>
  <si>
    <t>RF to IF Isolation</t>
  </si>
  <si>
    <t>IF Response</t>
  </si>
  <si>
    <t>R</t>
  </si>
  <si>
    <t>E</t>
  </si>
  <si>
    <t>O</t>
  </si>
  <si>
    <t>Conversion Loss vs. LO Power</t>
  </si>
  <si>
    <t>Input IP3 vs. LO Power</t>
  </si>
  <si>
    <t>CLvsLO</t>
  </si>
  <si>
    <t>G</t>
  </si>
  <si>
    <t>L</t>
  </si>
  <si>
    <t>M</t>
  </si>
  <si>
    <t>K</t>
  </si>
  <si>
    <t>Avoid using '-' in sheet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</si>
</sst>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1"/>
      <color rgb="FFFF000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indexed="64"/>
      </right>
      <top/>
      <bottom/>
      <diagonal/>
    </border>
  </borders>
  <cellStyleXfs count="42">
    <xf numFmtId="0" fontId="0" fillId="0" borderId="0"/>
    <xf numFmtId="0" fontId="12" fillId="0" borderId="0" applyNumberFormat="0" applyFill="0" applyBorder="0" applyAlignment="0" applyProtection="0"/>
    <xf numFmtId="0" fontId="13" fillId="0" borderId="10" applyNumberFormat="0" applyFill="0" applyAlignment="0" applyProtection="0"/>
    <xf numFmtId="0" fontId="14" fillId="0" borderId="11" applyNumberFormat="0" applyFill="0" applyAlignment="0" applyProtection="0"/>
    <xf numFmtId="0" fontId="15" fillId="0" borderId="12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0" applyNumberFormat="0" applyBorder="0" applyAlignment="0" applyProtection="0"/>
    <xf numFmtId="0" fontId="19" fillId="10" borderId="13" applyNumberFormat="0" applyAlignment="0" applyProtection="0"/>
    <xf numFmtId="0" fontId="20" fillId="11" borderId="14" applyNumberFormat="0" applyAlignment="0" applyProtection="0"/>
    <xf numFmtId="0" fontId="21" fillId="11" borderId="13" applyNumberFormat="0" applyAlignment="0" applyProtection="0"/>
    <xf numFmtId="0" fontId="22" fillId="0" borderId="15" applyNumberFormat="0" applyFill="0" applyAlignment="0" applyProtection="0"/>
    <xf numFmtId="0" fontId="23" fillId="12" borderId="16" applyNumberFormat="0" applyAlignment="0" applyProtection="0"/>
    <xf numFmtId="0" fontId="1" fillId="0" borderId="0" applyNumberFormat="0" applyFill="0" applyBorder="0" applyAlignment="0" applyProtection="0"/>
    <xf numFmtId="0" fontId="11" fillId="13" borderId="17" applyNumberFormat="0" applyFont="0" applyAlignment="0" applyProtection="0"/>
    <xf numFmtId="0" fontId="24" fillId="0" borderId="0" applyNumberFormat="0" applyFill="0" applyBorder="0" applyAlignment="0" applyProtection="0"/>
    <xf numFmtId="0" fontId="5" fillId="0" borderId="18" applyNumberFormat="0" applyFill="0" applyAlignment="0" applyProtection="0"/>
    <xf numFmtId="0" fontId="25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5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5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5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5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5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</cellStyleXfs>
  <cellXfs count="111">
    <xf numFmtId="0" fontId="0" fillId="0" borderId="0" xfId="0"/>
    <xf numFmtId="0" fontId="0" fillId="0" borderId="0" xfId="0" applyNumberFormat="1"/>
    <xf numFmtId="0" fontId="0" fillId="0" borderId="0" xfId="0" applyNumberFormat="1" applyFill="1"/>
    <xf numFmtId="0" fontId="0" fillId="0" borderId="0" xfId="0" applyFill="1"/>
    <xf numFmtId="0" fontId="0" fillId="2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4" borderId="0" xfId="0" applyFill="1"/>
    <xf numFmtId="0" fontId="1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3" fillId="0" borderId="0" xfId="0" applyFont="1" applyAlignment="1">
      <alignment horizontal="center"/>
    </xf>
    <xf numFmtId="0" fontId="3" fillId="4" borderId="0" xfId="0" applyFont="1" applyFill="1"/>
    <xf numFmtId="0" fontId="3" fillId="0" borderId="0" xfId="0" applyFont="1"/>
    <xf numFmtId="164" fontId="3" fillId="3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3" borderId="0" xfId="0" applyFill="1" applyAlignment="1"/>
    <xf numFmtId="164" fontId="0" fillId="3" borderId="0" xfId="0" applyNumberFormat="1" applyFill="1" applyAlignment="1"/>
    <xf numFmtId="0" fontId="3" fillId="2" borderId="0" xfId="0" applyNumberFormat="1" applyFont="1" applyFill="1"/>
    <xf numFmtId="0" fontId="5" fillId="0" borderId="0" xfId="0" applyFont="1" applyFill="1"/>
    <xf numFmtId="0" fontId="4" fillId="2" borderId="0" xfId="0" applyNumberFormat="1" applyFont="1" applyFill="1"/>
    <xf numFmtId="0" fontId="1" fillId="2" borderId="0" xfId="0" applyNumberFormat="1" applyFont="1" applyFill="1"/>
    <xf numFmtId="2" fontId="0" fillId="0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/>
    <xf numFmtId="2" fontId="3" fillId="0" borderId="0" xfId="0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0" fontId="6" fillId="0" borderId="0" xfId="0" applyFont="1" applyFill="1"/>
    <xf numFmtId="0" fontId="6" fillId="2" borderId="0" xfId="0" applyNumberFormat="1" applyFont="1" applyFill="1"/>
    <xf numFmtId="0" fontId="6" fillId="2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right"/>
    </xf>
    <xf numFmtId="0" fontId="0" fillId="3" borderId="0" xfId="0" applyFill="1"/>
    <xf numFmtId="0" fontId="5" fillId="0" borderId="0" xfId="0" applyFont="1" applyAlignment="1">
      <alignment horizontal="center"/>
    </xf>
    <xf numFmtId="0" fontId="0" fillId="0" borderId="0" xfId="0" applyAlignment="1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2" fontId="0" fillId="3" borderId="0" xfId="0" applyNumberFormat="1" applyFill="1" applyAlignment="1"/>
    <xf numFmtId="2" fontId="0" fillId="3" borderId="0" xfId="0" applyNumberFormat="1" applyFill="1" applyAlignment="1">
      <alignment horizontal="left"/>
    </xf>
    <xf numFmtId="2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0" fillId="2" borderId="0" xfId="0" applyNumberFormat="1" applyFill="1" applyAlignment="1">
      <alignment horizontal="center"/>
    </xf>
    <xf numFmtId="2" fontId="3" fillId="5" borderId="0" xfId="0" applyNumberFormat="1" applyFont="1" applyFill="1" applyAlignment="1">
      <alignment horizontal="right"/>
    </xf>
    <xf numFmtId="2" fontId="1" fillId="5" borderId="0" xfId="0" applyNumberFormat="1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1" fontId="0" fillId="2" borderId="0" xfId="0" applyNumberFormat="1" applyFill="1"/>
    <xf numFmtId="1" fontId="8" fillId="2" borderId="1" xfId="0" applyNumberFormat="1" applyFont="1" applyFill="1" applyBorder="1" applyAlignment="1">
      <alignment horizontal="center" vertical="center" wrapText="1"/>
    </xf>
    <xf numFmtId="1" fontId="9" fillId="2" borderId="2" xfId="0" applyNumberFormat="1" applyFont="1" applyFill="1" applyBorder="1" applyAlignment="1">
      <alignment horizontal="center" vertical="center" wrapText="1"/>
    </xf>
    <xf numFmtId="1" fontId="9" fillId="2" borderId="3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1" fontId="9" fillId="2" borderId="5" xfId="0" applyNumberFormat="1" applyFont="1" applyFill="1" applyBorder="1" applyAlignment="1">
      <alignment horizontal="center" vertical="center" wrapText="1"/>
    </xf>
    <xf numFmtId="1" fontId="9" fillId="2" borderId="6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1" fontId="9" fillId="2" borderId="8" xfId="0" applyNumberFormat="1" applyFont="1" applyFill="1" applyBorder="1" applyAlignment="1">
      <alignment horizontal="center" vertical="center" wrapText="1"/>
    </xf>
    <xf numFmtId="1" fontId="9" fillId="2" borderId="9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1" fontId="9" fillId="0" borderId="2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" fontId="9" fillId="0" borderId="4" xfId="0" applyNumberFormat="1" applyFont="1" applyFill="1" applyBorder="1" applyAlignment="1">
      <alignment horizontal="center" vertical="center" wrapText="1"/>
    </xf>
    <xf numFmtId="2" fontId="9" fillId="0" borderId="5" xfId="0" applyNumberFormat="1" applyFont="1" applyFill="1" applyBorder="1" applyAlignment="1">
      <alignment horizontal="center" vertical="center" wrapText="1"/>
    </xf>
    <xf numFmtId="1" fontId="9" fillId="0" borderId="5" xfId="0" applyNumberFormat="1" applyFont="1" applyFill="1" applyBorder="1" applyAlignment="1">
      <alignment horizontal="center" vertical="center" wrapText="1"/>
    </xf>
    <xf numFmtId="1" fontId="9" fillId="0" borderId="7" xfId="0" applyNumberFormat="1" applyFont="1" applyFill="1" applyBorder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0" fillId="0" borderId="0" xfId="0" quotePrefix="1" applyFill="1" applyAlignment="1">
      <alignment horizontal="center"/>
    </xf>
    <xf numFmtId="0" fontId="10" fillId="0" borderId="0" xfId="0" applyFont="1"/>
    <xf numFmtId="0" fontId="1" fillId="3" borderId="0" xfId="0" applyFont="1" applyFill="1" applyAlignment="1"/>
    <xf numFmtId="0" fontId="1" fillId="3" borderId="0" xfId="0" applyFont="1" applyFill="1"/>
    <xf numFmtId="0" fontId="1" fillId="0" borderId="0" xfId="0" applyFont="1"/>
    <xf numFmtId="0" fontId="0" fillId="3" borderId="0" xfId="0" quotePrefix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/>
    <xf numFmtId="0" fontId="3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1" fontId="8" fillId="0" borderId="19" xfId="0" applyNumberFormat="1" applyFont="1" applyFill="1" applyBorder="1" applyAlignment="1">
      <alignment horizontal="center" vertical="center" wrapText="1"/>
    </xf>
    <xf numFmtId="1" fontId="9" fillId="0" borderId="20" xfId="0" applyNumberFormat="1" applyFont="1" applyFill="1" applyBorder="1" applyAlignment="1">
      <alignment horizontal="center" vertical="center" wrapText="1"/>
    </xf>
    <xf numFmtId="1" fontId="8" fillId="2" borderId="19" xfId="0" applyNumberFormat="1" applyFont="1" applyFill="1" applyBorder="1" applyAlignment="1">
      <alignment horizontal="center" vertical="center" wrapText="1"/>
    </xf>
    <xf numFmtId="1" fontId="9" fillId="2" borderId="20" xfId="0" applyNumberFormat="1" applyFont="1" applyFill="1" applyBorder="1" applyAlignment="1">
      <alignment horizontal="center" vertical="center" wrapText="1"/>
    </xf>
    <xf numFmtId="1" fontId="9" fillId="2" borderId="21" xfId="0" applyNumberFormat="1" applyFont="1" applyFill="1" applyBorder="1" applyAlignment="1">
      <alignment horizontal="center" vertical="center" wrapText="1"/>
    </xf>
    <xf numFmtId="2" fontId="3" fillId="13" borderId="17" xfId="15" applyNumberFormat="1" applyFont="1" applyAlignment="1">
      <alignment horizontal="center"/>
    </xf>
    <xf numFmtId="0" fontId="5" fillId="0" borderId="0" xfId="0" applyFont="1"/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1" fontId="8" fillId="0" borderId="1" xfId="0" applyNumberFormat="1" applyFont="1" applyBorder="1" applyAlignment="1">
      <alignment horizontal="center" vertical="center" wrapText="1"/>
    </xf>
    <xf numFmtId="1" fontId="9" fillId="0" borderId="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4" xfId="0" applyNumberFormat="1" applyFont="1" applyBorder="1" applyAlignment="1">
      <alignment horizontal="center" vertical="center" wrapText="1"/>
    </xf>
    <xf numFmtId="1" fontId="9" fillId="0" borderId="5" xfId="0" applyNumberFormat="1" applyFont="1" applyBorder="1" applyAlignment="1">
      <alignment horizontal="center" vertical="center" wrapText="1"/>
    </xf>
    <xf numFmtId="1" fontId="9" fillId="0" borderId="6" xfId="0" applyNumberFormat="1" applyFont="1" applyBorder="1" applyAlignment="1">
      <alignment horizontal="center" vertical="center" wrapText="1"/>
    </xf>
    <xf numFmtId="0" fontId="0" fillId="0" borderId="0" xfId="0" quotePrefix="1"/>
    <xf numFmtId="1" fontId="9" fillId="0" borderId="7" xfId="0" applyNumberFormat="1" applyFont="1" applyBorder="1" applyAlignment="1">
      <alignment horizontal="center" vertical="center" wrapText="1"/>
    </xf>
    <xf numFmtId="1" fontId="9" fillId="0" borderId="8" xfId="0" applyNumberFormat="1" applyFont="1" applyBorder="1" applyAlignment="1">
      <alignment horizontal="center" vertical="center" wrapText="1"/>
    </xf>
    <xf numFmtId="1" fontId="9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Conversion Loss: 91 MHz IF, LSLO (dB)</a:t>
            </a:r>
            <a:endParaRPr lang="en-US" sz="1000" baseline="30000"/>
          </a:p>
        </c:rich>
      </c:tx>
      <c:layout>
        <c:manualLayout>
          <c:xMode val="edge"/>
          <c:yMode val="edge"/>
          <c:x val="0.29839070992599859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'CL &amp; Data'!$I$4:$I$204</c:f>
              <c:numCache>
                <c:formatCode>General</c:formatCode>
                <c:ptCount val="201"/>
                <c:pt idx="0">
                  <c:v>-72.581871000000007</c:v>
                </c:pt>
                <c:pt idx="1">
                  <c:v>-66.490616000000003</c:v>
                </c:pt>
                <c:pt idx="2">
                  <c:v>-59.045898000000001</c:v>
                </c:pt>
                <c:pt idx="3">
                  <c:v>-50.522289000000001</c:v>
                </c:pt>
                <c:pt idx="4">
                  <c:v>-44.095551</c:v>
                </c:pt>
                <c:pt idx="5">
                  <c:v>-39.480849999999997</c:v>
                </c:pt>
                <c:pt idx="6">
                  <c:v>-35.052357000000001</c:v>
                </c:pt>
                <c:pt idx="7">
                  <c:v>-31.580867999999999</c:v>
                </c:pt>
                <c:pt idx="8">
                  <c:v>-28.741810000000001</c:v>
                </c:pt>
                <c:pt idx="9">
                  <c:v>-26.185894000000001</c:v>
                </c:pt>
                <c:pt idx="10">
                  <c:v>-23.977121</c:v>
                </c:pt>
                <c:pt idx="11">
                  <c:v>-22.259674</c:v>
                </c:pt>
                <c:pt idx="12">
                  <c:v>-20.631730999999998</c:v>
                </c:pt>
                <c:pt idx="13">
                  <c:v>-19.323008000000002</c:v>
                </c:pt>
                <c:pt idx="14">
                  <c:v>-18.203437999999998</c:v>
                </c:pt>
                <c:pt idx="15">
                  <c:v>-17.098375000000001</c:v>
                </c:pt>
                <c:pt idx="16">
                  <c:v>-16.021076000000001</c:v>
                </c:pt>
                <c:pt idx="17">
                  <c:v>-14.960767000000001</c:v>
                </c:pt>
                <c:pt idx="18">
                  <c:v>-13.717739999999999</c:v>
                </c:pt>
                <c:pt idx="19">
                  <c:v>-12.411595999999999</c:v>
                </c:pt>
                <c:pt idx="20">
                  <c:v>-11.032579999999999</c:v>
                </c:pt>
                <c:pt idx="21">
                  <c:v>-9.6254577999999995</c:v>
                </c:pt>
                <c:pt idx="22">
                  <c:v>-8.4238757999999994</c:v>
                </c:pt>
                <c:pt idx="23">
                  <c:v>-7.5041981</c:v>
                </c:pt>
                <c:pt idx="24">
                  <c:v>-6.9314685000000003</c:v>
                </c:pt>
                <c:pt idx="25">
                  <c:v>-6.6938190000000004</c:v>
                </c:pt>
                <c:pt idx="26">
                  <c:v>-6.7622866999999998</c:v>
                </c:pt>
                <c:pt idx="27">
                  <c:v>-6.9464129999999997</c:v>
                </c:pt>
                <c:pt idx="28">
                  <c:v>-7.1862864000000002</c:v>
                </c:pt>
                <c:pt idx="29">
                  <c:v>-7.3640442000000004</c:v>
                </c:pt>
                <c:pt idx="30">
                  <c:v>-7.4977502999999999</c:v>
                </c:pt>
                <c:pt idx="31">
                  <c:v>-7.5611730000000001</c:v>
                </c:pt>
                <c:pt idx="32">
                  <c:v>-7.6156873999999997</c:v>
                </c:pt>
                <c:pt idx="33">
                  <c:v>-7.6793332000000003</c:v>
                </c:pt>
                <c:pt idx="34">
                  <c:v>-7.7582015999999996</c:v>
                </c:pt>
                <c:pt idx="35">
                  <c:v>-7.8579283000000002</c:v>
                </c:pt>
                <c:pt idx="36">
                  <c:v>-7.9305282000000004</c:v>
                </c:pt>
                <c:pt idx="37">
                  <c:v>-7.9835253000000002</c:v>
                </c:pt>
                <c:pt idx="38">
                  <c:v>-8.0028132999999997</c:v>
                </c:pt>
                <c:pt idx="39">
                  <c:v>-8.0336265999999998</c:v>
                </c:pt>
                <c:pt idx="40">
                  <c:v>-8.0425806000000009</c:v>
                </c:pt>
                <c:pt idx="41">
                  <c:v>-8.0674925000000002</c:v>
                </c:pt>
                <c:pt idx="42">
                  <c:v>-8.0758591000000006</c:v>
                </c:pt>
                <c:pt idx="43">
                  <c:v>-8.0866442000000003</c:v>
                </c:pt>
                <c:pt idx="44">
                  <c:v>-8.0718268999999996</c:v>
                </c:pt>
                <c:pt idx="45">
                  <c:v>-8.0526628000000002</c:v>
                </c:pt>
                <c:pt idx="46">
                  <c:v>-8.0128936999999993</c:v>
                </c:pt>
                <c:pt idx="47">
                  <c:v>-7.9963613000000002</c:v>
                </c:pt>
                <c:pt idx="48">
                  <c:v>-7.9668789000000002</c:v>
                </c:pt>
                <c:pt idx="49">
                  <c:v>-7.9336285999999996</c:v>
                </c:pt>
                <c:pt idx="50">
                  <c:v>-7.9054351</c:v>
                </c:pt>
                <c:pt idx="51">
                  <c:v>-7.8927535999999998</c:v>
                </c:pt>
                <c:pt idx="52">
                  <c:v>-7.8833355999999997</c:v>
                </c:pt>
                <c:pt idx="53">
                  <c:v>-7.8937225</c:v>
                </c:pt>
                <c:pt idx="54">
                  <c:v>-7.9194145000000002</c:v>
                </c:pt>
                <c:pt idx="55">
                  <c:v>-7.9396291000000003</c:v>
                </c:pt>
                <c:pt idx="56">
                  <c:v>-7.9644231999999997</c:v>
                </c:pt>
                <c:pt idx="57">
                  <c:v>-8.0005178000000008</c:v>
                </c:pt>
                <c:pt idx="58">
                  <c:v>-8.0238961999999994</c:v>
                </c:pt>
                <c:pt idx="59">
                  <c:v>-8.0455512999999996</c:v>
                </c:pt>
                <c:pt idx="60">
                  <c:v>-8.0912552000000009</c:v>
                </c:pt>
                <c:pt idx="61">
                  <c:v>-8.1208381999999997</c:v>
                </c:pt>
                <c:pt idx="62">
                  <c:v>-8.1205406</c:v>
                </c:pt>
                <c:pt idx="63">
                  <c:v>-8.1212215000000008</c:v>
                </c:pt>
                <c:pt idx="64">
                  <c:v>-8.1103258</c:v>
                </c:pt>
                <c:pt idx="65">
                  <c:v>-8.0888357000000006</c:v>
                </c:pt>
                <c:pt idx="66">
                  <c:v>-8.0859404000000001</c:v>
                </c:pt>
                <c:pt idx="67">
                  <c:v>-8.0945167999999992</c:v>
                </c:pt>
                <c:pt idx="68">
                  <c:v>-8.0963907000000006</c:v>
                </c:pt>
                <c:pt idx="69">
                  <c:v>-8.1096687000000003</c:v>
                </c:pt>
                <c:pt idx="70">
                  <c:v>-8.1330174999999993</c:v>
                </c:pt>
                <c:pt idx="71">
                  <c:v>-8.1685963000000008</c:v>
                </c:pt>
                <c:pt idx="72">
                  <c:v>-8.1921672999999995</c:v>
                </c:pt>
                <c:pt idx="73">
                  <c:v>-8.1964854999999996</c:v>
                </c:pt>
                <c:pt idx="74">
                  <c:v>-8.2153071999999998</c:v>
                </c:pt>
                <c:pt idx="75">
                  <c:v>-8.2248353999999999</c:v>
                </c:pt>
                <c:pt idx="76">
                  <c:v>-8.2366171000000001</c:v>
                </c:pt>
                <c:pt idx="77">
                  <c:v>-8.2740563999999992</c:v>
                </c:pt>
                <c:pt idx="78">
                  <c:v>-8.3423700000000007</c:v>
                </c:pt>
                <c:pt idx="79">
                  <c:v>-8.3638496</c:v>
                </c:pt>
                <c:pt idx="80">
                  <c:v>-8.3854083999999993</c:v>
                </c:pt>
                <c:pt idx="81">
                  <c:v>-8.4163265000000003</c:v>
                </c:pt>
                <c:pt idx="82">
                  <c:v>-8.4454612999999998</c:v>
                </c:pt>
                <c:pt idx="83">
                  <c:v>-8.4672651000000005</c:v>
                </c:pt>
                <c:pt idx="84">
                  <c:v>-8.5136804999999995</c:v>
                </c:pt>
                <c:pt idx="85">
                  <c:v>-8.5552273000000003</c:v>
                </c:pt>
                <c:pt idx="86">
                  <c:v>-8.5664701000000001</c:v>
                </c:pt>
                <c:pt idx="87">
                  <c:v>-8.5993080000000006</c:v>
                </c:pt>
                <c:pt idx="88">
                  <c:v>-8.6389122</c:v>
                </c:pt>
                <c:pt idx="89">
                  <c:v>-8.6802711000000006</c:v>
                </c:pt>
                <c:pt idx="90">
                  <c:v>-8.7187538</c:v>
                </c:pt>
                <c:pt idx="91">
                  <c:v>-8.7569970999999995</c:v>
                </c:pt>
                <c:pt idx="92">
                  <c:v>-8.7766991000000001</c:v>
                </c:pt>
                <c:pt idx="93">
                  <c:v>-8.7919321000000004</c:v>
                </c:pt>
                <c:pt idx="94">
                  <c:v>-8.8071756000000008</c:v>
                </c:pt>
                <c:pt idx="95">
                  <c:v>-8.8203297000000003</c:v>
                </c:pt>
                <c:pt idx="96">
                  <c:v>-8.8246870000000008</c:v>
                </c:pt>
                <c:pt idx="97">
                  <c:v>-8.8061419000000001</c:v>
                </c:pt>
                <c:pt idx="98">
                  <c:v>-8.7949780999999998</c:v>
                </c:pt>
                <c:pt idx="99">
                  <c:v>-8.7927408000000007</c:v>
                </c:pt>
                <c:pt idx="100">
                  <c:v>-8.7964524999999991</c:v>
                </c:pt>
                <c:pt idx="101">
                  <c:v>-8.8154448999999993</c:v>
                </c:pt>
                <c:pt idx="102">
                  <c:v>-8.8461437000000007</c:v>
                </c:pt>
                <c:pt idx="103">
                  <c:v>-8.8923626000000002</c:v>
                </c:pt>
                <c:pt idx="104">
                  <c:v>-8.9450921999999995</c:v>
                </c:pt>
                <c:pt idx="105">
                  <c:v>-8.9934320000000003</c:v>
                </c:pt>
                <c:pt idx="106">
                  <c:v>-9.0428885999999995</c:v>
                </c:pt>
                <c:pt idx="107">
                  <c:v>-9.0761900000000004</c:v>
                </c:pt>
                <c:pt idx="108">
                  <c:v>-9.0894250999999997</c:v>
                </c:pt>
                <c:pt idx="109">
                  <c:v>-9.1010475</c:v>
                </c:pt>
                <c:pt idx="110">
                  <c:v>-9.1189318000000004</c:v>
                </c:pt>
                <c:pt idx="111">
                  <c:v>-9.1215849000000002</c:v>
                </c:pt>
                <c:pt idx="112">
                  <c:v>-9.1208066999999993</c:v>
                </c:pt>
                <c:pt idx="113">
                  <c:v>-9.1236581999999995</c:v>
                </c:pt>
                <c:pt idx="114">
                  <c:v>-9.0990391000000006</c:v>
                </c:pt>
                <c:pt idx="115">
                  <c:v>-9.0873250999999993</c:v>
                </c:pt>
                <c:pt idx="116">
                  <c:v>-9.0892123999999992</c:v>
                </c:pt>
                <c:pt idx="117">
                  <c:v>-9.0832671999999999</c:v>
                </c:pt>
                <c:pt idx="118">
                  <c:v>-9.0745497000000004</c:v>
                </c:pt>
                <c:pt idx="119">
                  <c:v>-9.0665197000000006</c:v>
                </c:pt>
                <c:pt idx="120">
                  <c:v>-9.0525559999999992</c:v>
                </c:pt>
                <c:pt idx="121">
                  <c:v>-9.0445805000000004</c:v>
                </c:pt>
                <c:pt idx="122">
                  <c:v>-9.0646439000000001</c:v>
                </c:pt>
                <c:pt idx="123">
                  <c:v>-9.0698823999999991</c:v>
                </c:pt>
                <c:pt idx="124">
                  <c:v>-9.0767936999999996</c:v>
                </c:pt>
                <c:pt idx="125">
                  <c:v>-9.0806093000000008</c:v>
                </c:pt>
                <c:pt idx="126">
                  <c:v>-9.0688238000000005</c:v>
                </c:pt>
                <c:pt idx="127">
                  <c:v>-9.0674638999999999</c:v>
                </c:pt>
                <c:pt idx="128">
                  <c:v>-9.0615767999999992</c:v>
                </c:pt>
                <c:pt idx="129">
                  <c:v>-9.0689726000000004</c:v>
                </c:pt>
                <c:pt idx="130">
                  <c:v>-9.0748434000000007</c:v>
                </c:pt>
                <c:pt idx="131">
                  <c:v>-9.1001414999999994</c:v>
                </c:pt>
                <c:pt idx="132">
                  <c:v>-9.1230382999999993</c:v>
                </c:pt>
                <c:pt idx="133">
                  <c:v>-9.1805620000000001</c:v>
                </c:pt>
                <c:pt idx="134">
                  <c:v>-9.2358284000000008</c:v>
                </c:pt>
                <c:pt idx="135">
                  <c:v>-9.2912330999999995</c:v>
                </c:pt>
                <c:pt idx="136">
                  <c:v>-9.3621473000000002</c:v>
                </c:pt>
                <c:pt idx="137">
                  <c:v>-9.4224137999999993</c:v>
                </c:pt>
                <c:pt idx="138">
                  <c:v>-9.4776459000000006</c:v>
                </c:pt>
                <c:pt idx="139">
                  <c:v>-9.5527295999999993</c:v>
                </c:pt>
                <c:pt idx="140">
                  <c:v>-9.6533175</c:v>
                </c:pt>
                <c:pt idx="141">
                  <c:v>-9.7366819000000007</c:v>
                </c:pt>
                <c:pt idx="142">
                  <c:v>-9.8282804000000006</c:v>
                </c:pt>
                <c:pt idx="143">
                  <c:v>-9.9455928999999994</c:v>
                </c:pt>
                <c:pt idx="144">
                  <c:v>-10.07648</c:v>
                </c:pt>
                <c:pt idx="145">
                  <c:v>-10.21269</c:v>
                </c:pt>
                <c:pt idx="146">
                  <c:v>-10.411213999999999</c:v>
                </c:pt>
                <c:pt idx="147">
                  <c:v>-10.620555</c:v>
                </c:pt>
                <c:pt idx="148">
                  <c:v>-10.84191</c:v>
                </c:pt>
                <c:pt idx="149">
                  <c:v>-11.094365</c:v>
                </c:pt>
                <c:pt idx="150">
                  <c:v>-11.386021</c:v>
                </c:pt>
                <c:pt idx="151">
                  <c:v>-11.687803000000001</c:v>
                </c:pt>
                <c:pt idx="152">
                  <c:v>-12.022567</c:v>
                </c:pt>
                <c:pt idx="153">
                  <c:v>-12.407470999999999</c:v>
                </c:pt>
                <c:pt idx="154">
                  <c:v>-12.80076</c:v>
                </c:pt>
                <c:pt idx="155">
                  <c:v>-13.212299</c:v>
                </c:pt>
                <c:pt idx="156">
                  <c:v>-13.645706000000001</c:v>
                </c:pt>
                <c:pt idx="157">
                  <c:v>-14.120049</c:v>
                </c:pt>
                <c:pt idx="158">
                  <c:v>-14.604498</c:v>
                </c:pt>
                <c:pt idx="159">
                  <c:v>-15.123714</c:v>
                </c:pt>
                <c:pt idx="160">
                  <c:v>-15.658027000000001</c:v>
                </c:pt>
                <c:pt idx="161">
                  <c:v>-16.198989999999998</c:v>
                </c:pt>
                <c:pt idx="162">
                  <c:v>-16.754588999999999</c:v>
                </c:pt>
                <c:pt idx="163">
                  <c:v>-17.320958999999998</c:v>
                </c:pt>
                <c:pt idx="164">
                  <c:v>-17.902552</c:v>
                </c:pt>
                <c:pt idx="165">
                  <c:v>-18.473223000000001</c:v>
                </c:pt>
                <c:pt idx="166">
                  <c:v>-19.039978000000001</c:v>
                </c:pt>
                <c:pt idx="167">
                  <c:v>-19.619745000000002</c:v>
                </c:pt>
                <c:pt idx="168">
                  <c:v>-20.213401999999999</c:v>
                </c:pt>
                <c:pt idx="169">
                  <c:v>-20.791122000000001</c:v>
                </c:pt>
                <c:pt idx="170">
                  <c:v>-21.400255000000001</c:v>
                </c:pt>
                <c:pt idx="171">
                  <c:v>-22.006246999999998</c:v>
                </c:pt>
                <c:pt idx="172">
                  <c:v>-22.599799999999998</c:v>
                </c:pt>
                <c:pt idx="173">
                  <c:v>-23.150248999999999</c:v>
                </c:pt>
                <c:pt idx="174">
                  <c:v>-23.682274</c:v>
                </c:pt>
                <c:pt idx="175">
                  <c:v>-24.123899000000002</c:v>
                </c:pt>
                <c:pt idx="176">
                  <c:v>-24.437121999999999</c:v>
                </c:pt>
                <c:pt idx="177">
                  <c:v>-24.594940000000001</c:v>
                </c:pt>
                <c:pt idx="178">
                  <c:v>-24.579778999999998</c:v>
                </c:pt>
                <c:pt idx="179">
                  <c:v>-24.375903999999998</c:v>
                </c:pt>
                <c:pt idx="180">
                  <c:v>-24.018847999999998</c:v>
                </c:pt>
                <c:pt idx="181">
                  <c:v>-23.557732000000001</c:v>
                </c:pt>
                <c:pt idx="182">
                  <c:v>-22.978991000000001</c:v>
                </c:pt>
                <c:pt idx="183">
                  <c:v>-22.337662000000002</c:v>
                </c:pt>
                <c:pt idx="184">
                  <c:v>-21.652792000000002</c:v>
                </c:pt>
                <c:pt idx="185">
                  <c:v>-20.926939000000001</c:v>
                </c:pt>
                <c:pt idx="186">
                  <c:v>-20.200589999999998</c:v>
                </c:pt>
                <c:pt idx="187">
                  <c:v>-19.523492999999998</c:v>
                </c:pt>
                <c:pt idx="188">
                  <c:v>-18.879034000000001</c:v>
                </c:pt>
                <c:pt idx="189">
                  <c:v>-18.264336</c:v>
                </c:pt>
                <c:pt idx="190">
                  <c:v>-17.682724</c:v>
                </c:pt>
                <c:pt idx="191">
                  <c:v>-17.209019000000001</c:v>
                </c:pt>
                <c:pt idx="192">
                  <c:v>-16.761161999999999</c:v>
                </c:pt>
                <c:pt idx="193">
                  <c:v>-16.3901</c:v>
                </c:pt>
                <c:pt idx="194">
                  <c:v>-16.150041999999999</c:v>
                </c:pt>
                <c:pt idx="195">
                  <c:v>-15.995926000000001</c:v>
                </c:pt>
                <c:pt idx="196">
                  <c:v>-15.998773</c:v>
                </c:pt>
                <c:pt idx="197">
                  <c:v>-16.302643</c:v>
                </c:pt>
                <c:pt idx="198">
                  <c:v>-16.864111000000001</c:v>
                </c:pt>
                <c:pt idx="199">
                  <c:v>-17.410831000000002</c:v>
                </c:pt>
                <c:pt idx="200">
                  <c:v>-17.954249999999998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46-4C0F-B6F4-04DE9F776E96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'CL &amp; Data'!$S$4:$S$204</c:f>
              <c:numCache>
                <c:formatCode>General</c:formatCode>
                <c:ptCount val="201"/>
                <c:pt idx="0">
                  <c:v>-77.075569000000002</c:v>
                </c:pt>
                <c:pt idx="1">
                  <c:v>-72.284485000000004</c:v>
                </c:pt>
                <c:pt idx="2">
                  <c:v>-66.444564999999997</c:v>
                </c:pt>
                <c:pt idx="3">
                  <c:v>-59.603462</c:v>
                </c:pt>
                <c:pt idx="4">
                  <c:v>-54.881900999999999</c:v>
                </c:pt>
                <c:pt idx="5">
                  <c:v>-49.884627999999999</c:v>
                </c:pt>
                <c:pt idx="6">
                  <c:v>-45.269119000000003</c:v>
                </c:pt>
                <c:pt idx="7">
                  <c:v>-40.673332000000002</c:v>
                </c:pt>
                <c:pt idx="8">
                  <c:v>-36.467922000000002</c:v>
                </c:pt>
                <c:pt idx="9">
                  <c:v>-32.113067999999998</c:v>
                </c:pt>
                <c:pt idx="10">
                  <c:v>-28.283928</c:v>
                </c:pt>
                <c:pt idx="11">
                  <c:v>-24.576899000000001</c:v>
                </c:pt>
                <c:pt idx="12">
                  <c:v>-21.590212000000001</c:v>
                </c:pt>
                <c:pt idx="13">
                  <c:v>-18.953806</c:v>
                </c:pt>
                <c:pt idx="14">
                  <c:v>-17.188199999999998</c:v>
                </c:pt>
                <c:pt idx="15">
                  <c:v>-15.946445000000001</c:v>
                </c:pt>
                <c:pt idx="16">
                  <c:v>-15.064829</c:v>
                </c:pt>
                <c:pt idx="17">
                  <c:v>-14.446493</c:v>
                </c:pt>
                <c:pt idx="18">
                  <c:v>-13.932695000000001</c:v>
                </c:pt>
                <c:pt idx="19">
                  <c:v>-13.319414999999999</c:v>
                </c:pt>
                <c:pt idx="20">
                  <c:v>-12.581199</c:v>
                </c:pt>
                <c:pt idx="21">
                  <c:v>-11.868575999999999</c:v>
                </c:pt>
                <c:pt idx="22">
                  <c:v>-11.046163999999999</c:v>
                </c:pt>
                <c:pt idx="23">
                  <c:v>-10.307180000000001</c:v>
                </c:pt>
                <c:pt idx="24">
                  <c:v>-9.6814774999999997</c:v>
                </c:pt>
                <c:pt idx="25">
                  <c:v>-9.1336832000000001</c:v>
                </c:pt>
                <c:pt idx="26">
                  <c:v>-8.6460971999999998</c:v>
                </c:pt>
                <c:pt idx="27">
                  <c:v>-8.2788134000000007</c:v>
                </c:pt>
                <c:pt idx="28">
                  <c:v>-7.9842787</c:v>
                </c:pt>
                <c:pt idx="29">
                  <c:v>-7.7837361999999999</c:v>
                </c:pt>
                <c:pt idx="30">
                  <c:v>-7.6715684</c:v>
                </c:pt>
                <c:pt idx="31">
                  <c:v>-7.6208543999999998</c:v>
                </c:pt>
                <c:pt idx="32">
                  <c:v>-7.5933666000000004</c:v>
                </c:pt>
                <c:pt idx="33">
                  <c:v>-7.5746397999999999</c:v>
                </c:pt>
                <c:pt idx="34">
                  <c:v>-7.5740642999999999</c:v>
                </c:pt>
                <c:pt idx="35">
                  <c:v>-7.6040153999999998</c:v>
                </c:pt>
                <c:pt idx="36">
                  <c:v>-7.6488246999999996</c:v>
                </c:pt>
                <c:pt idx="37">
                  <c:v>-7.7119679000000003</c:v>
                </c:pt>
                <c:pt idx="38">
                  <c:v>-7.7805942999999997</c:v>
                </c:pt>
                <c:pt idx="39">
                  <c:v>-7.8606366999999997</c:v>
                </c:pt>
                <c:pt idx="40">
                  <c:v>-7.9251288999999998</c:v>
                </c:pt>
                <c:pt idx="41">
                  <c:v>-7.9949554999999997</c:v>
                </c:pt>
                <c:pt idx="42">
                  <c:v>-8.0724801999999993</c:v>
                </c:pt>
                <c:pt idx="43">
                  <c:v>-8.1617165000000007</c:v>
                </c:pt>
                <c:pt idx="44">
                  <c:v>-8.2344732</c:v>
                </c:pt>
                <c:pt idx="45">
                  <c:v>-8.3205252000000005</c:v>
                </c:pt>
                <c:pt idx="46">
                  <c:v>-8.3961734999999997</c:v>
                </c:pt>
                <c:pt idx="47">
                  <c:v>-8.4786482000000003</c:v>
                </c:pt>
                <c:pt idx="48">
                  <c:v>-8.5438498999999997</c:v>
                </c:pt>
                <c:pt idx="49">
                  <c:v>-8.6033515999999999</c:v>
                </c:pt>
                <c:pt idx="50">
                  <c:v>-8.6453132999999998</c:v>
                </c:pt>
                <c:pt idx="51">
                  <c:v>-8.7006159000000007</c:v>
                </c:pt>
                <c:pt idx="52">
                  <c:v>-8.7491131000000006</c:v>
                </c:pt>
                <c:pt idx="53">
                  <c:v>-8.7925080999999992</c:v>
                </c:pt>
                <c:pt idx="54">
                  <c:v>-8.8407268999999999</c:v>
                </c:pt>
                <c:pt idx="55">
                  <c:v>-8.8750315000000004</c:v>
                </c:pt>
                <c:pt idx="56">
                  <c:v>-8.8946971999999995</c:v>
                </c:pt>
                <c:pt idx="57">
                  <c:v>-8.9177055000000003</c:v>
                </c:pt>
                <c:pt idx="58">
                  <c:v>-8.9437999999999995</c:v>
                </c:pt>
                <c:pt idx="59">
                  <c:v>-8.9696178</c:v>
                </c:pt>
                <c:pt idx="60">
                  <c:v>-9.0262928000000002</c:v>
                </c:pt>
                <c:pt idx="61">
                  <c:v>-9.0738344000000009</c:v>
                </c:pt>
                <c:pt idx="62">
                  <c:v>-9.1284475</c:v>
                </c:pt>
                <c:pt idx="63">
                  <c:v>-9.1887226000000002</c:v>
                </c:pt>
                <c:pt idx="64">
                  <c:v>-9.2512559999999997</c:v>
                </c:pt>
                <c:pt idx="65">
                  <c:v>-9.3128957999999997</c:v>
                </c:pt>
                <c:pt idx="66">
                  <c:v>-9.3871040000000008</c:v>
                </c:pt>
                <c:pt idx="67">
                  <c:v>-9.4547013999999994</c:v>
                </c:pt>
                <c:pt idx="68">
                  <c:v>-9.5151567000000004</c:v>
                </c:pt>
                <c:pt idx="69">
                  <c:v>-9.5673370000000002</c:v>
                </c:pt>
                <c:pt idx="70">
                  <c:v>-9.6071481999999992</c:v>
                </c:pt>
                <c:pt idx="71">
                  <c:v>-9.6623944999999996</c:v>
                </c:pt>
                <c:pt idx="72">
                  <c:v>-9.7000092999999996</c:v>
                </c:pt>
                <c:pt idx="73">
                  <c:v>-9.7146196000000007</c:v>
                </c:pt>
                <c:pt idx="74">
                  <c:v>-9.7571858999999996</c:v>
                </c:pt>
                <c:pt idx="75">
                  <c:v>-9.7946071999999997</c:v>
                </c:pt>
                <c:pt idx="76">
                  <c:v>-9.8225279000000008</c:v>
                </c:pt>
                <c:pt idx="77">
                  <c:v>-9.8637314000000007</c:v>
                </c:pt>
                <c:pt idx="78">
                  <c:v>-9.9342632000000002</c:v>
                </c:pt>
                <c:pt idx="79">
                  <c:v>-9.9624596000000007</c:v>
                </c:pt>
                <c:pt idx="80">
                  <c:v>-9.9883375000000001</c:v>
                </c:pt>
                <c:pt idx="81">
                  <c:v>-10.019154</c:v>
                </c:pt>
                <c:pt idx="82">
                  <c:v>-10.055421000000001</c:v>
                </c:pt>
                <c:pt idx="83">
                  <c:v>-10.077674999999999</c:v>
                </c:pt>
                <c:pt idx="84">
                  <c:v>-10.12468</c:v>
                </c:pt>
                <c:pt idx="85">
                  <c:v>-10.174458</c:v>
                </c:pt>
                <c:pt idx="86">
                  <c:v>-10.200047</c:v>
                </c:pt>
                <c:pt idx="87">
                  <c:v>-10.239018</c:v>
                </c:pt>
                <c:pt idx="88">
                  <c:v>-10.288421</c:v>
                </c:pt>
                <c:pt idx="89">
                  <c:v>-10.330068000000001</c:v>
                </c:pt>
                <c:pt idx="90">
                  <c:v>-10.363841000000001</c:v>
                </c:pt>
                <c:pt idx="91">
                  <c:v>-10.410722</c:v>
                </c:pt>
                <c:pt idx="92">
                  <c:v>-10.43999</c:v>
                </c:pt>
                <c:pt idx="93">
                  <c:v>-10.454802000000001</c:v>
                </c:pt>
                <c:pt idx="94">
                  <c:v>-10.465525</c:v>
                </c:pt>
                <c:pt idx="95">
                  <c:v>-10.468251</c:v>
                </c:pt>
                <c:pt idx="96">
                  <c:v>-10.459739000000001</c:v>
                </c:pt>
                <c:pt idx="97">
                  <c:v>-10.440993000000001</c:v>
                </c:pt>
                <c:pt idx="98">
                  <c:v>-10.431604999999999</c:v>
                </c:pt>
                <c:pt idx="99">
                  <c:v>-10.431490999999999</c:v>
                </c:pt>
                <c:pt idx="100">
                  <c:v>-10.438734</c:v>
                </c:pt>
                <c:pt idx="101">
                  <c:v>-10.468628000000001</c:v>
                </c:pt>
                <c:pt idx="102">
                  <c:v>-10.498182</c:v>
                </c:pt>
                <c:pt idx="103">
                  <c:v>-10.563553000000001</c:v>
                </c:pt>
                <c:pt idx="104">
                  <c:v>-10.607888000000001</c:v>
                </c:pt>
                <c:pt idx="105">
                  <c:v>-10.677110000000001</c:v>
                </c:pt>
                <c:pt idx="106">
                  <c:v>-10.710533</c:v>
                </c:pt>
                <c:pt idx="107">
                  <c:v>-10.749212999999999</c:v>
                </c:pt>
                <c:pt idx="108">
                  <c:v>-10.747477</c:v>
                </c:pt>
                <c:pt idx="109">
                  <c:v>-10.753876</c:v>
                </c:pt>
                <c:pt idx="110">
                  <c:v>-10.758424</c:v>
                </c:pt>
                <c:pt idx="111">
                  <c:v>-10.750823</c:v>
                </c:pt>
                <c:pt idx="112">
                  <c:v>-10.734690000000001</c:v>
                </c:pt>
                <c:pt idx="113">
                  <c:v>-10.727964</c:v>
                </c:pt>
                <c:pt idx="114">
                  <c:v>-10.709453999999999</c:v>
                </c:pt>
                <c:pt idx="115">
                  <c:v>-10.684554</c:v>
                </c:pt>
                <c:pt idx="116">
                  <c:v>-10.695111000000001</c:v>
                </c:pt>
                <c:pt idx="117">
                  <c:v>-10.677453</c:v>
                </c:pt>
                <c:pt idx="118">
                  <c:v>-10.661144999999999</c:v>
                </c:pt>
                <c:pt idx="119">
                  <c:v>-10.642427</c:v>
                </c:pt>
                <c:pt idx="120">
                  <c:v>-10.632122000000001</c:v>
                </c:pt>
                <c:pt idx="121">
                  <c:v>-10.607120999999999</c:v>
                </c:pt>
                <c:pt idx="122">
                  <c:v>-10.619168999999999</c:v>
                </c:pt>
                <c:pt idx="123">
                  <c:v>-10.613761999999999</c:v>
                </c:pt>
                <c:pt idx="124">
                  <c:v>-10.600745</c:v>
                </c:pt>
                <c:pt idx="125">
                  <c:v>-10.578872</c:v>
                </c:pt>
                <c:pt idx="126">
                  <c:v>-10.555115000000001</c:v>
                </c:pt>
                <c:pt idx="127">
                  <c:v>-10.538626000000001</c:v>
                </c:pt>
                <c:pt idx="128">
                  <c:v>-10.525281</c:v>
                </c:pt>
                <c:pt idx="129">
                  <c:v>-10.52459</c:v>
                </c:pt>
                <c:pt idx="130">
                  <c:v>-10.507965</c:v>
                </c:pt>
                <c:pt idx="131">
                  <c:v>-10.503672</c:v>
                </c:pt>
                <c:pt idx="132">
                  <c:v>-10.484164</c:v>
                </c:pt>
                <c:pt idx="133">
                  <c:v>-10.477850999999999</c:v>
                </c:pt>
                <c:pt idx="134">
                  <c:v>-10.47063</c:v>
                </c:pt>
                <c:pt idx="135">
                  <c:v>-10.456712</c:v>
                </c:pt>
                <c:pt idx="136">
                  <c:v>-10.449847</c:v>
                </c:pt>
                <c:pt idx="137">
                  <c:v>-10.422770999999999</c:v>
                </c:pt>
                <c:pt idx="138">
                  <c:v>-10.390682999999999</c:v>
                </c:pt>
                <c:pt idx="139">
                  <c:v>-10.369403999999999</c:v>
                </c:pt>
                <c:pt idx="140">
                  <c:v>-10.363837999999999</c:v>
                </c:pt>
                <c:pt idx="141">
                  <c:v>-10.332133000000001</c:v>
                </c:pt>
                <c:pt idx="142">
                  <c:v>-10.297848999999999</c:v>
                </c:pt>
                <c:pt idx="143">
                  <c:v>-10.266109</c:v>
                </c:pt>
                <c:pt idx="144">
                  <c:v>-10.230287000000001</c:v>
                </c:pt>
                <c:pt idx="145">
                  <c:v>-10.185404</c:v>
                </c:pt>
                <c:pt idx="146">
                  <c:v>-10.17878</c:v>
                </c:pt>
                <c:pt idx="147">
                  <c:v>-10.163150999999999</c:v>
                </c:pt>
                <c:pt idx="148">
                  <c:v>-10.141821</c:v>
                </c:pt>
                <c:pt idx="149">
                  <c:v>-10.131816000000001</c:v>
                </c:pt>
                <c:pt idx="150">
                  <c:v>-10.141613</c:v>
                </c:pt>
                <c:pt idx="151">
                  <c:v>-10.138712</c:v>
                </c:pt>
                <c:pt idx="152">
                  <c:v>-10.158944</c:v>
                </c:pt>
                <c:pt idx="153">
                  <c:v>-10.203749</c:v>
                </c:pt>
                <c:pt idx="154">
                  <c:v>-10.239616</c:v>
                </c:pt>
                <c:pt idx="155">
                  <c:v>-10.274599</c:v>
                </c:pt>
                <c:pt idx="156">
                  <c:v>-10.31748</c:v>
                </c:pt>
                <c:pt idx="157">
                  <c:v>-10.372773</c:v>
                </c:pt>
                <c:pt idx="158">
                  <c:v>-10.422909000000001</c:v>
                </c:pt>
                <c:pt idx="159">
                  <c:v>-10.487432</c:v>
                </c:pt>
                <c:pt idx="160">
                  <c:v>-10.585729000000001</c:v>
                </c:pt>
                <c:pt idx="161">
                  <c:v>-10.687037</c:v>
                </c:pt>
                <c:pt idx="162">
                  <c:v>-10.779855</c:v>
                </c:pt>
                <c:pt idx="163">
                  <c:v>-10.900624000000001</c:v>
                </c:pt>
                <c:pt idx="164">
                  <c:v>-11.077002999999999</c:v>
                </c:pt>
                <c:pt idx="165">
                  <c:v>-11.254669</c:v>
                </c:pt>
                <c:pt idx="166">
                  <c:v>-11.552668000000001</c:v>
                </c:pt>
                <c:pt idx="167">
                  <c:v>-11.961057</c:v>
                </c:pt>
                <c:pt idx="168">
                  <c:v>-12.408404000000001</c:v>
                </c:pt>
                <c:pt idx="169">
                  <c:v>-13.024411000000001</c:v>
                </c:pt>
                <c:pt idx="170">
                  <c:v>-13.905142</c:v>
                </c:pt>
                <c:pt idx="171">
                  <c:v>-14.886900000000001</c:v>
                </c:pt>
                <c:pt idx="172">
                  <c:v>-16.056025000000002</c:v>
                </c:pt>
                <c:pt idx="173">
                  <c:v>-17.515898</c:v>
                </c:pt>
                <c:pt idx="174">
                  <c:v>-18.912307999999999</c:v>
                </c:pt>
                <c:pt idx="175">
                  <c:v>-20.026598</c:v>
                </c:pt>
                <c:pt idx="176">
                  <c:v>-21.352685999999999</c:v>
                </c:pt>
                <c:pt idx="177">
                  <c:v>-22.625043999999999</c:v>
                </c:pt>
                <c:pt idx="178">
                  <c:v>-23.254465</c:v>
                </c:pt>
                <c:pt idx="179">
                  <c:v>-23.559622000000001</c:v>
                </c:pt>
                <c:pt idx="180">
                  <c:v>-23.856670000000001</c:v>
                </c:pt>
                <c:pt idx="181">
                  <c:v>-23.427987999999999</c:v>
                </c:pt>
                <c:pt idx="182">
                  <c:v>-22.503498</c:v>
                </c:pt>
                <c:pt idx="183">
                  <c:v>-21.526035</c:v>
                </c:pt>
                <c:pt idx="184">
                  <c:v>-20.401712</c:v>
                </c:pt>
                <c:pt idx="185">
                  <c:v>-19.125488000000001</c:v>
                </c:pt>
                <c:pt idx="186">
                  <c:v>-18.055133999999999</c:v>
                </c:pt>
                <c:pt idx="187">
                  <c:v>-17.155992999999999</c:v>
                </c:pt>
                <c:pt idx="188">
                  <c:v>-16.563148000000002</c:v>
                </c:pt>
                <c:pt idx="189">
                  <c:v>-16.337761</c:v>
                </c:pt>
                <c:pt idx="190">
                  <c:v>-16.327337</c:v>
                </c:pt>
                <c:pt idx="191">
                  <c:v>-16.471243000000001</c:v>
                </c:pt>
                <c:pt idx="192">
                  <c:v>-16.832073000000001</c:v>
                </c:pt>
                <c:pt idx="193">
                  <c:v>-17.351101</c:v>
                </c:pt>
                <c:pt idx="194">
                  <c:v>-17.966025999999999</c:v>
                </c:pt>
                <c:pt idx="195">
                  <c:v>-18.674194</c:v>
                </c:pt>
                <c:pt idx="196">
                  <c:v>-19.491202999999999</c:v>
                </c:pt>
                <c:pt idx="197">
                  <c:v>-20.384352</c:v>
                </c:pt>
                <c:pt idx="198">
                  <c:v>-21.353128000000002</c:v>
                </c:pt>
                <c:pt idx="199">
                  <c:v>-22.159012000000001</c:v>
                </c:pt>
                <c:pt idx="200">
                  <c:v>-22.785661999999999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46-4C0F-B6F4-04DE9F776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54240"/>
        <c:axId val="111356160"/>
      </c:scatterChart>
      <c:valAx>
        <c:axId val="111354240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356160"/>
        <c:crosses val="autoZero"/>
        <c:crossBetween val="midCat"/>
        <c:majorUnit val="2"/>
      </c:valAx>
      <c:valAx>
        <c:axId val="111356160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354240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27921537277303"/>
          <c:y val="0.65970706261624024"/>
          <c:w val="0.29674586190826119"/>
          <c:h val="0.1261420269899390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Output IP3 (dBm)</a:t>
            </a:r>
          </a:p>
        </c:rich>
      </c:tx>
      <c:layout>
        <c:manualLayout>
          <c:xMode val="edge"/>
          <c:yMode val="edge"/>
          <c:x val="0.41200008103394087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0.191</c:v>
                </c:pt>
                <c:pt idx="1">
                  <c:v>0.35231632653061001</c:v>
                </c:pt>
                <c:pt idx="2">
                  <c:v>0.51363265306121997</c:v>
                </c:pt>
                <c:pt idx="3">
                  <c:v>0.67494897959184008</c:v>
                </c:pt>
                <c:pt idx="4">
                  <c:v>0.83626530612244998</c:v>
                </c:pt>
                <c:pt idx="5">
                  <c:v>0.99758163265305999</c:v>
                </c:pt>
                <c:pt idx="6">
                  <c:v>1.1588979591837001</c:v>
                </c:pt>
                <c:pt idx="7">
                  <c:v>1.3202142857143</c:v>
                </c:pt>
                <c:pt idx="8">
                  <c:v>1.4815306122448999</c:v>
                </c:pt>
                <c:pt idx="9">
                  <c:v>1.6428469387755</c:v>
                </c:pt>
                <c:pt idx="10">
                  <c:v>1.8041632653060999</c:v>
                </c:pt>
                <c:pt idx="11">
                  <c:v>1.9654795918367001</c:v>
                </c:pt>
                <c:pt idx="12">
                  <c:v>2.1267959183673</c:v>
                </c:pt>
                <c:pt idx="13">
                  <c:v>2.2881122448979996</c:v>
                </c:pt>
                <c:pt idx="14">
                  <c:v>2.4494285714285997</c:v>
                </c:pt>
                <c:pt idx="15">
                  <c:v>2.6107448979591998</c:v>
                </c:pt>
                <c:pt idx="16">
                  <c:v>2.7720612244898</c:v>
                </c:pt>
                <c:pt idx="17">
                  <c:v>2.9333775510204001</c:v>
                </c:pt>
                <c:pt idx="18">
                  <c:v>3.0946938775510002</c:v>
                </c:pt>
                <c:pt idx="19">
                  <c:v>3.2560102040816004</c:v>
                </c:pt>
                <c:pt idx="20">
                  <c:v>3.4173265306121996</c:v>
                </c:pt>
                <c:pt idx="21">
                  <c:v>3.5786428571429001</c:v>
                </c:pt>
                <c:pt idx="22">
                  <c:v>3.7399591836735002</c:v>
                </c:pt>
                <c:pt idx="23">
                  <c:v>3.9012755102041003</c:v>
                </c:pt>
                <c:pt idx="24">
                  <c:v>4.0625918367347005</c:v>
                </c:pt>
                <c:pt idx="25">
                  <c:v>4.2239081632652997</c:v>
                </c:pt>
                <c:pt idx="26">
                  <c:v>4.3852244897959007</c:v>
                </c:pt>
                <c:pt idx="27">
                  <c:v>4.5465408163265</c:v>
                </c:pt>
                <c:pt idx="28">
                  <c:v>4.7078571428570992</c:v>
                </c:pt>
                <c:pt idx="29">
                  <c:v>4.8691734693878006</c:v>
                </c:pt>
                <c:pt idx="30">
                  <c:v>5.0304897959183998</c:v>
                </c:pt>
                <c:pt idx="31">
                  <c:v>5.191806122449</c:v>
                </c:pt>
                <c:pt idx="32">
                  <c:v>5.3531224489796001</c:v>
                </c:pt>
                <c:pt idx="33">
                  <c:v>5.5144387755101993</c:v>
                </c:pt>
                <c:pt idx="34">
                  <c:v>5.6757551020408004</c:v>
                </c:pt>
                <c:pt idx="35">
                  <c:v>5.8370714285713996</c:v>
                </c:pt>
                <c:pt idx="36">
                  <c:v>5.9983877551020006</c:v>
                </c:pt>
                <c:pt idx="37">
                  <c:v>6.1597040816327002</c:v>
                </c:pt>
                <c:pt idx="38">
                  <c:v>6.3210204081632995</c:v>
                </c:pt>
                <c:pt idx="39">
                  <c:v>6.4823367346939005</c:v>
                </c:pt>
                <c:pt idx="40">
                  <c:v>6.6436530612244997</c:v>
                </c:pt>
                <c:pt idx="41">
                  <c:v>6.8049693877550999</c:v>
                </c:pt>
                <c:pt idx="42">
                  <c:v>6.9662857142857</c:v>
                </c:pt>
                <c:pt idx="43">
                  <c:v>7.1276020408163001</c:v>
                </c:pt>
                <c:pt idx="44">
                  <c:v>7.2889183673469002</c:v>
                </c:pt>
                <c:pt idx="45">
                  <c:v>7.4502346938775998</c:v>
                </c:pt>
                <c:pt idx="46">
                  <c:v>7.6115510204082</c:v>
                </c:pt>
                <c:pt idx="47">
                  <c:v>7.7728673469388001</c:v>
                </c:pt>
                <c:pt idx="48">
                  <c:v>7.9341836734694002</c:v>
                </c:pt>
                <c:pt idx="49">
                  <c:v>8.0954999999999995</c:v>
                </c:pt>
                <c:pt idx="50">
                  <c:v>8.2568163265305987</c:v>
                </c:pt>
                <c:pt idx="51">
                  <c:v>8.4181326530611997</c:v>
                </c:pt>
                <c:pt idx="52">
                  <c:v>8.579448979591799</c:v>
                </c:pt>
                <c:pt idx="53">
                  <c:v>8.7407653061224</c:v>
                </c:pt>
                <c:pt idx="54">
                  <c:v>8.9020816326530987</c:v>
                </c:pt>
                <c:pt idx="55">
                  <c:v>9.0633979591836997</c:v>
                </c:pt>
                <c:pt idx="56">
                  <c:v>9.2247142857143007</c:v>
                </c:pt>
                <c:pt idx="57">
                  <c:v>9.3860306122449</c:v>
                </c:pt>
                <c:pt idx="58">
                  <c:v>9.5473469387754992</c:v>
                </c:pt>
                <c:pt idx="59">
                  <c:v>9.7086632653061002</c:v>
                </c:pt>
                <c:pt idx="60">
                  <c:v>9.8699795918367013</c:v>
                </c:pt>
                <c:pt idx="61">
                  <c:v>10.031295918367</c:v>
                </c:pt>
                <c:pt idx="62">
                  <c:v>10.192612244898001</c:v>
                </c:pt>
                <c:pt idx="63">
                  <c:v>10.353928571429002</c:v>
                </c:pt>
                <c:pt idx="64">
                  <c:v>10.515244897958999</c:v>
                </c:pt>
                <c:pt idx="65">
                  <c:v>10.676561224489999</c:v>
                </c:pt>
                <c:pt idx="66">
                  <c:v>10.83787755102</c:v>
                </c:pt>
                <c:pt idx="67">
                  <c:v>10.999193877551001</c:v>
                </c:pt>
                <c:pt idx="68">
                  <c:v>11.160510204082001</c:v>
                </c:pt>
                <c:pt idx="69">
                  <c:v>11.321826530612</c:v>
                </c:pt>
                <c:pt idx="70">
                  <c:v>11.483142857142999</c:v>
                </c:pt>
                <c:pt idx="71">
                  <c:v>11.644459183673</c:v>
                </c:pt>
                <c:pt idx="72">
                  <c:v>11.805775510204001</c:v>
                </c:pt>
                <c:pt idx="73">
                  <c:v>11.967091836735001</c:v>
                </c:pt>
                <c:pt idx="74">
                  <c:v>12.128408163265</c:v>
                </c:pt>
                <c:pt idx="75">
                  <c:v>12.289724489795999</c:v>
                </c:pt>
                <c:pt idx="76">
                  <c:v>12.451040816327</c:v>
                </c:pt>
                <c:pt idx="77">
                  <c:v>12.612357142857</c:v>
                </c:pt>
                <c:pt idx="78">
                  <c:v>12.773673469388001</c:v>
                </c:pt>
                <c:pt idx="79">
                  <c:v>12.934989795918</c:v>
                </c:pt>
                <c:pt idx="80">
                  <c:v>13.096306122448999</c:v>
                </c:pt>
                <c:pt idx="81">
                  <c:v>13.257622448979999</c:v>
                </c:pt>
                <c:pt idx="82">
                  <c:v>13.41893877551</c:v>
                </c:pt>
                <c:pt idx="83">
                  <c:v>13.580255102041001</c:v>
                </c:pt>
                <c:pt idx="84">
                  <c:v>13.741571428571</c:v>
                </c:pt>
                <c:pt idx="85">
                  <c:v>13.902887755101998</c:v>
                </c:pt>
                <c:pt idx="86">
                  <c:v>14.064204081632999</c:v>
                </c:pt>
                <c:pt idx="87">
                  <c:v>14.225520408163</c:v>
                </c:pt>
                <c:pt idx="88">
                  <c:v>14.386836734694</c:v>
                </c:pt>
                <c:pt idx="89">
                  <c:v>14.548153061224001</c:v>
                </c:pt>
                <c:pt idx="90">
                  <c:v>14.709469387755</c:v>
                </c:pt>
                <c:pt idx="91">
                  <c:v>14.870785714285999</c:v>
                </c:pt>
                <c:pt idx="92">
                  <c:v>15.032102040816</c:v>
                </c:pt>
                <c:pt idx="93">
                  <c:v>15.193418367347</c:v>
                </c:pt>
                <c:pt idx="94">
                  <c:v>15.354734693878001</c:v>
                </c:pt>
                <c:pt idx="95">
                  <c:v>15.516051020408002</c:v>
                </c:pt>
                <c:pt idx="96">
                  <c:v>15.677367346938999</c:v>
                </c:pt>
                <c:pt idx="97">
                  <c:v>15.838683673468999</c:v>
                </c:pt>
                <c:pt idx="98">
                  <c:v>16</c:v>
                </c:pt>
              </c:numCache>
            </c:numRef>
          </c:xVal>
          <c:yVal>
            <c:numRef>
              <c:f>'IP3'!$K$5:$K$103</c:f>
              <c:numCache>
                <c:formatCode>General</c:formatCode>
                <c:ptCount val="99"/>
                <c:pt idx="0">
                  <c:v>-73.795913999999996</c:v>
                </c:pt>
                <c:pt idx="1">
                  <c:v>-50.366580999999996</c:v>
                </c:pt>
                <c:pt idx="2">
                  <c:v>-25.119171000000001</c:v>
                </c:pt>
                <c:pt idx="3">
                  <c:v>-13.799053000000001</c:v>
                </c:pt>
                <c:pt idx="4">
                  <c:v>-6.1343750999999997</c:v>
                </c:pt>
                <c:pt idx="5">
                  <c:v>-0.43344450000000001</c:v>
                </c:pt>
                <c:pt idx="6">
                  <c:v>2.1562505000000001</c:v>
                </c:pt>
                <c:pt idx="7">
                  <c:v>3.9292943</c:v>
                </c:pt>
                <c:pt idx="8">
                  <c:v>5.555542</c:v>
                </c:pt>
                <c:pt idx="9">
                  <c:v>5.4373322000000002</c:v>
                </c:pt>
                <c:pt idx="10">
                  <c:v>1.6122398</c:v>
                </c:pt>
                <c:pt idx="11">
                  <c:v>-2.673279</c:v>
                </c:pt>
                <c:pt idx="12">
                  <c:v>-5.2495184000000004</c:v>
                </c:pt>
                <c:pt idx="13">
                  <c:v>-4.6507072000000003</c:v>
                </c:pt>
                <c:pt idx="14">
                  <c:v>-2.2227616000000001</c:v>
                </c:pt>
                <c:pt idx="15">
                  <c:v>0.41471123999999998</c:v>
                </c:pt>
                <c:pt idx="16">
                  <c:v>1.4450942</c:v>
                </c:pt>
                <c:pt idx="17">
                  <c:v>1.3076794</c:v>
                </c:pt>
                <c:pt idx="18">
                  <c:v>1.006534</c:v>
                </c:pt>
                <c:pt idx="19">
                  <c:v>1.7834958000000001</c:v>
                </c:pt>
                <c:pt idx="20">
                  <c:v>2.7209124999999998</c:v>
                </c:pt>
                <c:pt idx="21">
                  <c:v>3.5586638000000002</c:v>
                </c:pt>
                <c:pt idx="22">
                  <c:v>3.6659920000000001</c:v>
                </c:pt>
                <c:pt idx="23">
                  <c:v>4.0510139000000001</c:v>
                </c:pt>
                <c:pt idx="24">
                  <c:v>5.0592055</c:v>
                </c:pt>
                <c:pt idx="25">
                  <c:v>6.4007725999999998</c:v>
                </c:pt>
                <c:pt idx="26">
                  <c:v>7.5925178999999998</c:v>
                </c:pt>
                <c:pt idx="27">
                  <c:v>8.2437495999999992</c:v>
                </c:pt>
                <c:pt idx="28">
                  <c:v>8.7876863000000007</c:v>
                </c:pt>
                <c:pt idx="29">
                  <c:v>8.9083489999999994</c:v>
                </c:pt>
                <c:pt idx="30">
                  <c:v>8.5009736999999994</c:v>
                </c:pt>
                <c:pt idx="31">
                  <c:v>7.2801456</c:v>
                </c:pt>
                <c:pt idx="32">
                  <c:v>6.1063413999999998</c:v>
                </c:pt>
                <c:pt idx="33">
                  <c:v>5.3077717</c:v>
                </c:pt>
                <c:pt idx="34">
                  <c:v>5.1669416000000004</c:v>
                </c:pt>
                <c:pt idx="35">
                  <c:v>5.2309747</c:v>
                </c:pt>
                <c:pt idx="36">
                  <c:v>5.1522788999999998</c:v>
                </c:pt>
                <c:pt idx="37">
                  <c:v>5.6073947000000004</c:v>
                </c:pt>
                <c:pt idx="38">
                  <c:v>5.8508557999999997</c:v>
                </c:pt>
                <c:pt idx="39">
                  <c:v>5.8024344000000001</c:v>
                </c:pt>
                <c:pt idx="40">
                  <c:v>5.4882846000000001</c:v>
                </c:pt>
                <c:pt idx="41">
                  <c:v>5.6819715000000004</c:v>
                </c:pt>
                <c:pt idx="42">
                  <c:v>5.9130444999999998</c:v>
                </c:pt>
                <c:pt idx="43">
                  <c:v>5.9920138999999999</c:v>
                </c:pt>
                <c:pt idx="44">
                  <c:v>5.6996469000000003</c:v>
                </c:pt>
                <c:pt idx="45">
                  <c:v>5.6161941999999998</c:v>
                </c:pt>
                <c:pt idx="46">
                  <c:v>5.723814</c:v>
                </c:pt>
                <c:pt idx="47">
                  <c:v>6.3002276000000004</c:v>
                </c:pt>
                <c:pt idx="48">
                  <c:v>7.0170135</c:v>
                </c:pt>
                <c:pt idx="49">
                  <c:v>7.9580355000000003</c:v>
                </c:pt>
                <c:pt idx="50">
                  <c:v>8.4115304999999996</c:v>
                </c:pt>
                <c:pt idx="51">
                  <c:v>8.7270383999999996</c:v>
                </c:pt>
                <c:pt idx="52">
                  <c:v>8.2198887000000003</c:v>
                </c:pt>
                <c:pt idx="53">
                  <c:v>7.6231727999999999</c:v>
                </c:pt>
                <c:pt idx="54">
                  <c:v>6.7209082000000002</c:v>
                </c:pt>
                <c:pt idx="55">
                  <c:v>5.9547429000000003</c:v>
                </c:pt>
                <c:pt idx="56">
                  <c:v>5.2945633000000001</c:v>
                </c:pt>
                <c:pt idx="57">
                  <c:v>4.9020462</c:v>
                </c:pt>
                <c:pt idx="58">
                  <c:v>4.8799514999999998</c:v>
                </c:pt>
                <c:pt idx="59">
                  <c:v>5.1423082000000004</c:v>
                </c:pt>
                <c:pt idx="60">
                  <c:v>5.5876427</c:v>
                </c:pt>
                <c:pt idx="61">
                  <c:v>5.9030423000000001</c:v>
                </c:pt>
                <c:pt idx="62">
                  <c:v>5.9586309999999996</c:v>
                </c:pt>
                <c:pt idx="63">
                  <c:v>5.8846768999999997</c:v>
                </c:pt>
                <c:pt idx="64">
                  <c:v>5.6345467999999999</c:v>
                </c:pt>
                <c:pt idx="65">
                  <c:v>5.4122715000000001</c:v>
                </c:pt>
                <c:pt idx="66">
                  <c:v>5.3337770000000004</c:v>
                </c:pt>
                <c:pt idx="67">
                  <c:v>5.2675771999999998</c:v>
                </c:pt>
                <c:pt idx="68">
                  <c:v>5.2714499999999997</c:v>
                </c:pt>
                <c:pt idx="69">
                  <c:v>5.3025498000000004</c:v>
                </c:pt>
                <c:pt idx="70">
                  <c:v>5.5289735999999996</c:v>
                </c:pt>
                <c:pt idx="71">
                  <c:v>5.8388761999999996</c:v>
                </c:pt>
                <c:pt idx="72">
                  <c:v>6.0831814</c:v>
                </c:pt>
                <c:pt idx="73">
                  <c:v>6.2366609999999998</c:v>
                </c:pt>
                <c:pt idx="74">
                  <c:v>6.0649838000000003</c:v>
                </c:pt>
                <c:pt idx="75">
                  <c:v>6.0369978</c:v>
                </c:pt>
                <c:pt idx="76">
                  <c:v>5.6105312999999999</c:v>
                </c:pt>
                <c:pt idx="77">
                  <c:v>5.6901336000000002</c:v>
                </c:pt>
                <c:pt idx="78">
                  <c:v>5.0719028000000002</c:v>
                </c:pt>
                <c:pt idx="79">
                  <c:v>5.2249869999999996</c:v>
                </c:pt>
                <c:pt idx="80">
                  <c:v>5.0343304</c:v>
                </c:pt>
                <c:pt idx="81">
                  <c:v>4.4440454999999996</c:v>
                </c:pt>
                <c:pt idx="82">
                  <c:v>2.4523773000000002</c:v>
                </c:pt>
                <c:pt idx="83">
                  <c:v>-0.38732277999999998</c:v>
                </c:pt>
                <c:pt idx="84">
                  <c:v>-2.2927833</c:v>
                </c:pt>
                <c:pt idx="85">
                  <c:v>-3.4507427000000002</c:v>
                </c:pt>
                <c:pt idx="86">
                  <c:v>-4.0006142000000002</c:v>
                </c:pt>
                <c:pt idx="87">
                  <c:v>-4.4191918000000001</c:v>
                </c:pt>
                <c:pt idx="88">
                  <c:v>-3.8751975999999999</c:v>
                </c:pt>
                <c:pt idx="89">
                  <c:v>-0.23944823000000001</c:v>
                </c:pt>
                <c:pt idx="90">
                  <c:v>2.4617016</c:v>
                </c:pt>
                <c:pt idx="91">
                  <c:v>4.6353334999999998</c:v>
                </c:pt>
                <c:pt idx="92">
                  <c:v>3.3205314000000001</c:v>
                </c:pt>
                <c:pt idx="93">
                  <c:v>3.0708704</c:v>
                </c:pt>
                <c:pt idx="94">
                  <c:v>2.2024298</c:v>
                </c:pt>
                <c:pt idx="95">
                  <c:v>1.0753903</c:v>
                </c:pt>
                <c:pt idx="96">
                  <c:v>-1.0796448999999999</c:v>
                </c:pt>
                <c:pt idx="97">
                  <c:v>-3.3551804999999999</c:v>
                </c:pt>
                <c:pt idx="98">
                  <c:v>-4.7266282999999998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0B-4121-88AC-F8CF36374EB5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0.191</c:v>
                </c:pt>
                <c:pt idx="1">
                  <c:v>0.35231632653061001</c:v>
                </c:pt>
                <c:pt idx="2">
                  <c:v>0.51363265306121997</c:v>
                </c:pt>
                <c:pt idx="3">
                  <c:v>0.67494897959184008</c:v>
                </c:pt>
                <c:pt idx="4">
                  <c:v>0.83626530612244998</c:v>
                </c:pt>
                <c:pt idx="5">
                  <c:v>0.99758163265305999</c:v>
                </c:pt>
                <c:pt idx="6">
                  <c:v>1.1588979591837001</c:v>
                </c:pt>
                <c:pt idx="7">
                  <c:v>1.3202142857143</c:v>
                </c:pt>
                <c:pt idx="8">
                  <c:v>1.4815306122448999</c:v>
                </c:pt>
                <c:pt idx="9">
                  <c:v>1.6428469387755</c:v>
                </c:pt>
                <c:pt idx="10">
                  <c:v>1.8041632653060999</c:v>
                </c:pt>
                <c:pt idx="11">
                  <c:v>1.9654795918367001</c:v>
                </c:pt>
                <c:pt idx="12">
                  <c:v>2.1267959183673</c:v>
                </c:pt>
                <c:pt idx="13">
                  <c:v>2.2881122448979996</c:v>
                </c:pt>
                <c:pt idx="14">
                  <c:v>2.4494285714285997</c:v>
                </c:pt>
                <c:pt idx="15">
                  <c:v>2.6107448979591998</c:v>
                </c:pt>
                <c:pt idx="16">
                  <c:v>2.7720612244898</c:v>
                </c:pt>
                <c:pt idx="17">
                  <c:v>2.9333775510204001</c:v>
                </c:pt>
                <c:pt idx="18">
                  <c:v>3.0946938775510002</c:v>
                </c:pt>
                <c:pt idx="19">
                  <c:v>3.2560102040816004</c:v>
                </c:pt>
                <c:pt idx="20">
                  <c:v>3.4173265306121996</c:v>
                </c:pt>
                <c:pt idx="21">
                  <c:v>3.5786428571429001</c:v>
                </c:pt>
                <c:pt idx="22">
                  <c:v>3.7399591836735002</c:v>
                </c:pt>
                <c:pt idx="23">
                  <c:v>3.9012755102041003</c:v>
                </c:pt>
                <c:pt idx="24">
                  <c:v>4.0625918367347005</c:v>
                </c:pt>
                <c:pt idx="25">
                  <c:v>4.2239081632652997</c:v>
                </c:pt>
                <c:pt idx="26">
                  <c:v>4.3852244897959007</c:v>
                </c:pt>
                <c:pt idx="27">
                  <c:v>4.5465408163265</c:v>
                </c:pt>
                <c:pt idx="28">
                  <c:v>4.7078571428570992</c:v>
                </c:pt>
                <c:pt idx="29">
                  <c:v>4.8691734693878006</c:v>
                </c:pt>
                <c:pt idx="30">
                  <c:v>5.0304897959183998</c:v>
                </c:pt>
                <c:pt idx="31">
                  <c:v>5.191806122449</c:v>
                </c:pt>
                <c:pt idx="32">
                  <c:v>5.3531224489796001</c:v>
                </c:pt>
                <c:pt idx="33">
                  <c:v>5.5144387755101993</c:v>
                </c:pt>
                <c:pt idx="34">
                  <c:v>5.6757551020408004</c:v>
                </c:pt>
                <c:pt idx="35">
                  <c:v>5.8370714285713996</c:v>
                </c:pt>
                <c:pt idx="36">
                  <c:v>5.9983877551020006</c:v>
                </c:pt>
                <c:pt idx="37">
                  <c:v>6.1597040816327002</c:v>
                </c:pt>
                <c:pt idx="38">
                  <c:v>6.3210204081632995</c:v>
                </c:pt>
                <c:pt idx="39">
                  <c:v>6.4823367346939005</c:v>
                </c:pt>
                <c:pt idx="40">
                  <c:v>6.6436530612244997</c:v>
                </c:pt>
                <c:pt idx="41">
                  <c:v>6.8049693877550999</c:v>
                </c:pt>
                <c:pt idx="42">
                  <c:v>6.9662857142857</c:v>
                </c:pt>
                <c:pt idx="43">
                  <c:v>7.1276020408163001</c:v>
                </c:pt>
                <c:pt idx="44">
                  <c:v>7.2889183673469002</c:v>
                </c:pt>
                <c:pt idx="45">
                  <c:v>7.4502346938775998</c:v>
                </c:pt>
                <c:pt idx="46">
                  <c:v>7.6115510204082</c:v>
                </c:pt>
                <c:pt idx="47">
                  <c:v>7.7728673469388001</c:v>
                </c:pt>
                <c:pt idx="48">
                  <c:v>7.9341836734694002</c:v>
                </c:pt>
                <c:pt idx="49">
                  <c:v>8.0954999999999995</c:v>
                </c:pt>
                <c:pt idx="50">
                  <c:v>8.2568163265305987</c:v>
                </c:pt>
                <c:pt idx="51">
                  <c:v>8.4181326530611997</c:v>
                </c:pt>
                <c:pt idx="52">
                  <c:v>8.579448979591799</c:v>
                </c:pt>
                <c:pt idx="53">
                  <c:v>8.7407653061224</c:v>
                </c:pt>
                <c:pt idx="54">
                  <c:v>8.9020816326530987</c:v>
                </c:pt>
                <c:pt idx="55">
                  <c:v>9.0633979591836997</c:v>
                </c:pt>
                <c:pt idx="56">
                  <c:v>9.2247142857143007</c:v>
                </c:pt>
                <c:pt idx="57">
                  <c:v>9.3860306122449</c:v>
                </c:pt>
                <c:pt idx="58">
                  <c:v>9.5473469387754992</c:v>
                </c:pt>
                <c:pt idx="59">
                  <c:v>9.7086632653061002</c:v>
                </c:pt>
                <c:pt idx="60">
                  <c:v>9.8699795918367013</c:v>
                </c:pt>
                <c:pt idx="61">
                  <c:v>10.031295918367</c:v>
                </c:pt>
                <c:pt idx="62">
                  <c:v>10.192612244898001</c:v>
                </c:pt>
                <c:pt idx="63">
                  <c:v>10.353928571429002</c:v>
                </c:pt>
                <c:pt idx="64">
                  <c:v>10.515244897958999</c:v>
                </c:pt>
                <c:pt idx="65">
                  <c:v>10.676561224489999</c:v>
                </c:pt>
                <c:pt idx="66">
                  <c:v>10.83787755102</c:v>
                </c:pt>
                <c:pt idx="67">
                  <c:v>10.999193877551001</c:v>
                </c:pt>
                <c:pt idx="68">
                  <c:v>11.160510204082001</c:v>
                </c:pt>
                <c:pt idx="69">
                  <c:v>11.321826530612</c:v>
                </c:pt>
                <c:pt idx="70">
                  <c:v>11.483142857142999</c:v>
                </c:pt>
                <c:pt idx="71">
                  <c:v>11.644459183673</c:v>
                </c:pt>
                <c:pt idx="72">
                  <c:v>11.805775510204001</c:v>
                </c:pt>
                <c:pt idx="73">
                  <c:v>11.967091836735001</c:v>
                </c:pt>
                <c:pt idx="74">
                  <c:v>12.128408163265</c:v>
                </c:pt>
                <c:pt idx="75">
                  <c:v>12.289724489795999</c:v>
                </c:pt>
                <c:pt idx="76">
                  <c:v>12.451040816327</c:v>
                </c:pt>
                <c:pt idx="77">
                  <c:v>12.612357142857</c:v>
                </c:pt>
                <c:pt idx="78">
                  <c:v>12.773673469388001</c:v>
                </c:pt>
                <c:pt idx="79">
                  <c:v>12.934989795918</c:v>
                </c:pt>
                <c:pt idx="80">
                  <c:v>13.096306122448999</c:v>
                </c:pt>
                <c:pt idx="81">
                  <c:v>13.257622448979999</c:v>
                </c:pt>
                <c:pt idx="82">
                  <c:v>13.41893877551</c:v>
                </c:pt>
                <c:pt idx="83">
                  <c:v>13.580255102041001</c:v>
                </c:pt>
                <c:pt idx="84">
                  <c:v>13.741571428571</c:v>
                </c:pt>
                <c:pt idx="85">
                  <c:v>13.902887755101998</c:v>
                </c:pt>
                <c:pt idx="86">
                  <c:v>14.064204081632999</c:v>
                </c:pt>
                <c:pt idx="87">
                  <c:v>14.225520408163</c:v>
                </c:pt>
                <c:pt idx="88">
                  <c:v>14.386836734694</c:v>
                </c:pt>
                <c:pt idx="89">
                  <c:v>14.548153061224001</c:v>
                </c:pt>
                <c:pt idx="90">
                  <c:v>14.709469387755</c:v>
                </c:pt>
                <c:pt idx="91">
                  <c:v>14.870785714285999</c:v>
                </c:pt>
                <c:pt idx="92">
                  <c:v>15.032102040816</c:v>
                </c:pt>
                <c:pt idx="93">
                  <c:v>15.193418367347</c:v>
                </c:pt>
                <c:pt idx="94">
                  <c:v>15.354734693878001</c:v>
                </c:pt>
                <c:pt idx="95">
                  <c:v>15.516051020408002</c:v>
                </c:pt>
                <c:pt idx="96">
                  <c:v>15.677367346938999</c:v>
                </c:pt>
                <c:pt idx="97">
                  <c:v>15.838683673468999</c:v>
                </c:pt>
                <c:pt idx="98">
                  <c:v>16</c:v>
                </c:pt>
              </c:numCache>
            </c:numRef>
          </c:xVal>
          <c:yVal>
            <c:numRef>
              <c:f>'IP3'!$AK$5:$AK$103</c:f>
              <c:numCache>
                <c:formatCode>General</c:formatCode>
                <c:ptCount val="99"/>
                <c:pt idx="0">
                  <c:v>-87.151268000000002</c:v>
                </c:pt>
                <c:pt idx="1">
                  <c:v>-70.261955</c:v>
                </c:pt>
                <c:pt idx="2">
                  <c:v>-50.480159999999998</c:v>
                </c:pt>
                <c:pt idx="3">
                  <c:v>-39.060226</c:v>
                </c:pt>
                <c:pt idx="4">
                  <c:v>-29.495892999999999</c:v>
                </c:pt>
                <c:pt idx="5">
                  <c:v>-18.866662999999999</c:v>
                </c:pt>
                <c:pt idx="6">
                  <c:v>-8.8653659999999999</c:v>
                </c:pt>
                <c:pt idx="7">
                  <c:v>0.90856618</c:v>
                </c:pt>
                <c:pt idx="8">
                  <c:v>5.3356905000000001</c:v>
                </c:pt>
                <c:pt idx="9">
                  <c:v>6.6779108000000003</c:v>
                </c:pt>
                <c:pt idx="10">
                  <c:v>3.7272956000000002</c:v>
                </c:pt>
                <c:pt idx="11">
                  <c:v>1.5484629999999999</c:v>
                </c:pt>
                <c:pt idx="12">
                  <c:v>-0.30935057999999999</c:v>
                </c:pt>
                <c:pt idx="13">
                  <c:v>-1.3984464000000001</c:v>
                </c:pt>
                <c:pt idx="14">
                  <c:v>-2.0633482999999999</c:v>
                </c:pt>
                <c:pt idx="15">
                  <c:v>-2.5160537000000001</c:v>
                </c:pt>
                <c:pt idx="16">
                  <c:v>-2.6125490999999998</c:v>
                </c:pt>
                <c:pt idx="17">
                  <c:v>-2.4591444</c:v>
                </c:pt>
                <c:pt idx="18">
                  <c:v>-1.6906897999999999</c:v>
                </c:pt>
                <c:pt idx="19">
                  <c:v>-0.20615976</c:v>
                </c:pt>
                <c:pt idx="20">
                  <c:v>1.1722618</c:v>
                </c:pt>
                <c:pt idx="21">
                  <c:v>2.0787754000000001</c:v>
                </c:pt>
                <c:pt idx="22">
                  <c:v>2.4252669999999998</c:v>
                </c:pt>
                <c:pt idx="23">
                  <c:v>3.0987141</c:v>
                </c:pt>
                <c:pt idx="24">
                  <c:v>3.6229355000000001</c:v>
                </c:pt>
                <c:pt idx="25">
                  <c:v>4.1998347999999996</c:v>
                </c:pt>
                <c:pt idx="26">
                  <c:v>4.5036554000000004</c:v>
                </c:pt>
                <c:pt idx="27">
                  <c:v>4.4172859000000004</c:v>
                </c:pt>
                <c:pt idx="28">
                  <c:v>4.6759228999999998</c:v>
                </c:pt>
                <c:pt idx="29">
                  <c:v>5.857748</c:v>
                </c:pt>
                <c:pt idx="30">
                  <c:v>7.5300732000000004</c:v>
                </c:pt>
                <c:pt idx="31">
                  <c:v>9.3223094999999994</c:v>
                </c:pt>
                <c:pt idx="32">
                  <c:v>9.6150093000000005</c:v>
                </c:pt>
                <c:pt idx="33">
                  <c:v>9.3750342999999994</c:v>
                </c:pt>
                <c:pt idx="34">
                  <c:v>7.9815183000000003</c:v>
                </c:pt>
                <c:pt idx="35">
                  <c:v>7.3078294000000001</c:v>
                </c:pt>
                <c:pt idx="36">
                  <c:v>7.2204303999999997</c:v>
                </c:pt>
                <c:pt idx="37">
                  <c:v>7.173419</c:v>
                </c:pt>
                <c:pt idx="38">
                  <c:v>6.6096158000000003</c:v>
                </c:pt>
                <c:pt idx="39">
                  <c:v>6.1340833000000003</c:v>
                </c:pt>
                <c:pt idx="40">
                  <c:v>6.0852284000000001</c:v>
                </c:pt>
                <c:pt idx="41">
                  <c:v>5.9980469000000003</c:v>
                </c:pt>
                <c:pt idx="42">
                  <c:v>5.5714196999999999</c:v>
                </c:pt>
                <c:pt idx="43">
                  <c:v>5.2204155999999999</c:v>
                </c:pt>
                <c:pt idx="44">
                  <c:v>5.1074605000000002</c:v>
                </c:pt>
                <c:pt idx="45">
                  <c:v>5.0745057999999998</c:v>
                </c:pt>
                <c:pt idx="46">
                  <c:v>5.3150573000000003</c:v>
                </c:pt>
                <c:pt idx="47">
                  <c:v>6.0631637999999999</c:v>
                </c:pt>
                <c:pt idx="48">
                  <c:v>6.8463149000000003</c:v>
                </c:pt>
                <c:pt idx="49">
                  <c:v>7.4905586</c:v>
                </c:pt>
                <c:pt idx="50">
                  <c:v>7.8437742999999998</c:v>
                </c:pt>
                <c:pt idx="51">
                  <c:v>8.0303354000000002</c:v>
                </c:pt>
                <c:pt idx="52">
                  <c:v>8.0801944999999993</c:v>
                </c:pt>
                <c:pt idx="53">
                  <c:v>7.5409879999999996</c:v>
                </c:pt>
                <c:pt idx="54">
                  <c:v>6.7509408000000004</c:v>
                </c:pt>
                <c:pt idx="55">
                  <c:v>6.2211046000000003</c:v>
                </c:pt>
                <c:pt idx="56">
                  <c:v>6.4490952000000004</c:v>
                </c:pt>
                <c:pt idx="57">
                  <c:v>6.6819663</c:v>
                </c:pt>
                <c:pt idx="58">
                  <c:v>6.4337062999999999</c:v>
                </c:pt>
                <c:pt idx="59">
                  <c:v>6.0111346000000001</c:v>
                </c:pt>
                <c:pt idx="60">
                  <c:v>5.9769664000000002</c:v>
                </c:pt>
                <c:pt idx="61">
                  <c:v>6.3159719000000001</c:v>
                </c:pt>
                <c:pt idx="62">
                  <c:v>6.9251265999999996</c:v>
                </c:pt>
                <c:pt idx="63">
                  <c:v>6.8781071000000003</c:v>
                </c:pt>
                <c:pt idx="64">
                  <c:v>6.2040519999999999</c:v>
                </c:pt>
                <c:pt idx="65">
                  <c:v>5.4665632000000004</c:v>
                </c:pt>
                <c:pt idx="66">
                  <c:v>4.8167638999999998</c:v>
                </c:pt>
                <c:pt idx="67">
                  <c:v>4.1668266999999997</c:v>
                </c:pt>
                <c:pt idx="68">
                  <c:v>3.4433522000000001</c:v>
                </c:pt>
                <c:pt idx="69">
                  <c:v>2.7722085000000001</c:v>
                </c:pt>
                <c:pt idx="70">
                  <c:v>2.3288326000000001</c:v>
                </c:pt>
                <c:pt idx="71">
                  <c:v>2.2846339000000002</c:v>
                </c:pt>
                <c:pt idx="72">
                  <c:v>2.5882211000000002</c:v>
                </c:pt>
                <c:pt idx="73">
                  <c:v>2.8989183999999999</c:v>
                </c:pt>
                <c:pt idx="74">
                  <c:v>3.1332102000000002</c:v>
                </c:pt>
                <c:pt idx="75">
                  <c:v>3.2026273999999999</c:v>
                </c:pt>
                <c:pt idx="76">
                  <c:v>3.2425033999999999</c:v>
                </c:pt>
                <c:pt idx="77">
                  <c:v>3.1718681000000002</c:v>
                </c:pt>
                <c:pt idx="78">
                  <c:v>3.2230317999999998</c:v>
                </c:pt>
                <c:pt idx="79">
                  <c:v>2.8777436999999999</c:v>
                </c:pt>
                <c:pt idx="80">
                  <c:v>2.0902188000000002</c:v>
                </c:pt>
                <c:pt idx="81">
                  <c:v>0.57891643000000004</c:v>
                </c:pt>
                <c:pt idx="82">
                  <c:v>-1.2307334000000001</c:v>
                </c:pt>
                <c:pt idx="83">
                  <c:v>-3.0543265000000002</c:v>
                </c:pt>
                <c:pt idx="84">
                  <c:v>-5.3157768000000001</c:v>
                </c:pt>
                <c:pt idx="85">
                  <c:v>-9.0817765999999995</c:v>
                </c:pt>
                <c:pt idx="86">
                  <c:v>-12.899725999999999</c:v>
                </c:pt>
                <c:pt idx="87">
                  <c:v>-16.302714999999999</c:v>
                </c:pt>
                <c:pt idx="88">
                  <c:v>-16.218730999999998</c:v>
                </c:pt>
                <c:pt idx="89">
                  <c:v>-13.630438</c:v>
                </c:pt>
                <c:pt idx="90">
                  <c:v>-7.4068623000000002</c:v>
                </c:pt>
                <c:pt idx="91">
                  <c:v>-2.3329496000000001</c:v>
                </c:pt>
                <c:pt idx="92">
                  <c:v>0.92667275999999998</c:v>
                </c:pt>
                <c:pt idx="93">
                  <c:v>1.2364603000000001</c:v>
                </c:pt>
                <c:pt idx="94">
                  <c:v>1.7793143</c:v>
                </c:pt>
                <c:pt idx="95">
                  <c:v>1.8005990999999999</c:v>
                </c:pt>
                <c:pt idx="96">
                  <c:v>2.9168664999999998</c:v>
                </c:pt>
                <c:pt idx="97">
                  <c:v>1.5568048000000001</c:v>
                </c:pt>
                <c:pt idx="98">
                  <c:v>0.55916268000000002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0B-4121-88AC-F8CF36374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90752"/>
        <c:axId val="114492928"/>
      </c:scatterChart>
      <c:valAx>
        <c:axId val="114490752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114492928"/>
        <c:crosses val="autoZero"/>
        <c:crossBetween val="midCat"/>
        <c:majorUnit val="2"/>
      </c:valAx>
      <c:valAx>
        <c:axId val="114492928"/>
        <c:scaling>
          <c:orientation val="minMax"/>
          <c:max val="2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490752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3618280908512466"/>
          <c:y val="0.64239246135899675"/>
          <c:w val="0.31406220500054366"/>
          <c:h val="0.130201812665270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2IF x 1LO Spurious Suppression (dBc) -10 dBm IF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'2Ix1L'!$F$5:$F$103</c:f>
              <c:numCache>
                <c:formatCode>General</c:formatCode>
                <c:ptCount val="99"/>
                <c:pt idx="0">
                  <c:v>2.1819999999999999</c:v>
                </c:pt>
                <c:pt idx="1">
                  <c:v>2.2821836734694001</c:v>
                </c:pt>
                <c:pt idx="2">
                  <c:v>2.3823673469387998</c:v>
                </c:pt>
                <c:pt idx="3">
                  <c:v>2.4825510204082</c:v>
                </c:pt>
                <c:pt idx="4">
                  <c:v>2.5827346938776001</c:v>
                </c:pt>
                <c:pt idx="5">
                  <c:v>2.6829183673468999</c:v>
                </c:pt>
                <c:pt idx="6">
                  <c:v>2.7831020408163001</c:v>
                </c:pt>
                <c:pt idx="7">
                  <c:v>2.8832857142856998</c:v>
                </c:pt>
                <c:pt idx="8">
                  <c:v>2.9834693877551</c:v>
                </c:pt>
                <c:pt idx="9">
                  <c:v>3.0836530612245001</c:v>
                </c:pt>
                <c:pt idx="10">
                  <c:v>3.1838367346939003</c:v>
                </c:pt>
                <c:pt idx="11">
                  <c:v>3.2840204081633</c:v>
                </c:pt>
                <c:pt idx="12">
                  <c:v>3.3842040816327001</c:v>
                </c:pt>
                <c:pt idx="13">
                  <c:v>3.4843877551020004</c:v>
                </c:pt>
                <c:pt idx="14">
                  <c:v>3.5845714285714001</c:v>
                </c:pt>
                <c:pt idx="15">
                  <c:v>3.6847551020408003</c:v>
                </c:pt>
                <c:pt idx="16">
                  <c:v>3.7849387755102</c:v>
                </c:pt>
                <c:pt idx="17">
                  <c:v>3.8851224489796001</c:v>
                </c:pt>
                <c:pt idx="18">
                  <c:v>3.9853061224489998</c:v>
                </c:pt>
                <c:pt idx="19">
                  <c:v>4.0854897959183996</c:v>
                </c:pt>
                <c:pt idx="20">
                  <c:v>4.1856734693878002</c:v>
                </c:pt>
                <c:pt idx="21">
                  <c:v>4.2858571428571004</c:v>
                </c:pt>
                <c:pt idx="22">
                  <c:v>4.3860408163265001</c:v>
                </c:pt>
                <c:pt idx="23">
                  <c:v>4.4862244897959007</c:v>
                </c:pt>
                <c:pt idx="24">
                  <c:v>4.5864081632652995</c:v>
                </c:pt>
                <c:pt idx="25">
                  <c:v>4.6865918367347001</c:v>
                </c:pt>
                <c:pt idx="26">
                  <c:v>4.7867755102040999</c:v>
                </c:pt>
                <c:pt idx="27">
                  <c:v>4.8869591836735005</c:v>
                </c:pt>
                <c:pt idx="28">
                  <c:v>4.9871428571429002</c:v>
                </c:pt>
                <c:pt idx="29">
                  <c:v>5.0873265306121995</c:v>
                </c:pt>
                <c:pt idx="30">
                  <c:v>5.1875102040816001</c:v>
                </c:pt>
                <c:pt idx="31">
                  <c:v>5.2876938775509998</c:v>
                </c:pt>
                <c:pt idx="32">
                  <c:v>5.3878775510204004</c:v>
                </c:pt>
                <c:pt idx="33">
                  <c:v>5.4880612244898002</c:v>
                </c:pt>
                <c:pt idx="34">
                  <c:v>5.5882448979591999</c:v>
                </c:pt>
                <c:pt idx="35">
                  <c:v>5.6884285714286005</c:v>
                </c:pt>
                <c:pt idx="36">
                  <c:v>5.7886122448980002</c:v>
                </c:pt>
                <c:pt idx="37">
                  <c:v>5.8887959183673004</c:v>
                </c:pt>
                <c:pt idx="38">
                  <c:v>5.9889795918367001</c:v>
                </c:pt>
                <c:pt idx="39">
                  <c:v>6.0891632653060999</c:v>
                </c:pt>
                <c:pt idx="40">
                  <c:v>6.1893469387755005</c:v>
                </c:pt>
                <c:pt idx="41">
                  <c:v>6.2895306122449002</c:v>
                </c:pt>
                <c:pt idx="42">
                  <c:v>6.3897142857142999</c:v>
                </c:pt>
                <c:pt idx="43">
                  <c:v>6.4898979591836996</c:v>
                </c:pt>
                <c:pt idx="44">
                  <c:v>6.5900816326531002</c:v>
                </c:pt>
                <c:pt idx="45">
                  <c:v>6.6902653061224004</c:v>
                </c:pt>
                <c:pt idx="46">
                  <c:v>6.7904489795918002</c:v>
                </c:pt>
                <c:pt idx="47">
                  <c:v>6.8906326530611999</c:v>
                </c:pt>
                <c:pt idx="48">
                  <c:v>6.9908163265305996</c:v>
                </c:pt>
                <c:pt idx="49">
                  <c:v>7.0910000000000002</c:v>
                </c:pt>
                <c:pt idx="50">
                  <c:v>7.1911836734694008</c:v>
                </c:pt>
                <c:pt idx="51">
                  <c:v>7.2913673469387996</c:v>
                </c:pt>
                <c:pt idx="52">
                  <c:v>7.3915510204082002</c:v>
                </c:pt>
                <c:pt idx="53">
                  <c:v>7.4917346938775999</c:v>
                </c:pt>
                <c:pt idx="54">
                  <c:v>7.5919183673469002</c:v>
                </c:pt>
                <c:pt idx="55">
                  <c:v>7.6921020408163008</c:v>
                </c:pt>
                <c:pt idx="56">
                  <c:v>7.7922857142856996</c:v>
                </c:pt>
                <c:pt idx="57">
                  <c:v>7.8924693877551002</c:v>
                </c:pt>
                <c:pt idx="58">
                  <c:v>7.9926530612244999</c:v>
                </c:pt>
                <c:pt idx="59">
                  <c:v>8.0928367346939005</c:v>
                </c:pt>
                <c:pt idx="60">
                  <c:v>8.1930204081632994</c:v>
                </c:pt>
                <c:pt idx="61">
                  <c:v>8.2932040816327</c:v>
                </c:pt>
                <c:pt idx="62">
                  <c:v>8.3933877551020011</c:v>
                </c:pt>
                <c:pt idx="63">
                  <c:v>8.4935714285713999</c:v>
                </c:pt>
                <c:pt idx="64">
                  <c:v>8.5937551020408005</c:v>
                </c:pt>
                <c:pt idx="65">
                  <c:v>8.6939387755102011</c:v>
                </c:pt>
                <c:pt idx="66">
                  <c:v>8.7941224489796017</c:v>
                </c:pt>
                <c:pt idx="67">
                  <c:v>8.8943061224489988</c:v>
                </c:pt>
                <c:pt idx="68">
                  <c:v>8.9944897959183994</c:v>
                </c:pt>
                <c:pt idx="69">
                  <c:v>9.0946734693878</c:v>
                </c:pt>
                <c:pt idx="70">
                  <c:v>9.1948571428570993</c:v>
                </c:pt>
                <c:pt idx="71">
                  <c:v>9.2950408163264999</c:v>
                </c:pt>
                <c:pt idx="72">
                  <c:v>9.3952244897959005</c:v>
                </c:pt>
                <c:pt idx="73">
                  <c:v>9.4954081632653011</c:v>
                </c:pt>
                <c:pt idx="74">
                  <c:v>9.5955918367347</c:v>
                </c:pt>
                <c:pt idx="75">
                  <c:v>9.6957755102040988</c:v>
                </c:pt>
                <c:pt idx="76">
                  <c:v>9.7959591836734994</c:v>
                </c:pt>
                <c:pt idx="77">
                  <c:v>9.8961428571429</c:v>
                </c:pt>
                <c:pt idx="78">
                  <c:v>9.9963265306121993</c:v>
                </c:pt>
                <c:pt idx="79">
                  <c:v>10.096510204082001</c:v>
                </c:pt>
                <c:pt idx="80">
                  <c:v>10.196693877551001</c:v>
                </c:pt>
                <c:pt idx="81">
                  <c:v>10.29687755102</c:v>
                </c:pt>
                <c:pt idx="82">
                  <c:v>10.397061224489999</c:v>
                </c:pt>
                <c:pt idx="83">
                  <c:v>10.497244897959</c:v>
                </c:pt>
                <c:pt idx="84">
                  <c:v>10.597428571429001</c:v>
                </c:pt>
                <c:pt idx="85">
                  <c:v>10.697612244898</c:v>
                </c:pt>
                <c:pt idx="86">
                  <c:v>10.797795918367001</c:v>
                </c:pt>
                <c:pt idx="87">
                  <c:v>10.897979591837</c:v>
                </c:pt>
                <c:pt idx="88">
                  <c:v>10.998163265305999</c:v>
                </c:pt>
                <c:pt idx="89">
                  <c:v>11.098346938775999</c:v>
                </c:pt>
                <c:pt idx="90">
                  <c:v>11.198530612245001</c:v>
                </c:pt>
                <c:pt idx="91">
                  <c:v>11.298714285714</c:v>
                </c:pt>
                <c:pt idx="92">
                  <c:v>11.398897959184</c:v>
                </c:pt>
                <c:pt idx="93">
                  <c:v>11.499081632653001</c:v>
                </c:pt>
                <c:pt idx="94">
                  <c:v>11.599265306122</c:v>
                </c:pt>
                <c:pt idx="95">
                  <c:v>11.699448979591999</c:v>
                </c:pt>
                <c:pt idx="96">
                  <c:v>11.799632653061002</c:v>
                </c:pt>
                <c:pt idx="97">
                  <c:v>11.899816326531001</c:v>
                </c:pt>
                <c:pt idx="98">
                  <c:v>12</c:v>
                </c:pt>
              </c:numCache>
            </c:numRef>
          </c:xVal>
          <c:yVal>
            <c:numRef>
              <c:f>'2Ix1L'!$G$5:$G$103</c:f>
              <c:numCache>
                <c:formatCode>General</c:formatCode>
                <c:ptCount val="99"/>
                <c:pt idx="0">
                  <c:v>-55.371906000000003</c:v>
                </c:pt>
                <c:pt idx="1">
                  <c:v>-54.652462</c:v>
                </c:pt>
                <c:pt idx="2">
                  <c:v>-53.425877</c:v>
                </c:pt>
                <c:pt idx="3">
                  <c:v>-52.603282999999998</c:v>
                </c:pt>
                <c:pt idx="4">
                  <c:v>-52.499003999999999</c:v>
                </c:pt>
                <c:pt idx="5">
                  <c:v>-53.330074000000003</c:v>
                </c:pt>
                <c:pt idx="6">
                  <c:v>-53.977024</c:v>
                </c:pt>
                <c:pt idx="7">
                  <c:v>-54.583022999999997</c:v>
                </c:pt>
                <c:pt idx="8">
                  <c:v>-55.167636999999999</c:v>
                </c:pt>
                <c:pt idx="9">
                  <c:v>-55.905670000000001</c:v>
                </c:pt>
                <c:pt idx="10">
                  <c:v>-57.194229</c:v>
                </c:pt>
                <c:pt idx="11">
                  <c:v>-58.156936999999999</c:v>
                </c:pt>
                <c:pt idx="12">
                  <c:v>-58.986797000000003</c:v>
                </c:pt>
                <c:pt idx="13">
                  <c:v>-59.780375999999997</c:v>
                </c:pt>
                <c:pt idx="14">
                  <c:v>-60.623142000000001</c:v>
                </c:pt>
                <c:pt idx="15">
                  <c:v>-61.667622000000001</c:v>
                </c:pt>
                <c:pt idx="16">
                  <c:v>-61.926482999999998</c:v>
                </c:pt>
                <c:pt idx="17">
                  <c:v>-62.613239</c:v>
                </c:pt>
                <c:pt idx="18">
                  <c:v>-62.888545999999998</c:v>
                </c:pt>
                <c:pt idx="19">
                  <c:v>-63.294795999999998</c:v>
                </c:pt>
                <c:pt idx="20">
                  <c:v>-63.552123999999999</c:v>
                </c:pt>
                <c:pt idx="21">
                  <c:v>-64.127242999999993</c:v>
                </c:pt>
                <c:pt idx="22">
                  <c:v>-64.688189999999992</c:v>
                </c:pt>
                <c:pt idx="23">
                  <c:v>-65.069785999999993</c:v>
                </c:pt>
                <c:pt idx="24">
                  <c:v>-65.358482000000009</c:v>
                </c:pt>
                <c:pt idx="25">
                  <c:v>-65.852744999999999</c:v>
                </c:pt>
                <c:pt idx="26">
                  <c:v>-65.883121000000003</c:v>
                </c:pt>
                <c:pt idx="27">
                  <c:v>-65.680450000000008</c:v>
                </c:pt>
                <c:pt idx="28">
                  <c:v>-65.720950999999999</c:v>
                </c:pt>
                <c:pt idx="29">
                  <c:v>-66.842647999999997</c:v>
                </c:pt>
                <c:pt idx="30">
                  <c:v>-69.088645999999997</c:v>
                </c:pt>
                <c:pt idx="31">
                  <c:v>-71.351273000000006</c:v>
                </c:pt>
                <c:pt idx="32">
                  <c:v>-71.549339000000003</c:v>
                </c:pt>
                <c:pt idx="33">
                  <c:v>-70.304321000000002</c:v>
                </c:pt>
                <c:pt idx="34">
                  <c:v>-67.610965999999991</c:v>
                </c:pt>
                <c:pt idx="35">
                  <c:v>-66.226112000000001</c:v>
                </c:pt>
                <c:pt idx="36">
                  <c:v>-65.17166499999999</c:v>
                </c:pt>
                <c:pt idx="37">
                  <c:v>-65.196410999999998</c:v>
                </c:pt>
                <c:pt idx="38">
                  <c:v>-64.991688000000011</c:v>
                </c:pt>
                <c:pt idx="39">
                  <c:v>-64.627644000000004</c:v>
                </c:pt>
                <c:pt idx="40">
                  <c:v>-64.868167999999997</c:v>
                </c:pt>
                <c:pt idx="41">
                  <c:v>-65.385100999999992</c:v>
                </c:pt>
                <c:pt idx="42">
                  <c:v>-66.078213000000005</c:v>
                </c:pt>
                <c:pt idx="43">
                  <c:v>-65.785942000000006</c:v>
                </c:pt>
                <c:pt idx="44">
                  <c:v>-64.635063000000002</c:v>
                </c:pt>
                <c:pt idx="45">
                  <c:v>-63.678421</c:v>
                </c:pt>
                <c:pt idx="46">
                  <c:v>-62.910843</c:v>
                </c:pt>
                <c:pt idx="47">
                  <c:v>-62.886208000000003</c:v>
                </c:pt>
                <c:pt idx="48">
                  <c:v>-62.738776999999999</c:v>
                </c:pt>
                <c:pt idx="49">
                  <c:v>-62.685471</c:v>
                </c:pt>
                <c:pt idx="50">
                  <c:v>-62.889591000000003</c:v>
                </c:pt>
                <c:pt idx="51">
                  <c:v>-63.645781999999997</c:v>
                </c:pt>
                <c:pt idx="52">
                  <c:v>-64.361130000000003</c:v>
                </c:pt>
                <c:pt idx="53">
                  <c:v>-64.6036</c:v>
                </c:pt>
                <c:pt idx="54">
                  <c:v>-64.096371000000005</c:v>
                </c:pt>
                <c:pt idx="55">
                  <c:v>-63.391945</c:v>
                </c:pt>
                <c:pt idx="56">
                  <c:v>-63.121281000000003</c:v>
                </c:pt>
                <c:pt idx="57">
                  <c:v>-62.912551999999998</c:v>
                </c:pt>
                <c:pt idx="58">
                  <c:v>-63.169314999999997</c:v>
                </c:pt>
                <c:pt idx="59">
                  <c:v>-62.801608999999999</c:v>
                </c:pt>
                <c:pt idx="60">
                  <c:v>-62.761645999999999</c:v>
                </c:pt>
                <c:pt idx="61">
                  <c:v>-62.378070999999998</c:v>
                </c:pt>
                <c:pt idx="62">
                  <c:v>-62.535651999999999</c:v>
                </c:pt>
                <c:pt idx="63">
                  <c:v>-62.564297000000003</c:v>
                </c:pt>
                <c:pt idx="64">
                  <c:v>-62.541508</c:v>
                </c:pt>
                <c:pt idx="65">
                  <c:v>-61.921115999999998</c:v>
                </c:pt>
                <c:pt idx="66">
                  <c:v>-61.060886000000004</c:v>
                </c:pt>
                <c:pt idx="67">
                  <c:v>-60.393154000000003</c:v>
                </c:pt>
                <c:pt idx="68">
                  <c:v>-60.154121000000004</c:v>
                </c:pt>
                <c:pt idx="69">
                  <c:v>-60.052157999999999</c:v>
                </c:pt>
                <c:pt idx="70">
                  <c:v>-59.547530999999999</c:v>
                </c:pt>
                <c:pt idx="71">
                  <c:v>-58.952015000000003</c:v>
                </c:pt>
                <c:pt idx="72">
                  <c:v>-58.568668000000002</c:v>
                </c:pt>
                <c:pt idx="73">
                  <c:v>-59.026896999999998</c:v>
                </c:pt>
                <c:pt idx="74">
                  <c:v>-60.104618000000002</c:v>
                </c:pt>
                <c:pt idx="75">
                  <c:v>-61.818218000000002</c:v>
                </c:pt>
                <c:pt idx="76">
                  <c:v>-64.015513999999996</c:v>
                </c:pt>
                <c:pt idx="77">
                  <c:v>-65.724930000000001</c:v>
                </c:pt>
                <c:pt idx="78">
                  <c:v>-66.008456999999993</c:v>
                </c:pt>
                <c:pt idx="79">
                  <c:v>-65.550097999999991</c:v>
                </c:pt>
                <c:pt idx="80">
                  <c:v>-64.833812999999992</c:v>
                </c:pt>
                <c:pt idx="81">
                  <c:v>-64.324635000000001</c:v>
                </c:pt>
                <c:pt idx="82">
                  <c:v>-63.309967</c:v>
                </c:pt>
                <c:pt idx="83">
                  <c:v>-62.271908000000003</c:v>
                </c:pt>
                <c:pt idx="84">
                  <c:v>-61.457515999999998</c:v>
                </c:pt>
                <c:pt idx="85">
                  <c:v>-61.105820000000001</c:v>
                </c:pt>
                <c:pt idx="86">
                  <c:v>-61.533732999999998</c:v>
                </c:pt>
                <c:pt idx="87">
                  <c:v>-62.344177000000002</c:v>
                </c:pt>
                <c:pt idx="88">
                  <c:v>-63.050857999999998</c:v>
                </c:pt>
                <c:pt idx="89">
                  <c:v>-63.110965999999998</c:v>
                </c:pt>
                <c:pt idx="90">
                  <c:v>-62.786639999999998</c:v>
                </c:pt>
                <c:pt idx="91">
                  <c:v>-62.934956</c:v>
                </c:pt>
                <c:pt idx="92">
                  <c:v>-62.935371000000004</c:v>
                </c:pt>
                <c:pt idx="93">
                  <c:v>-63.663254000000002</c:v>
                </c:pt>
                <c:pt idx="94">
                  <c:v>-64.190556000000001</c:v>
                </c:pt>
                <c:pt idx="95">
                  <c:v>-64.555832000000009</c:v>
                </c:pt>
                <c:pt idx="96">
                  <c:v>-63.961998000000001</c:v>
                </c:pt>
                <c:pt idx="97">
                  <c:v>-63.020663999999996</c:v>
                </c:pt>
                <c:pt idx="98">
                  <c:v>-62.508408000000003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E-40E0-97BB-1D9A2668ECDE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'2Ix1L'!$F$5:$F$103</c:f>
              <c:numCache>
                <c:formatCode>General</c:formatCode>
                <c:ptCount val="99"/>
                <c:pt idx="0">
                  <c:v>2.1819999999999999</c:v>
                </c:pt>
                <c:pt idx="1">
                  <c:v>2.2821836734694001</c:v>
                </c:pt>
                <c:pt idx="2">
                  <c:v>2.3823673469387998</c:v>
                </c:pt>
                <c:pt idx="3">
                  <c:v>2.4825510204082</c:v>
                </c:pt>
                <c:pt idx="4">
                  <c:v>2.5827346938776001</c:v>
                </c:pt>
                <c:pt idx="5">
                  <c:v>2.6829183673468999</c:v>
                </c:pt>
                <c:pt idx="6">
                  <c:v>2.7831020408163001</c:v>
                </c:pt>
                <c:pt idx="7">
                  <c:v>2.8832857142856998</c:v>
                </c:pt>
                <c:pt idx="8">
                  <c:v>2.9834693877551</c:v>
                </c:pt>
                <c:pt idx="9">
                  <c:v>3.0836530612245001</c:v>
                </c:pt>
                <c:pt idx="10">
                  <c:v>3.1838367346939003</c:v>
                </c:pt>
                <c:pt idx="11">
                  <c:v>3.2840204081633</c:v>
                </c:pt>
                <c:pt idx="12">
                  <c:v>3.3842040816327001</c:v>
                </c:pt>
                <c:pt idx="13">
                  <c:v>3.4843877551020004</c:v>
                </c:pt>
                <c:pt idx="14">
                  <c:v>3.5845714285714001</c:v>
                </c:pt>
                <c:pt idx="15">
                  <c:v>3.6847551020408003</c:v>
                </c:pt>
                <c:pt idx="16">
                  <c:v>3.7849387755102</c:v>
                </c:pt>
                <c:pt idx="17">
                  <c:v>3.8851224489796001</c:v>
                </c:pt>
                <c:pt idx="18">
                  <c:v>3.9853061224489998</c:v>
                </c:pt>
                <c:pt idx="19">
                  <c:v>4.0854897959183996</c:v>
                </c:pt>
                <c:pt idx="20">
                  <c:v>4.1856734693878002</c:v>
                </c:pt>
                <c:pt idx="21">
                  <c:v>4.2858571428571004</c:v>
                </c:pt>
                <c:pt idx="22">
                  <c:v>4.3860408163265001</c:v>
                </c:pt>
                <c:pt idx="23">
                  <c:v>4.4862244897959007</c:v>
                </c:pt>
                <c:pt idx="24">
                  <c:v>4.5864081632652995</c:v>
                </c:pt>
                <c:pt idx="25">
                  <c:v>4.6865918367347001</c:v>
                </c:pt>
                <c:pt idx="26">
                  <c:v>4.7867755102040999</c:v>
                </c:pt>
                <c:pt idx="27">
                  <c:v>4.8869591836735005</c:v>
                </c:pt>
                <c:pt idx="28">
                  <c:v>4.9871428571429002</c:v>
                </c:pt>
                <c:pt idx="29">
                  <c:v>5.0873265306121995</c:v>
                </c:pt>
                <c:pt idx="30">
                  <c:v>5.1875102040816001</c:v>
                </c:pt>
                <c:pt idx="31">
                  <c:v>5.2876938775509998</c:v>
                </c:pt>
                <c:pt idx="32">
                  <c:v>5.3878775510204004</c:v>
                </c:pt>
                <c:pt idx="33">
                  <c:v>5.4880612244898002</c:v>
                </c:pt>
                <c:pt idx="34">
                  <c:v>5.5882448979591999</c:v>
                </c:pt>
                <c:pt idx="35">
                  <c:v>5.6884285714286005</c:v>
                </c:pt>
                <c:pt idx="36">
                  <c:v>5.7886122448980002</c:v>
                </c:pt>
                <c:pt idx="37">
                  <c:v>5.8887959183673004</c:v>
                </c:pt>
                <c:pt idx="38">
                  <c:v>5.9889795918367001</c:v>
                </c:pt>
                <c:pt idx="39">
                  <c:v>6.0891632653060999</c:v>
                </c:pt>
                <c:pt idx="40">
                  <c:v>6.1893469387755005</c:v>
                </c:pt>
                <c:pt idx="41">
                  <c:v>6.2895306122449002</c:v>
                </c:pt>
                <c:pt idx="42">
                  <c:v>6.3897142857142999</c:v>
                </c:pt>
                <c:pt idx="43">
                  <c:v>6.4898979591836996</c:v>
                </c:pt>
                <c:pt idx="44">
                  <c:v>6.5900816326531002</c:v>
                </c:pt>
                <c:pt idx="45">
                  <c:v>6.6902653061224004</c:v>
                </c:pt>
                <c:pt idx="46">
                  <c:v>6.7904489795918002</c:v>
                </c:pt>
                <c:pt idx="47">
                  <c:v>6.8906326530611999</c:v>
                </c:pt>
                <c:pt idx="48">
                  <c:v>6.9908163265305996</c:v>
                </c:pt>
                <c:pt idx="49">
                  <c:v>7.0910000000000002</c:v>
                </c:pt>
                <c:pt idx="50">
                  <c:v>7.1911836734694008</c:v>
                </c:pt>
                <c:pt idx="51">
                  <c:v>7.2913673469387996</c:v>
                </c:pt>
                <c:pt idx="52">
                  <c:v>7.3915510204082002</c:v>
                </c:pt>
                <c:pt idx="53">
                  <c:v>7.4917346938775999</c:v>
                </c:pt>
                <c:pt idx="54">
                  <c:v>7.5919183673469002</c:v>
                </c:pt>
                <c:pt idx="55">
                  <c:v>7.6921020408163008</c:v>
                </c:pt>
                <c:pt idx="56">
                  <c:v>7.7922857142856996</c:v>
                </c:pt>
                <c:pt idx="57">
                  <c:v>7.8924693877551002</c:v>
                </c:pt>
                <c:pt idx="58">
                  <c:v>7.9926530612244999</c:v>
                </c:pt>
                <c:pt idx="59">
                  <c:v>8.0928367346939005</c:v>
                </c:pt>
                <c:pt idx="60">
                  <c:v>8.1930204081632994</c:v>
                </c:pt>
                <c:pt idx="61">
                  <c:v>8.2932040816327</c:v>
                </c:pt>
                <c:pt idx="62">
                  <c:v>8.3933877551020011</c:v>
                </c:pt>
                <c:pt idx="63">
                  <c:v>8.4935714285713999</c:v>
                </c:pt>
                <c:pt idx="64">
                  <c:v>8.5937551020408005</c:v>
                </c:pt>
                <c:pt idx="65">
                  <c:v>8.6939387755102011</c:v>
                </c:pt>
                <c:pt idx="66">
                  <c:v>8.7941224489796017</c:v>
                </c:pt>
                <c:pt idx="67">
                  <c:v>8.8943061224489988</c:v>
                </c:pt>
                <c:pt idx="68">
                  <c:v>8.9944897959183994</c:v>
                </c:pt>
                <c:pt idx="69">
                  <c:v>9.0946734693878</c:v>
                </c:pt>
                <c:pt idx="70">
                  <c:v>9.1948571428570993</c:v>
                </c:pt>
                <c:pt idx="71">
                  <c:v>9.2950408163264999</c:v>
                </c:pt>
                <c:pt idx="72">
                  <c:v>9.3952244897959005</c:v>
                </c:pt>
                <c:pt idx="73">
                  <c:v>9.4954081632653011</c:v>
                </c:pt>
                <c:pt idx="74">
                  <c:v>9.5955918367347</c:v>
                </c:pt>
                <c:pt idx="75">
                  <c:v>9.6957755102040988</c:v>
                </c:pt>
                <c:pt idx="76">
                  <c:v>9.7959591836734994</c:v>
                </c:pt>
                <c:pt idx="77">
                  <c:v>9.8961428571429</c:v>
                </c:pt>
                <c:pt idx="78">
                  <c:v>9.9963265306121993</c:v>
                </c:pt>
                <c:pt idx="79">
                  <c:v>10.096510204082001</c:v>
                </c:pt>
                <c:pt idx="80">
                  <c:v>10.196693877551001</c:v>
                </c:pt>
                <c:pt idx="81">
                  <c:v>10.29687755102</c:v>
                </c:pt>
                <c:pt idx="82">
                  <c:v>10.397061224489999</c:v>
                </c:pt>
                <c:pt idx="83">
                  <c:v>10.497244897959</c:v>
                </c:pt>
                <c:pt idx="84">
                  <c:v>10.597428571429001</c:v>
                </c:pt>
                <c:pt idx="85">
                  <c:v>10.697612244898</c:v>
                </c:pt>
                <c:pt idx="86">
                  <c:v>10.797795918367001</c:v>
                </c:pt>
                <c:pt idx="87">
                  <c:v>10.897979591837</c:v>
                </c:pt>
                <c:pt idx="88">
                  <c:v>10.998163265305999</c:v>
                </c:pt>
                <c:pt idx="89">
                  <c:v>11.098346938775999</c:v>
                </c:pt>
                <c:pt idx="90">
                  <c:v>11.198530612245001</c:v>
                </c:pt>
                <c:pt idx="91">
                  <c:v>11.298714285714</c:v>
                </c:pt>
                <c:pt idx="92">
                  <c:v>11.398897959184</c:v>
                </c:pt>
                <c:pt idx="93">
                  <c:v>11.499081632653001</c:v>
                </c:pt>
                <c:pt idx="94">
                  <c:v>11.599265306122</c:v>
                </c:pt>
                <c:pt idx="95">
                  <c:v>11.699448979591999</c:v>
                </c:pt>
                <c:pt idx="96">
                  <c:v>11.799632653061002</c:v>
                </c:pt>
                <c:pt idx="97">
                  <c:v>11.899816326531001</c:v>
                </c:pt>
                <c:pt idx="98">
                  <c:v>12</c:v>
                </c:pt>
              </c:numCache>
            </c:numRef>
          </c:xVal>
          <c:yVal>
            <c:numRef>
              <c:f>'2Ix1L'!$O$5:$O$103</c:f>
              <c:numCache>
                <c:formatCode>General</c:formatCode>
                <c:ptCount val="99"/>
                <c:pt idx="0">
                  <c:v>-63.788043999999999</c:v>
                </c:pt>
                <c:pt idx="1">
                  <c:v>-63.639519</c:v>
                </c:pt>
                <c:pt idx="2">
                  <c:v>-61.999336</c:v>
                </c:pt>
                <c:pt idx="3">
                  <c:v>-60.962905999999997</c:v>
                </c:pt>
                <c:pt idx="4">
                  <c:v>-60.515011000000001</c:v>
                </c:pt>
                <c:pt idx="5">
                  <c:v>-62.441105</c:v>
                </c:pt>
                <c:pt idx="6">
                  <c:v>-64.870429999999999</c:v>
                </c:pt>
                <c:pt idx="7">
                  <c:v>-71.828177999999994</c:v>
                </c:pt>
                <c:pt idx="8">
                  <c:v>-73.397018000000003</c:v>
                </c:pt>
                <c:pt idx="9">
                  <c:v>-74.170479</c:v>
                </c:pt>
                <c:pt idx="10">
                  <c:v>-69.948318</c:v>
                </c:pt>
                <c:pt idx="11">
                  <c:v>-68.63833600000001</c:v>
                </c:pt>
                <c:pt idx="12">
                  <c:v>-66.957202999999993</c:v>
                </c:pt>
                <c:pt idx="13">
                  <c:v>-64.780338</c:v>
                </c:pt>
                <c:pt idx="14">
                  <c:v>-64.139647999999994</c:v>
                </c:pt>
                <c:pt idx="15">
                  <c:v>-63.638339999999999</c:v>
                </c:pt>
                <c:pt idx="16">
                  <c:v>-63.444557000000003</c:v>
                </c:pt>
                <c:pt idx="17">
                  <c:v>-63.468657999999998</c:v>
                </c:pt>
                <c:pt idx="18">
                  <c:v>-63.514904000000001</c:v>
                </c:pt>
                <c:pt idx="19">
                  <c:v>-63.678485999999999</c:v>
                </c:pt>
                <c:pt idx="20">
                  <c:v>-63.500259</c:v>
                </c:pt>
                <c:pt idx="21">
                  <c:v>-63.591563999999998</c:v>
                </c:pt>
                <c:pt idx="22">
                  <c:v>-63.405487000000001</c:v>
                </c:pt>
                <c:pt idx="23">
                  <c:v>-63.168179000000002</c:v>
                </c:pt>
                <c:pt idx="24">
                  <c:v>-62.49033</c:v>
                </c:pt>
                <c:pt idx="25">
                  <c:v>-61.688113999999999</c:v>
                </c:pt>
                <c:pt idx="26">
                  <c:v>-60.708888999999999</c:v>
                </c:pt>
                <c:pt idx="27">
                  <c:v>-59.772778000000002</c:v>
                </c:pt>
                <c:pt idx="28">
                  <c:v>-59.368575999999997</c:v>
                </c:pt>
                <c:pt idx="29">
                  <c:v>-59.019112</c:v>
                </c:pt>
                <c:pt idx="30">
                  <c:v>-59.231731000000003</c:v>
                </c:pt>
                <c:pt idx="31">
                  <c:v>-60.208621999999998</c:v>
                </c:pt>
                <c:pt idx="32">
                  <c:v>-61.786895999999999</c:v>
                </c:pt>
                <c:pt idx="33">
                  <c:v>-63.499896999999997</c:v>
                </c:pt>
                <c:pt idx="34">
                  <c:v>-64.391898999999995</c:v>
                </c:pt>
                <c:pt idx="35">
                  <c:v>-64.728881999999999</c:v>
                </c:pt>
                <c:pt idx="36">
                  <c:v>-64.838115999999999</c:v>
                </c:pt>
                <c:pt idx="37">
                  <c:v>-64.560817999999998</c:v>
                </c:pt>
                <c:pt idx="38">
                  <c:v>-64.837874999999997</c:v>
                </c:pt>
                <c:pt idx="39">
                  <c:v>-66.144114999999999</c:v>
                </c:pt>
                <c:pt idx="40">
                  <c:v>-67.810181</c:v>
                </c:pt>
                <c:pt idx="41">
                  <c:v>-69.950569000000002</c:v>
                </c:pt>
                <c:pt idx="42">
                  <c:v>-70.543411000000006</c:v>
                </c:pt>
                <c:pt idx="43">
                  <c:v>-70.201447000000002</c:v>
                </c:pt>
                <c:pt idx="44">
                  <c:v>-68.332492999999999</c:v>
                </c:pt>
                <c:pt idx="45">
                  <c:v>-66.40420499999999</c:v>
                </c:pt>
                <c:pt idx="46">
                  <c:v>-65.399426000000005</c:v>
                </c:pt>
                <c:pt idx="47">
                  <c:v>-64.603245000000001</c:v>
                </c:pt>
                <c:pt idx="48">
                  <c:v>-64.008831000000001</c:v>
                </c:pt>
                <c:pt idx="49">
                  <c:v>-63.123576999999997</c:v>
                </c:pt>
                <c:pt idx="50">
                  <c:v>-63.127228000000002</c:v>
                </c:pt>
                <c:pt idx="51">
                  <c:v>-63.573345000000003</c:v>
                </c:pt>
                <c:pt idx="52">
                  <c:v>-63.642597000000002</c:v>
                </c:pt>
                <c:pt idx="53">
                  <c:v>-63.531860000000002</c:v>
                </c:pt>
                <c:pt idx="54">
                  <c:v>-62.800877</c:v>
                </c:pt>
                <c:pt idx="55">
                  <c:v>-62.382542000000001</c:v>
                </c:pt>
                <c:pt idx="56">
                  <c:v>-62.103706000000003</c:v>
                </c:pt>
                <c:pt idx="57">
                  <c:v>-62.130549999999999</c:v>
                </c:pt>
                <c:pt idx="58">
                  <c:v>-62.314396000000002</c:v>
                </c:pt>
                <c:pt idx="59">
                  <c:v>-61.988650999999997</c:v>
                </c:pt>
                <c:pt idx="60">
                  <c:v>-61.741824999999999</c:v>
                </c:pt>
                <c:pt idx="61">
                  <c:v>-61.371989999999997</c:v>
                </c:pt>
                <c:pt idx="62">
                  <c:v>-61.188625000000002</c:v>
                </c:pt>
                <c:pt idx="63">
                  <c:v>-60.91357</c:v>
                </c:pt>
                <c:pt idx="64">
                  <c:v>-60.764068999999999</c:v>
                </c:pt>
                <c:pt idx="65">
                  <c:v>-60.323810999999999</c:v>
                </c:pt>
                <c:pt idx="66">
                  <c:v>-60.090426999999998</c:v>
                </c:pt>
                <c:pt idx="67">
                  <c:v>-59.775092999999998</c:v>
                </c:pt>
                <c:pt idx="68">
                  <c:v>-59.860061999999999</c:v>
                </c:pt>
                <c:pt idx="69">
                  <c:v>-59.856316</c:v>
                </c:pt>
                <c:pt idx="70">
                  <c:v>-59.501475999999997</c:v>
                </c:pt>
                <c:pt idx="71">
                  <c:v>-58.816440999999998</c:v>
                </c:pt>
                <c:pt idx="72">
                  <c:v>-58.121937000000003</c:v>
                </c:pt>
                <c:pt idx="73">
                  <c:v>-58.050125000000001</c:v>
                </c:pt>
                <c:pt idx="74">
                  <c:v>-58.335979000000002</c:v>
                </c:pt>
                <c:pt idx="75">
                  <c:v>-58.805759000000002</c:v>
                </c:pt>
                <c:pt idx="76">
                  <c:v>-59.322800000000001</c:v>
                </c:pt>
                <c:pt idx="77">
                  <c:v>-59.616672999999999</c:v>
                </c:pt>
                <c:pt idx="78">
                  <c:v>-59.718147000000002</c:v>
                </c:pt>
                <c:pt idx="79">
                  <c:v>-59.977581000000001</c:v>
                </c:pt>
                <c:pt idx="80">
                  <c:v>-60.539856</c:v>
                </c:pt>
                <c:pt idx="81">
                  <c:v>-61.234268</c:v>
                </c:pt>
                <c:pt idx="82">
                  <c:v>-61.789490000000001</c:v>
                </c:pt>
                <c:pt idx="83">
                  <c:v>-62.689419000000001</c:v>
                </c:pt>
                <c:pt idx="84">
                  <c:v>-63.217514000000001</c:v>
                </c:pt>
                <c:pt idx="85">
                  <c:v>-63.503708000000003</c:v>
                </c:pt>
                <c:pt idx="86">
                  <c:v>-63.4529</c:v>
                </c:pt>
                <c:pt idx="87">
                  <c:v>-63.771233000000002</c:v>
                </c:pt>
                <c:pt idx="88">
                  <c:v>-63.724601999999997</c:v>
                </c:pt>
                <c:pt idx="89">
                  <c:v>-63.227829</c:v>
                </c:pt>
                <c:pt idx="90">
                  <c:v>-62.679862999999997</c:v>
                </c:pt>
                <c:pt idx="91">
                  <c:v>-62.316513</c:v>
                </c:pt>
                <c:pt idx="92">
                  <c:v>-62.470779</c:v>
                </c:pt>
                <c:pt idx="93">
                  <c:v>-63.151691</c:v>
                </c:pt>
                <c:pt idx="94">
                  <c:v>-64.231589999999997</c:v>
                </c:pt>
                <c:pt idx="95">
                  <c:v>-65.344104999999999</c:v>
                </c:pt>
                <c:pt idx="96">
                  <c:v>-65.74750499999999</c:v>
                </c:pt>
                <c:pt idx="97">
                  <c:v>-67.512599999999992</c:v>
                </c:pt>
                <c:pt idx="98">
                  <c:v>-69.026916999999997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0E-40E0-97BB-1D9A2668E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67424"/>
        <c:axId val="114569600"/>
      </c:scatterChart>
      <c:valAx>
        <c:axId val="114567424"/>
        <c:scaling>
          <c:orientation val="minMax"/>
          <c:max val="12"/>
          <c:min val="3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569600"/>
        <c:crosses val="autoZero"/>
        <c:crossBetween val="midCat"/>
        <c:majorUnit val="1"/>
      </c:valAx>
      <c:valAx>
        <c:axId val="11456960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56742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265918134590342"/>
          <c:y val="0.18610942425137003"/>
          <c:w val="0.28145353431708547"/>
          <c:h val="0.150007654965435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Conversion Loss vs. LO Power: 91 MHz IF (dB)</a:t>
            </a:r>
            <a:endParaRPr lang="en-US" sz="1000" baseline="30000"/>
          </a:p>
        </c:rich>
      </c:tx>
      <c:layout>
        <c:manualLayout>
          <c:xMode val="edge"/>
          <c:yMode val="edge"/>
          <c:x val="0.14390950737113223"/>
          <c:y val="1.47572178477690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2374963546223404E-2"/>
          <c:w val="0.76542713682528862"/>
          <c:h val="0.7168729950422865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CLvsLO!$F$2</c:f>
              <c:strCache>
                <c:ptCount val="1"/>
                <c:pt idx="0">
                  <c:v>+13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CLvsLO!$F$5:$F$205</c:f>
              <c:numCache>
                <c:formatCode>General</c:formatCode>
                <c:ptCount val="201"/>
                <c:pt idx="0">
                  <c:v>-79.719245999999998</c:v>
                </c:pt>
                <c:pt idx="1">
                  <c:v>-58.097290000000001</c:v>
                </c:pt>
                <c:pt idx="2">
                  <c:v>-47.662281</c:v>
                </c:pt>
                <c:pt idx="3">
                  <c:v>-43.081336999999998</c:v>
                </c:pt>
                <c:pt idx="4">
                  <c:v>-37.880240999999998</c:v>
                </c:pt>
                <c:pt idx="5">
                  <c:v>-33.994320000000002</c:v>
                </c:pt>
                <c:pt idx="6">
                  <c:v>-31.479638999999999</c:v>
                </c:pt>
                <c:pt idx="7">
                  <c:v>-28.967592</c:v>
                </c:pt>
                <c:pt idx="8">
                  <c:v>-26.408491000000001</c:v>
                </c:pt>
                <c:pt idx="9">
                  <c:v>-24.957781000000001</c:v>
                </c:pt>
                <c:pt idx="10">
                  <c:v>-23.056915</c:v>
                </c:pt>
                <c:pt idx="11">
                  <c:v>-21.218533999999998</c:v>
                </c:pt>
                <c:pt idx="12">
                  <c:v>-20.368299</c:v>
                </c:pt>
                <c:pt idx="13">
                  <c:v>-19.162645000000001</c:v>
                </c:pt>
                <c:pt idx="14">
                  <c:v>-17.711158999999999</c:v>
                </c:pt>
                <c:pt idx="15">
                  <c:v>-16.977654999999999</c:v>
                </c:pt>
                <c:pt idx="16">
                  <c:v>-15.895481999999999</c:v>
                </c:pt>
                <c:pt idx="17">
                  <c:v>-14.737302</c:v>
                </c:pt>
                <c:pt idx="18">
                  <c:v>-13.629871</c:v>
                </c:pt>
                <c:pt idx="19">
                  <c:v>-12.121251000000001</c:v>
                </c:pt>
                <c:pt idx="20">
                  <c:v>-10.602413</c:v>
                </c:pt>
                <c:pt idx="21">
                  <c:v>-9.2108869999999996</c:v>
                </c:pt>
                <c:pt idx="22">
                  <c:v>-7.9353623000000004</c:v>
                </c:pt>
                <c:pt idx="23">
                  <c:v>-6.9599852999999996</c:v>
                </c:pt>
                <c:pt idx="24">
                  <c:v>-6.5798177999999998</c:v>
                </c:pt>
                <c:pt idx="25">
                  <c:v>-6.3793262999999998</c:v>
                </c:pt>
                <c:pt idx="26">
                  <c:v>-6.6434721999999997</c:v>
                </c:pt>
                <c:pt idx="27">
                  <c:v>-6.8957252999999996</c:v>
                </c:pt>
                <c:pt idx="28">
                  <c:v>-7.2084979999999996</c:v>
                </c:pt>
                <c:pt idx="29">
                  <c:v>-7.3561658999999997</c:v>
                </c:pt>
                <c:pt idx="30">
                  <c:v>-7.3899879000000004</c:v>
                </c:pt>
                <c:pt idx="31">
                  <c:v>-7.4041724000000002</c:v>
                </c:pt>
                <c:pt idx="32">
                  <c:v>-7.4090113999999998</c:v>
                </c:pt>
                <c:pt idx="33">
                  <c:v>-7.5624913999999999</c:v>
                </c:pt>
                <c:pt idx="34">
                  <c:v>-7.6034131</c:v>
                </c:pt>
                <c:pt idx="35">
                  <c:v>-7.7792563000000001</c:v>
                </c:pt>
                <c:pt idx="36">
                  <c:v>-7.8127579999999996</c:v>
                </c:pt>
                <c:pt idx="37">
                  <c:v>-7.9482765000000004</c:v>
                </c:pt>
                <c:pt idx="38">
                  <c:v>-7.9024925000000001</c:v>
                </c:pt>
                <c:pt idx="39">
                  <c:v>-7.9173879999999999</c:v>
                </c:pt>
                <c:pt idx="40">
                  <c:v>-7.9029331000000003</c:v>
                </c:pt>
                <c:pt idx="41">
                  <c:v>-7.9883075000000003</c:v>
                </c:pt>
                <c:pt idx="42">
                  <c:v>-8.0132779999999997</c:v>
                </c:pt>
                <c:pt idx="43">
                  <c:v>-8.0328426000000004</c:v>
                </c:pt>
                <c:pt idx="44">
                  <c:v>-8.0020971000000003</c:v>
                </c:pt>
                <c:pt idx="45">
                  <c:v>-8.0312365999999997</c:v>
                </c:pt>
                <c:pt idx="46">
                  <c:v>-8.0428343000000009</c:v>
                </c:pt>
                <c:pt idx="47">
                  <c:v>-7.9764891000000002</c:v>
                </c:pt>
                <c:pt idx="48">
                  <c:v>-7.9373689000000001</c:v>
                </c:pt>
                <c:pt idx="49">
                  <c:v>-7.9318990999999999</c:v>
                </c:pt>
                <c:pt idx="50">
                  <c:v>-7.8984975999999998</c:v>
                </c:pt>
                <c:pt idx="51">
                  <c:v>-7.8816867000000004</c:v>
                </c:pt>
                <c:pt idx="52">
                  <c:v>-7.9166856000000001</c:v>
                </c:pt>
                <c:pt idx="53">
                  <c:v>-7.9053082000000003</c:v>
                </c:pt>
                <c:pt idx="54">
                  <c:v>-7.9296160000000002</c:v>
                </c:pt>
                <c:pt idx="55">
                  <c:v>-7.9587607</c:v>
                </c:pt>
                <c:pt idx="56">
                  <c:v>-7.9715166000000002</c:v>
                </c:pt>
                <c:pt idx="57">
                  <c:v>-8.0078583000000005</c:v>
                </c:pt>
                <c:pt idx="58">
                  <c:v>-8.0747508999999997</c:v>
                </c:pt>
                <c:pt idx="59">
                  <c:v>-8.0906391000000006</c:v>
                </c:pt>
                <c:pt idx="60">
                  <c:v>-8.0838709000000009</c:v>
                </c:pt>
                <c:pt idx="61">
                  <c:v>-8.1392374000000007</c:v>
                </c:pt>
                <c:pt idx="62">
                  <c:v>-8.2288341999999997</c:v>
                </c:pt>
                <c:pt idx="63">
                  <c:v>-8.2015075999999993</c:v>
                </c:pt>
                <c:pt idx="64">
                  <c:v>-8.1522912999999999</c:v>
                </c:pt>
                <c:pt idx="65">
                  <c:v>-8.1313771999999993</c:v>
                </c:pt>
                <c:pt idx="66">
                  <c:v>-8.1164742000000007</c:v>
                </c:pt>
                <c:pt idx="67">
                  <c:v>-8.0970057999999998</c:v>
                </c:pt>
                <c:pt idx="68">
                  <c:v>-8.0872889000000008</c:v>
                </c:pt>
                <c:pt idx="69">
                  <c:v>-8.1012944999999998</c:v>
                </c:pt>
                <c:pt idx="70">
                  <c:v>-8.1079205999999999</c:v>
                </c:pt>
                <c:pt idx="71">
                  <c:v>-8.1118603</c:v>
                </c:pt>
                <c:pt idx="72">
                  <c:v>-8.2689152000000004</c:v>
                </c:pt>
                <c:pt idx="73">
                  <c:v>-8.2143993000000002</c:v>
                </c:pt>
                <c:pt idx="74">
                  <c:v>-8.1914701000000001</c:v>
                </c:pt>
                <c:pt idx="75">
                  <c:v>-8.1913786000000002</c:v>
                </c:pt>
                <c:pt idx="76">
                  <c:v>-8.2363472000000009</c:v>
                </c:pt>
                <c:pt idx="77">
                  <c:v>-8.2331790999999992</c:v>
                </c:pt>
                <c:pt idx="78">
                  <c:v>-8.3114223000000003</c:v>
                </c:pt>
                <c:pt idx="79">
                  <c:v>-8.3627185999999991</c:v>
                </c:pt>
                <c:pt idx="80">
                  <c:v>-8.3509978999999994</c:v>
                </c:pt>
                <c:pt idx="81">
                  <c:v>-8.3323316999999992</c:v>
                </c:pt>
                <c:pt idx="82">
                  <c:v>-8.4512853999999997</c:v>
                </c:pt>
                <c:pt idx="83">
                  <c:v>-8.4954061999999997</c:v>
                </c:pt>
                <c:pt idx="84">
                  <c:v>-8.5796288999999994</c:v>
                </c:pt>
                <c:pt idx="85">
                  <c:v>-8.6061487000000003</c:v>
                </c:pt>
                <c:pt idx="86">
                  <c:v>-8.5893078000000003</c:v>
                </c:pt>
                <c:pt idx="87">
                  <c:v>-8.6178761000000002</c:v>
                </c:pt>
                <c:pt idx="88">
                  <c:v>-8.7173843000000009</c:v>
                </c:pt>
                <c:pt idx="89">
                  <c:v>-8.7514485999999998</c:v>
                </c:pt>
                <c:pt idx="90">
                  <c:v>-8.8860568999999998</c:v>
                </c:pt>
                <c:pt idx="91">
                  <c:v>-8.8668212999999998</c:v>
                </c:pt>
                <c:pt idx="92">
                  <c:v>-8.8606148000000005</c:v>
                </c:pt>
                <c:pt idx="93">
                  <c:v>-8.8854913999999994</c:v>
                </c:pt>
                <c:pt idx="94">
                  <c:v>-8.9024819999999991</c:v>
                </c:pt>
                <c:pt idx="95">
                  <c:v>-9.0731181999999997</c:v>
                </c:pt>
                <c:pt idx="96">
                  <c:v>-9.0590600999999999</c:v>
                </c:pt>
                <c:pt idx="97">
                  <c:v>-8.9814767999999994</c:v>
                </c:pt>
                <c:pt idx="98">
                  <c:v>-8.9137076999999998</c:v>
                </c:pt>
                <c:pt idx="99">
                  <c:v>-8.8469858000000006</c:v>
                </c:pt>
                <c:pt idx="100">
                  <c:v>-8.9936485000000008</c:v>
                </c:pt>
                <c:pt idx="101">
                  <c:v>-8.9179782999999997</c:v>
                </c:pt>
                <c:pt idx="102">
                  <c:v>-8.9855117999999994</c:v>
                </c:pt>
                <c:pt idx="103">
                  <c:v>-8.8761215</c:v>
                </c:pt>
                <c:pt idx="104">
                  <c:v>-8.9001684000000001</c:v>
                </c:pt>
                <c:pt idx="105">
                  <c:v>-9.1207685000000005</c:v>
                </c:pt>
                <c:pt idx="106">
                  <c:v>-9.0584954999999994</c:v>
                </c:pt>
                <c:pt idx="107">
                  <c:v>-9.1903267</c:v>
                </c:pt>
                <c:pt idx="108">
                  <c:v>-9.2252769000000008</c:v>
                </c:pt>
                <c:pt idx="109">
                  <c:v>-8.9806948000000002</c:v>
                </c:pt>
                <c:pt idx="110">
                  <c:v>-9.0688992000000006</c:v>
                </c:pt>
                <c:pt idx="111">
                  <c:v>-9.1661034000000008</c:v>
                </c:pt>
                <c:pt idx="112">
                  <c:v>-9.1945180999999998</c:v>
                </c:pt>
                <c:pt idx="113">
                  <c:v>-9.1701259999999998</c:v>
                </c:pt>
                <c:pt idx="114">
                  <c:v>-9.1496086000000005</c:v>
                </c:pt>
                <c:pt idx="115">
                  <c:v>-9.1764192999999992</c:v>
                </c:pt>
                <c:pt idx="116">
                  <c:v>-9.0147600000000008</c:v>
                </c:pt>
                <c:pt idx="117">
                  <c:v>-9.1824732000000004</c:v>
                </c:pt>
                <c:pt idx="118">
                  <c:v>-9.2285985999999998</c:v>
                </c:pt>
                <c:pt idx="119">
                  <c:v>-9.1545029000000007</c:v>
                </c:pt>
                <c:pt idx="120">
                  <c:v>-9.1879624999999994</c:v>
                </c:pt>
                <c:pt idx="121">
                  <c:v>-9.1275215000000003</c:v>
                </c:pt>
                <c:pt idx="122">
                  <c:v>-9.2049731999999995</c:v>
                </c:pt>
                <c:pt idx="123">
                  <c:v>-9.2379026</c:v>
                </c:pt>
                <c:pt idx="124">
                  <c:v>-9.2636451999999991</c:v>
                </c:pt>
                <c:pt idx="125">
                  <c:v>-9.3103885999999996</c:v>
                </c:pt>
                <c:pt idx="126">
                  <c:v>-9.2132149000000005</c:v>
                </c:pt>
                <c:pt idx="127">
                  <c:v>-9.2413530000000002</c:v>
                </c:pt>
                <c:pt idx="128">
                  <c:v>-9.2889423000000004</c:v>
                </c:pt>
                <c:pt idx="129">
                  <c:v>-9.3034085999999991</c:v>
                </c:pt>
                <c:pt idx="130">
                  <c:v>-9.2449417</c:v>
                </c:pt>
                <c:pt idx="131">
                  <c:v>-9.1694937000000003</c:v>
                </c:pt>
                <c:pt idx="132">
                  <c:v>-9.1776028000000007</c:v>
                </c:pt>
                <c:pt idx="133">
                  <c:v>-9.3712777999999997</c:v>
                </c:pt>
                <c:pt idx="134">
                  <c:v>-9.3406754000000003</c:v>
                </c:pt>
                <c:pt idx="135">
                  <c:v>-9.44876</c:v>
                </c:pt>
                <c:pt idx="136">
                  <c:v>-9.4235039</c:v>
                </c:pt>
                <c:pt idx="137">
                  <c:v>-9.4182948999999994</c:v>
                </c:pt>
                <c:pt idx="138">
                  <c:v>-9.6556396000000007</c:v>
                </c:pt>
                <c:pt idx="139">
                  <c:v>-9.5090264999999992</c:v>
                </c:pt>
                <c:pt idx="140">
                  <c:v>-9.6473683999999995</c:v>
                </c:pt>
                <c:pt idx="141">
                  <c:v>-9.7236279999999997</c:v>
                </c:pt>
                <c:pt idx="142">
                  <c:v>-9.8087111</c:v>
                </c:pt>
                <c:pt idx="143">
                  <c:v>-9.9242773</c:v>
                </c:pt>
                <c:pt idx="144">
                  <c:v>-9.9026221999999997</c:v>
                </c:pt>
                <c:pt idx="145">
                  <c:v>-10.248524</c:v>
                </c:pt>
                <c:pt idx="146">
                  <c:v>-10.373903</c:v>
                </c:pt>
                <c:pt idx="147">
                  <c:v>-10.560523999999999</c:v>
                </c:pt>
                <c:pt idx="148">
                  <c:v>-10.827888</c:v>
                </c:pt>
                <c:pt idx="149">
                  <c:v>-11.061972000000001</c:v>
                </c:pt>
                <c:pt idx="150">
                  <c:v>-11.306499000000001</c:v>
                </c:pt>
                <c:pt idx="151">
                  <c:v>-11.669301000000001</c:v>
                </c:pt>
                <c:pt idx="152">
                  <c:v>-12.027149</c:v>
                </c:pt>
                <c:pt idx="153">
                  <c:v>-12.349444</c:v>
                </c:pt>
                <c:pt idx="154">
                  <c:v>-12.675609</c:v>
                </c:pt>
                <c:pt idx="155">
                  <c:v>-13.095014000000001</c:v>
                </c:pt>
                <c:pt idx="156">
                  <c:v>-13.516268</c:v>
                </c:pt>
                <c:pt idx="157">
                  <c:v>-13.965513</c:v>
                </c:pt>
                <c:pt idx="158">
                  <c:v>-14.456898000000001</c:v>
                </c:pt>
                <c:pt idx="159">
                  <c:v>-14.921314000000001</c:v>
                </c:pt>
                <c:pt idx="160">
                  <c:v>-15.409872999999999</c:v>
                </c:pt>
                <c:pt idx="161">
                  <c:v>-15.930129000000001</c:v>
                </c:pt>
                <c:pt idx="162">
                  <c:v>-16.524899000000001</c:v>
                </c:pt>
                <c:pt idx="163">
                  <c:v>-17.049116000000001</c:v>
                </c:pt>
                <c:pt idx="164">
                  <c:v>-17.606954999999999</c:v>
                </c:pt>
                <c:pt idx="165">
                  <c:v>-18.182521999999999</c:v>
                </c:pt>
                <c:pt idx="166">
                  <c:v>-18.757656000000001</c:v>
                </c:pt>
                <c:pt idx="167">
                  <c:v>-19.358471000000002</c:v>
                </c:pt>
                <c:pt idx="168">
                  <c:v>-20.006969000000002</c:v>
                </c:pt>
                <c:pt idx="169">
                  <c:v>-20.625945999999999</c:v>
                </c:pt>
                <c:pt idx="170">
                  <c:v>-21.201902</c:v>
                </c:pt>
                <c:pt idx="171">
                  <c:v>-21.791831999999999</c:v>
                </c:pt>
                <c:pt idx="172">
                  <c:v>-22.462745999999999</c:v>
                </c:pt>
                <c:pt idx="173">
                  <c:v>-23.057758</c:v>
                </c:pt>
                <c:pt idx="174">
                  <c:v>-23.682600000000001</c:v>
                </c:pt>
                <c:pt idx="175">
                  <c:v>-24.005458999999998</c:v>
                </c:pt>
                <c:pt idx="176">
                  <c:v>-24.448046000000001</c:v>
                </c:pt>
                <c:pt idx="177">
                  <c:v>-24.652563000000001</c:v>
                </c:pt>
                <c:pt idx="178">
                  <c:v>-24.528955</c:v>
                </c:pt>
                <c:pt idx="179">
                  <c:v>-24.405933000000001</c:v>
                </c:pt>
                <c:pt idx="180">
                  <c:v>-23.958252000000002</c:v>
                </c:pt>
                <c:pt idx="181">
                  <c:v>-23.322679999999998</c:v>
                </c:pt>
                <c:pt idx="182">
                  <c:v>-22.639734000000001</c:v>
                </c:pt>
                <c:pt idx="183">
                  <c:v>-21.696867000000001</c:v>
                </c:pt>
                <c:pt idx="184">
                  <c:v>-21.120874000000001</c:v>
                </c:pt>
                <c:pt idx="185">
                  <c:v>-20.349232000000001</c:v>
                </c:pt>
                <c:pt idx="186">
                  <c:v>-19.525362000000001</c:v>
                </c:pt>
                <c:pt idx="187">
                  <c:v>-18.819686999999998</c:v>
                </c:pt>
                <c:pt idx="188">
                  <c:v>-18.115938</c:v>
                </c:pt>
                <c:pt idx="189">
                  <c:v>-17.448316999999999</c:v>
                </c:pt>
                <c:pt idx="190">
                  <c:v>-16.922905</c:v>
                </c:pt>
                <c:pt idx="191">
                  <c:v>-16.394928</c:v>
                </c:pt>
                <c:pt idx="192">
                  <c:v>-15.910689</c:v>
                </c:pt>
                <c:pt idx="193">
                  <c:v>-15.422081</c:v>
                </c:pt>
                <c:pt idx="194">
                  <c:v>-15.046101999999999</c:v>
                </c:pt>
                <c:pt idx="195">
                  <c:v>-14.836854000000001</c:v>
                </c:pt>
                <c:pt idx="196">
                  <c:v>-14.668761</c:v>
                </c:pt>
                <c:pt idx="197">
                  <c:v>-14.536177</c:v>
                </c:pt>
                <c:pt idx="198">
                  <c:v>-14.731343000000001</c:v>
                </c:pt>
                <c:pt idx="199">
                  <c:v>-14.993982000000001</c:v>
                </c:pt>
                <c:pt idx="200">
                  <c:v>-15.277290000000001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61-437B-BA1D-4849937C91C3}"/>
            </c:ext>
          </c:extLst>
        </c:ser>
        <c:ser>
          <c:idx val="2"/>
          <c:order val="1"/>
          <c:tx>
            <c:strRef>
              <c:f>CLvsLO!$G$2</c:f>
              <c:strCache>
                <c:ptCount val="1"/>
                <c:pt idx="0">
                  <c:v>+11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CLvsLO!$G$5:$G$205</c:f>
              <c:numCache>
                <c:formatCode>General</c:formatCode>
                <c:ptCount val="201"/>
                <c:pt idx="0">
                  <c:v>-69.364395000000002</c:v>
                </c:pt>
                <c:pt idx="1">
                  <c:v>-63.024135999999999</c:v>
                </c:pt>
                <c:pt idx="2">
                  <c:v>-50.559612000000001</c:v>
                </c:pt>
                <c:pt idx="3">
                  <c:v>-45.875328000000003</c:v>
                </c:pt>
                <c:pt idx="4">
                  <c:v>-39.945858000000001</c:v>
                </c:pt>
                <c:pt idx="5">
                  <c:v>-35.595489999999998</c:v>
                </c:pt>
                <c:pt idx="6">
                  <c:v>-32.556807999999997</c:v>
                </c:pt>
                <c:pt idx="7">
                  <c:v>-29.797927999999999</c:v>
                </c:pt>
                <c:pt idx="8">
                  <c:v>-26.964617000000001</c:v>
                </c:pt>
                <c:pt idx="9">
                  <c:v>-25.274328000000001</c:v>
                </c:pt>
                <c:pt idx="10">
                  <c:v>-23.323882999999999</c:v>
                </c:pt>
                <c:pt idx="11">
                  <c:v>-21.420269000000001</c:v>
                </c:pt>
                <c:pt idx="12">
                  <c:v>-20.439654999999998</c:v>
                </c:pt>
                <c:pt idx="13">
                  <c:v>-19.310524000000001</c:v>
                </c:pt>
                <c:pt idx="14">
                  <c:v>-17.816217000000002</c:v>
                </c:pt>
                <c:pt idx="15">
                  <c:v>-17.112286000000001</c:v>
                </c:pt>
                <c:pt idx="16">
                  <c:v>-16.042089000000001</c:v>
                </c:pt>
                <c:pt idx="17">
                  <c:v>-14.897997999999999</c:v>
                </c:pt>
                <c:pt idx="18">
                  <c:v>-13.852525999999999</c:v>
                </c:pt>
                <c:pt idx="19">
                  <c:v>-12.361081</c:v>
                </c:pt>
                <c:pt idx="20">
                  <c:v>-10.807672</c:v>
                </c:pt>
                <c:pt idx="21">
                  <c:v>-9.3846731000000005</c:v>
                </c:pt>
                <c:pt idx="22">
                  <c:v>-8.0370816999999999</c:v>
                </c:pt>
                <c:pt idx="23">
                  <c:v>-6.9967069999999998</c:v>
                </c:pt>
                <c:pt idx="24">
                  <c:v>-6.6041651000000003</c:v>
                </c:pt>
                <c:pt idx="25">
                  <c:v>-6.4133692</c:v>
                </c:pt>
                <c:pt idx="26">
                  <c:v>-6.7047404999999998</c:v>
                </c:pt>
                <c:pt idx="27">
                  <c:v>-6.9677286</c:v>
                </c:pt>
                <c:pt idx="28">
                  <c:v>-7.3150238999999999</c:v>
                </c:pt>
                <c:pt idx="29">
                  <c:v>-7.4631857999999998</c:v>
                </c:pt>
                <c:pt idx="30">
                  <c:v>-7.4962425000000001</c:v>
                </c:pt>
                <c:pt idx="31">
                  <c:v>-7.5013256000000004</c:v>
                </c:pt>
                <c:pt idx="32">
                  <c:v>-7.5145768999999998</c:v>
                </c:pt>
                <c:pt idx="33">
                  <c:v>-7.6694921999999996</c:v>
                </c:pt>
                <c:pt idx="34">
                  <c:v>-7.7102646999999997</c:v>
                </c:pt>
                <c:pt idx="35">
                  <c:v>-7.8805385000000001</c:v>
                </c:pt>
                <c:pt idx="36">
                  <c:v>-7.9031862999999998</c:v>
                </c:pt>
                <c:pt idx="37">
                  <c:v>-8.0246077000000007</c:v>
                </c:pt>
                <c:pt idx="38">
                  <c:v>-7.9591031000000001</c:v>
                </c:pt>
                <c:pt idx="39">
                  <c:v>-7.9809650999999997</c:v>
                </c:pt>
                <c:pt idx="40">
                  <c:v>-7.9824343000000004</c:v>
                </c:pt>
                <c:pt idx="41">
                  <c:v>-8.0691375999999995</c:v>
                </c:pt>
                <c:pt idx="42">
                  <c:v>-8.0830792999999996</c:v>
                </c:pt>
                <c:pt idx="43">
                  <c:v>-8.0924329999999998</c:v>
                </c:pt>
                <c:pt idx="44">
                  <c:v>-8.0492858999999992</c:v>
                </c:pt>
                <c:pt idx="45">
                  <c:v>-8.0706004999999994</c:v>
                </c:pt>
                <c:pt idx="46">
                  <c:v>-8.0817450999999991</c:v>
                </c:pt>
                <c:pt idx="47">
                  <c:v>-8.0123730000000002</c:v>
                </c:pt>
                <c:pt idx="48">
                  <c:v>-7.9779223999999997</c:v>
                </c:pt>
                <c:pt idx="49">
                  <c:v>-7.9645356999999999</c:v>
                </c:pt>
                <c:pt idx="50">
                  <c:v>-7.9366073999999998</c:v>
                </c:pt>
                <c:pt idx="51">
                  <c:v>-7.9230790000000004</c:v>
                </c:pt>
                <c:pt idx="52">
                  <c:v>-7.9583893000000003</c:v>
                </c:pt>
                <c:pt idx="53">
                  <c:v>-7.9528198000000003</c:v>
                </c:pt>
                <c:pt idx="54">
                  <c:v>-7.9788303000000003</c:v>
                </c:pt>
                <c:pt idx="55">
                  <c:v>-8.0046225</c:v>
                </c:pt>
                <c:pt idx="56">
                  <c:v>-8.0092554000000007</c:v>
                </c:pt>
                <c:pt idx="57">
                  <c:v>-8.0300512000000008</c:v>
                </c:pt>
                <c:pt idx="58">
                  <c:v>-8.1040057999999995</c:v>
                </c:pt>
                <c:pt idx="59">
                  <c:v>-8.1297636000000004</c:v>
                </c:pt>
                <c:pt idx="60">
                  <c:v>-8.1179532999999999</c:v>
                </c:pt>
                <c:pt idx="61">
                  <c:v>-8.1577988000000001</c:v>
                </c:pt>
                <c:pt idx="62">
                  <c:v>-8.2430886999999995</c:v>
                </c:pt>
                <c:pt idx="63">
                  <c:v>-8.1983575999999996</c:v>
                </c:pt>
                <c:pt idx="64">
                  <c:v>-8.1642045999999997</c:v>
                </c:pt>
                <c:pt idx="65">
                  <c:v>-8.1434897999999993</c:v>
                </c:pt>
                <c:pt idx="66">
                  <c:v>-8.1338673000000004</c:v>
                </c:pt>
                <c:pt idx="67">
                  <c:v>-8.1251879000000002</c:v>
                </c:pt>
                <c:pt idx="68">
                  <c:v>-8.1325970000000005</c:v>
                </c:pt>
                <c:pt idx="69">
                  <c:v>-8.1372776000000009</c:v>
                </c:pt>
                <c:pt idx="70">
                  <c:v>-8.1417827999999997</c:v>
                </c:pt>
                <c:pt idx="71">
                  <c:v>-8.1526308000000007</c:v>
                </c:pt>
                <c:pt idx="72">
                  <c:v>-8.3076858999999992</c:v>
                </c:pt>
                <c:pt idx="73">
                  <c:v>-8.2561292999999996</c:v>
                </c:pt>
                <c:pt idx="74">
                  <c:v>-8.2194920000000007</c:v>
                </c:pt>
                <c:pt idx="75">
                  <c:v>-8.2205753000000001</c:v>
                </c:pt>
                <c:pt idx="76">
                  <c:v>-8.2925024000000001</c:v>
                </c:pt>
                <c:pt idx="77">
                  <c:v>-8.2885922999999995</c:v>
                </c:pt>
                <c:pt idx="78">
                  <c:v>-8.3720979999999994</c:v>
                </c:pt>
                <c:pt idx="79">
                  <c:v>-8.4198895</c:v>
                </c:pt>
                <c:pt idx="80">
                  <c:v>-8.3781013000000009</c:v>
                </c:pt>
                <c:pt idx="81">
                  <c:v>-8.3599338999999997</c:v>
                </c:pt>
                <c:pt idx="82">
                  <c:v>-8.4869251000000006</c:v>
                </c:pt>
                <c:pt idx="83">
                  <c:v>-8.5515203</c:v>
                </c:pt>
                <c:pt idx="84">
                  <c:v>-8.6008023999999992</c:v>
                </c:pt>
                <c:pt idx="85">
                  <c:v>-8.6142921000000001</c:v>
                </c:pt>
                <c:pt idx="86">
                  <c:v>-8.5990801000000001</c:v>
                </c:pt>
                <c:pt idx="87">
                  <c:v>-8.6381283</c:v>
                </c:pt>
                <c:pt idx="88">
                  <c:v>-8.7625504000000003</c:v>
                </c:pt>
                <c:pt idx="89">
                  <c:v>-8.7883463000000006</c:v>
                </c:pt>
                <c:pt idx="90">
                  <c:v>-8.8993149000000003</c:v>
                </c:pt>
                <c:pt idx="91">
                  <c:v>-8.8635645000000007</c:v>
                </c:pt>
                <c:pt idx="92">
                  <c:v>-8.8746042000000003</c:v>
                </c:pt>
                <c:pt idx="93">
                  <c:v>-8.9057607999999995</c:v>
                </c:pt>
                <c:pt idx="94">
                  <c:v>-8.9054918000000001</c:v>
                </c:pt>
                <c:pt idx="95">
                  <c:v>-9.0620727999999993</c:v>
                </c:pt>
                <c:pt idx="96">
                  <c:v>-9.0363588000000004</c:v>
                </c:pt>
                <c:pt idx="97">
                  <c:v>-8.9523314999999997</c:v>
                </c:pt>
                <c:pt idx="98">
                  <c:v>-8.9004344999999994</c:v>
                </c:pt>
                <c:pt idx="99">
                  <c:v>-8.8433598999999994</c:v>
                </c:pt>
                <c:pt idx="100">
                  <c:v>-8.994173</c:v>
                </c:pt>
                <c:pt idx="101">
                  <c:v>-8.9190874000000004</c:v>
                </c:pt>
                <c:pt idx="102">
                  <c:v>-8.9960842000000003</c:v>
                </c:pt>
                <c:pt idx="103">
                  <c:v>-8.8966875000000005</c:v>
                </c:pt>
                <c:pt idx="104">
                  <c:v>-8.9371080000000003</c:v>
                </c:pt>
                <c:pt idx="105">
                  <c:v>-9.1708707999999994</c:v>
                </c:pt>
                <c:pt idx="106">
                  <c:v>-9.1008882999999994</c:v>
                </c:pt>
                <c:pt idx="107">
                  <c:v>-9.2135333999999993</c:v>
                </c:pt>
                <c:pt idx="108">
                  <c:v>-9.2531309000000004</c:v>
                </c:pt>
                <c:pt idx="109">
                  <c:v>-9.0004120000000007</c:v>
                </c:pt>
                <c:pt idx="110">
                  <c:v>-9.1142129999999995</c:v>
                </c:pt>
                <c:pt idx="111">
                  <c:v>-9.2091837000000005</c:v>
                </c:pt>
                <c:pt idx="112">
                  <c:v>-9.2294435999999997</c:v>
                </c:pt>
                <c:pt idx="113">
                  <c:v>-9.1777581999999995</c:v>
                </c:pt>
                <c:pt idx="114">
                  <c:v>-9.1563215000000007</c:v>
                </c:pt>
                <c:pt idx="115">
                  <c:v>-9.2109413</c:v>
                </c:pt>
                <c:pt idx="116">
                  <c:v>-9.0303383000000004</c:v>
                </c:pt>
                <c:pt idx="117">
                  <c:v>-9.1910419000000001</c:v>
                </c:pt>
                <c:pt idx="118">
                  <c:v>-9.2184676999999997</c:v>
                </c:pt>
                <c:pt idx="119">
                  <c:v>-9.1396399000000006</c:v>
                </c:pt>
                <c:pt idx="120">
                  <c:v>-9.1667824000000007</c:v>
                </c:pt>
                <c:pt idx="121">
                  <c:v>-9.1099052</c:v>
                </c:pt>
                <c:pt idx="122">
                  <c:v>-9.1997900000000001</c:v>
                </c:pt>
                <c:pt idx="123">
                  <c:v>-9.2183781000000007</c:v>
                </c:pt>
                <c:pt idx="124">
                  <c:v>-9.2370367000000009</c:v>
                </c:pt>
                <c:pt idx="125">
                  <c:v>-9.2727737000000001</c:v>
                </c:pt>
                <c:pt idx="126">
                  <c:v>-9.1864346999999995</c:v>
                </c:pt>
                <c:pt idx="127">
                  <c:v>-9.2254743999999995</c:v>
                </c:pt>
                <c:pt idx="128">
                  <c:v>-9.2615824</c:v>
                </c:pt>
                <c:pt idx="129">
                  <c:v>-9.2715235000000007</c:v>
                </c:pt>
                <c:pt idx="130">
                  <c:v>-9.2269114999999999</c:v>
                </c:pt>
                <c:pt idx="131">
                  <c:v>-9.1763362999999991</c:v>
                </c:pt>
                <c:pt idx="132">
                  <c:v>-9.1904944999999998</c:v>
                </c:pt>
                <c:pt idx="133">
                  <c:v>-9.3787412999999997</c:v>
                </c:pt>
                <c:pt idx="134">
                  <c:v>-9.3451117999999997</c:v>
                </c:pt>
                <c:pt idx="135">
                  <c:v>-9.4592209</c:v>
                </c:pt>
                <c:pt idx="136">
                  <c:v>-9.4373064000000007</c:v>
                </c:pt>
                <c:pt idx="137">
                  <c:v>-9.4303788999999991</c:v>
                </c:pt>
                <c:pt idx="138">
                  <c:v>-9.6663589000000005</c:v>
                </c:pt>
                <c:pt idx="139">
                  <c:v>-9.5269232000000006</c:v>
                </c:pt>
                <c:pt idx="140">
                  <c:v>-9.6613007</c:v>
                </c:pt>
                <c:pt idx="141">
                  <c:v>-9.7393111999999995</c:v>
                </c:pt>
                <c:pt idx="142">
                  <c:v>-9.8273791999999993</c:v>
                </c:pt>
                <c:pt idx="143">
                  <c:v>-9.9439554000000001</c:v>
                </c:pt>
                <c:pt idx="144">
                  <c:v>-9.9294843999999998</c:v>
                </c:pt>
                <c:pt idx="145">
                  <c:v>-10.274224</c:v>
                </c:pt>
                <c:pt idx="146">
                  <c:v>-10.389861</c:v>
                </c:pt>
                <c:pt idx="147">
                  <c:v>-10.578753000000001</c:v>
                </c:pt>
                <c:pt idx="148">
                  <c:v>-10.850016999999999</c:v>
                </c:pt>
                <c:pt idx="149">
                  <c:v>-11.072151</c:v>
                </c:pt>
                <c:pt idx="150">
                  <c:v>-11.314374000000001</c:v>
                </c:pt>
                <c:pt idx="151">
                  <c:v>-11.673489</c:v>
                </c:pt>
                <c:pt idx="152">
                  <c:v>-12.034352</c:v>
                </c:pt>
                <c:pt idx="153">
                  <c:v>-12.35492</c:v>
                </c:pt>
                <c:pt idx="154">
                  <c:v>-12.676356</c:v>
                </c:pt>
                <c:pt idx="155">
                  <c:v>-13.083665</c:v>
                </c:pt>
                <c:pt idx="156">
                  <c:v>-13.513622</c:v>
                </c:pt>
                <c:pt idx="157">
                  <c:v>-13.965916</c:v>
                </c:pt>
                <c:pt idx="158">
                  <c:v>-14.44425</c:v>
                </c:pt>
                <c:pt idx="159">
                  <c:v>-14.907088</c:v>
                </c:pt>
                <c:pt idx="160">
                  <c:v>-15.397501999999999</c:v>
                </c:pt>
                <c:pt idx="161">
                  <c:v>-15.910297999999999</c:v>
                </c:pt>
                <c:pt idx="162">
                  <c:v>-16.520316999999999</c:v>
                </c:pt>
                <c:pt idx="163">
                  <c:v>-17.002027999999999</c:v>
                </c:pt>
                <c:pt idx="164">
                  <c:v>-17.601856000000002</c:v>
                </c:pt>
                <c:pt idx="165">
                  <c:v>-18.191647</c:v>
                </c:pt>
                <c:pt idx="166">
                  <c:v>-18.718167999999999</c:v>
                </c:pt>
                <c:pt idx="167">
                  <c:v>-19.318569</c:v>
                </c:pt>
                <c:pt idx="168">
                  <c:v>-19.937403</c:v>
                </c:pt>
                <c:pt idx="169">
                  <c:v>-20.534161000000001</c:v>
                </c:pt>
                <c:pt idx="170">
                  <c:v>-21.149525000000001</c:v>
                </c:pt>
                <c:pt idx="171">
                  <c:v>-21.779969999999999</c:v>
                </c:pt>
                <c:pt idx="172">
                  <c:v>-22.401105999999999</c:v>
                </c:pt>
                <c:pt idx="173">
                  <c:v>-23.038067000000002</c:v>
                </c:pt>
                <c:pt idx="174">
                  <c:v>-23.616250999999998</c:v>
                </c:pt>
                <c:pt idx="175">
                  <c:v>-24.013252000000001</c:v>
                </c:pt>
                <c:pt idx="176">
                  <c:v>-24.450848000000001</c:v>
                </c:pt>
                <c:pt idx="177">
                  <c:v>-24.620177999999999</c:v>
                </c:pt>
                <c:pt idx="178">
                  <c:v>-24.540126999999998</c:v>
                </c:pt>
                <c:pt idx="179">
                  <c:v>-24.427855000000001</c:v>
                </c:pt>
                <c:pt idx="180">
                  <c:v>-24.007998000000001</c:v>
                </c:pt>
                <c:pt idx="181">
                  <c:v>-23.446992999999999</c:v>
                </c:pt>
                <c:pt idx="182">
                  <c:v>-22.731157</c:v>
                </c:pt>
                <c:pt idx="183">
                  <c:v>-21.844835</c:v>
                </c:pt>
                <c:pt idx="184">
                  <c:v>-21.351407999999999</c:v>
                </c:pt>
                <c:pt idx="185">
                  <c:v>-20.518467000000001</c:v>
                </c:pt>
                <c:pt idx="186">
                  <c:v>-19.705551</c:v>
                </c:pt>
                <c:pt idx="187">
                  <c:v>-18.987295</c:v>
                </c:pt>
                <c:pt idx="188">
                  <c:v>-18.292197999999999</c:v>
                </c:pt>
                <c:pt idx="189">
                  <c:v>-17.640324</c:v>
                </c:pt>
                <c:pt idx="190">
                  <c:v>-17.090187</c:v>
                </c:pt>
                <c:pt idx="191">
                  <c:v>-16.586372000000001</c:v>
                </c:pt>
                <c:pt idx="192">
                  <c:v>-16.095575</c:v>
                </c:pt>
                <c:pt idx="193">
                  <c:v>-15.640093</c:v>
                </c:pt>
                <c:pt idx="194">
                  <c:v>-15.259130000000001</c:v>
                </c:pt>
                <c:pt idx="195">
                  <c:v>-15.083637</c:v>
                </c:pt>
                <c:pt idx="196">
                  <c:v>-14.989383</c:v>
                </c:pt>
                <c:pt idx="197">
                  <c:v>-14.895478000000001</c:v>
                </c:pt>
                <c:pt idx="198">
                  <c:v>-15.20628</c:v>
                </c:pt>
                <c:pt idx="199">
                  <c:v>-15.712247</c:v>
                </c:pt>
                <c:pt idx="200">
                  <c:v>-16.263002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61-437B-BA1D-4849937C91C3}"/>
            </c:ext>
          </c:extLst>
        </c:ser>
        <c:ser>
          <c:idx val="0"/>
          <c:order val="2"/>
          <c:tx>
            <c:strRef>
              <c:f>CLvsLO!$H$2</c:f>
              <c:strCache>
                <c:ptCount val="1"/>
                <c:pt idx="0">
                  <c:v>+9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CLvsLO!$H$5:$H$205</c:f>
              <c:numCache>
                <c:formatCode>General</c:formatCode>
                <c:ptCount val="201"/>
                <c:pt idx="0">
                  <c:v>-67.967727999999994</c:v>
                </c:pt>
                <c:pt idx="1">
                  <c:v>-63.575958</c:v>
                </c:pt>
                <c:pt idx="2">
                  <c:v>-57.870494999999998</c:v>
                </c:pt>
                <c:pt idx="3">
                  <c:v>-51.108246000000001</c:v>
                </c:pt>
                <c:pt idx="4">
                  <c:v>-44.048214000000002</c:v>
                </c:pt>
                <c:pt idx="5">
                  <c:v>-39.353062000000001</c:v>
                </c:pt>
                <c:pt idx="6">
                  <c:v>-34.990825999999998</c:v>
                </c:pt>
                <c:pt idx="7">
                  <c:v>-31.552986000000001</c:v>
                </c:pt>
                <c:pt idx="8">
                  <c:v>-28.742117</c:v>
                </c:pt>
                <c:pt idx="9">
                  <c:v>-26.230429000000001</c:v>
                </c:pt>
                <c:pt idx="10">
                  <c:v>-24.042171</c:v>
                </c:pt>
                <c:pt idx="11">
                  <c:v>-22.356718000000001</c:v>
                </c:pt>
                <c:pt idx="12">
                  <c:v>-20.749863000000001</c:v>
                </c:pt>
                <c:pt idx="13">
                  <c:v>-19.437692999999999</c:v>
                </c:pt>
                <c:pt idx="14">
                  <c:v>-18.331795</c:v>
                </c:pt>
                <c:pt idx="15">
                  <c:v>-17.232056</c:v>
                </c:pt>
                <c:pt idx="16">
                  <c:v>-16.160164000000002</c:v>
                </c:pt>
                <c:pt idx="17">
                  <c:v>-15.108942000000001</c:v>
                </c:pt>
                <c:pt idx="18">
                  <c:v>-13.871627999999999</c:v>
                </c:pt>
                <c:pt idx="19">
                  <c:v>-12.548182000000001</c:v>
                </c:pt>
                <c:pt idx="20">
                  <c:v>-11.165775</c:v>
                </c:pt>
                <c:pt idx="21">
                  <c:v>-9.7500619999999998</c:v>
                </c:pt>
                <c:pt idx="22">
                  <c:v>-8.5403070000000003</c:v>
                </c:pt>
                <c:pt idx="23">
                  <c:v>-7.6141620000000003</c:v>
                </c:pt>
                <c:pt idx="24">
                  <c:v>-7.0426339999999996</c:v>
                </c:pt>
                <c:pt idx="25">
                  <c:v>-6.8107810000000004</c:v>
                </c:pt>
                <c:pt idx="26">
                  <c:v>-6.8840941999999998</c:v>
                </c:pt>
                <c:pt idx="27">
                  <c:v>-7.0703453999999999</c:v>
                </c:pt>
                <c:pt idx="28">
                  <c:v>-7.3024120000000003</c:v>
                </c:pt>
                <c:pt idx="29">
                  <c:v>-7.4731883999999997</c:v>
                </c:pt>
                <c:pt idx="30">
                  <c:v>-7.5939522000000004</c:v>
                </c:pt>
                <c:pt idx="31">
                  <c:v>-7.6637658999999996</c:v>
                </c:pt>
                <c:pt idx="32">
                  <c:v>-7.7170814999999999</c:v>
                </c:pt>
                <c:pt idx="33">
                  <c:v>-7.7915545000000002</c:v>
                </c:pt>
                <c:pt idx="34">
                  <c:v>-7.8677811999999996</c:v>
                </c:pt>
                <c:pt idx="35">
                  <c:v>-7.9590082000000004</c:v>
                </c:pt>
                <c:pt idx="36">
                  <c:v>-8.0072746000000006</c:v>
                </c:pt>
                <c:pt idx="37">
                  <c:v>-8.0522717999999998</c:v>
                </c:pt>
                <c:pt idx="38">
                  <c:v>-8.0684451999999993</c:v>
                </c:pt>
                <c:pt idx="39">
                  <c:v>-8.1004781999999995</c:v>
                </c:pt>
                <c:pt idx="40">
                  <c:v>-8.1118688999999993</c:v>
                </c:pt>
                <c:pt idx="41">
                  <c:v>-8.1403426999999997</c:v>
                </c:pt>
                <c:pt idx="42">
                  <c:v>-8.1467638000000004</c:v>
                </c:pt>
                <c:pt idx="43">
                  <c:v>-8.1565971000000008</c:v>
                </c:pt>
                <c:pt idx="44">
                  <c:v>-8.1504984</c:v>
                </c:pt>
                <c:pt idx="45">
                  <c:v>-8.1292801000000008</c:v>
                </c:pt>
                <c:pt idx="46">
                  <c:v>-8.0993251999999991</c:v>
                </c:pt>
                <c:pt idx="47">
                  <c:v>-8.0841150000000006</c:v>
                </c:pt>
                <c:pt idx="48">
                  <c:v>-8.0565920000000002</c:v>
                </c:pt>
                <c:pt idx="49">
                  <c:v>-8.0249194999999993</c:v>
                </c:pt>
                <c:pt idx="50">
                  <c:v>-8.0165596000000008</c:v>
                </c:pt>
                <c:pt idx="51">
                  <c:v>-8.0131340000000009</c:v>
                </c:pt>
                <c:pt idx="52">
                  <c:v>-8.0132952</c:v>
                </c:pt>
                <c:pt idx="53">
                  <c:v>-8.0297669999999997</c:v>
                </c:pt>
                <c:pt idx="54">
                  <c:v>-8.0469703999999993</c:v>
                </c:pt>
                <c:pt idx="55">
                  <c:v>-8.0574540999999993</c:v>
                </c:pt>
                <c:pt idx="56">
                  <c:v>-8.0851784000000002</c:v>
                </c:pt>
                <c:pt idx="57">
                  <c:v>-8.1122923</c:v>
                </c:pt>
                <c:pt idx="58">
                  <c:v>-8.1282425000000007</c:v>
                </c:pt>
                <c:pt idx="59">
                  <c:v>-8.1518288000000005</c:v>
                </c:pt>
                <c:pt idx="60">
                  <c:v>-8.1937245999999995</c:v>
                </c:pt>
                <c:pt idx="61">
                  <c:v>-8.2107162000000002</c:v>
                </c:pt>
                <c:pt idx="62">
                  <c:v>-8.2135811000000007</c:v>
                </c:pt>
                <c:pt idx="63">
                  <c:v>-8.2178801999999997</c:v>
                </c:pt>
                <c:pt idx="64">
                  <c:v>-8.2170877000000004</c:v>
                </c:pt>
                <c:pt idx="65">
                  <c:v>-8.1959400000000002</c:v>
                </c:pt>
                <c:pt idx="66">
                  <c:v>-8.1871308999999997</c:v>
                </c:pt>
                <c:pt idx="67">
                  <c:v>-8.1919985000000004</c:v>
                </c:pt>
                <c:pt idx="68">
                  <c:v>-8.1973351999999995</c:v>
                </c:pt>
                <c:pt idx="69">
                  <c:v>-8.2048959999999997</c:v>
                </c:pt>
                <c:pt idx="70">
                  <c:v>-8.2448987999999996</c:v>
                </c:pt>
                <c:pt idx="71">
                  <c:v>-8.2731524000000007</c:v>
                </c:pt>
                <c:pt idx="72">
                  <c:v>-8.2869834999999998</c:v>
                </c:pt>
                <c:pt idx="73">
                  <c:v>-8.3017825999999992</c:v>
                </c:pt>
                <c:pt idx="74">
                  <c:v>-8.3302279000000006</c:v>
                </c:pt>
                <c:pt idx="75">
                  <c:v>-8.3305483000000002</c:v>
                </c:pt>
                <c:pt idx="76">
                  <c:v>-8.3560189999999999</c:v>
                </c:pt>
                <c:pt idx="77">
                  <c:v>-8.3984536999999992</c:v>
                </c:pt>
                <c:pt idx="78">
                  <c:v>-8.4316873999999995</c:v>
                </c:pt>
                <c:pt idx="79">
                  <c:v>-8.4424124000000003</c:v>
                </c:pt>
                <c:pt idx="80">
                  <c:v>-8.4785099000000006</c:v>
                </c:pt>
                <c:pt idx="81">
                  <c:v>-8.5118960999999995</c:v>
                </c:pt>
                <c:pt idx="82">
                  <c:v>-8.5460013999999997</c:v>
                </c:pt>
                <c:pt idx="83">
                  <c:v>-8.5896463000000001</c:v>
                </c:pt>
                <c:pt idx="84">
                  <c:v>-8.6328019999999999</c:v>
                </c:pt>
                <c:pt idx="85">
                  <c:v>-8.6594838999999997</c:v>
                </c:pt>
                <c:pt idx="86">
                  <c:v>-8.6997347000000005</c:v>
                </c:pt>
                <c:pt idx="87">
                  <c:v>-8.7377701000000005</c:v>
                </c:pt>
                <c:pt idx="88">
                  <c:v>-8.7951268999999996</c:v>
                </c:pt>
                <c:pt idx="89">
                  <c:v>-8.8462981999999997</c:v>
                </c:pt>
                <c:pt idx="90">
                  <c:v>-8.8903732000000009</c:v>
                </c:pt>
                <c:pt idx="91">
                  <c:v>-8.9180831999999999</c:v>
                </c:pt>
                <c:pt idx="92">
                  <c:v>-8.9396114000000004</c:v>
                </c:pt>
                <c:pt idx="93">
                  <c:v>-8.9656333999999998</c:v>
                </c:pt>
                <c:pt idx="94">
                  <c:v>-8.9970751</c:v>
                </c:pt>
                <c:pt idx="95">
                  <c:v>-9.0033025999999996</c:v>
                </c:pt>
                <c:pt idx="96">
                  <c:v>-8.9914093000000008</c:v>
                </c:pt>
                <c:pt idx="97">
                  <c:v>-8.9745854999999999</c:v>
                </c:pt>
                <c:pt idx="98">
                  <c:v>-8.9647387999999992</c:v>
                </c:pt>
                <c:pt idx="99">
                  <c:v>-8.9481362999999998</c:v>
                </c:pt>
                <c:pt idx="100">
                  <c:v>-8.9666747999999998</c:v>
                </c:pt>
                <c:pt idx="101">
                  <c:v>-8.9743910000000007</c:v>
                </c:pt>
                <c:pt idx="102">
                  <c:v>-8.9999733000000006</c:v>
                </c:pt>
                <c:pt idx="103">
                  <c:v>-9.0436105999999992</c:v>
                </c:pt>
                <c:pt idx="104">
                  <c:v>-9.0864610999999993</c:v>
                </c:pt>
                <c:pt idx="105">
                  <c:v>-9.1370772999999996</c:v>
                </c:pt>
                <c:pt idx="106">
                  <c:v>-9.2136679000000008</c:v>
                </c:pt>
                <c:pt idx="107">
                  <c:v>-9.2269211000000002</c:v>
                </c:pt>
                <c:pt idx="108">
                  <c:v>-9.2154530999999995</c:v>
                </c:pt>
                <c:pt idx="109">
                  <c:v>-9.2369889999999995</c:v>
                </c:pt>
                <c:pt idx="110">
                  <c:v>-9.2384433999999995</c:v>
                </c:pt>
                <c:pt idx="111">
                  <c:v>-9.2188529999999993</c:v>
                </c:pt>
                <c:pt idx="112">
                  <c:v>-9.2444123999999999</c:v>
                </c:pt>
                <c:pt idx="113">
                  <c:v>-9.2601118000000007</c:v>
                </c:pt>
                <c:pt idx="114">
                  <c:v>-9.2208872</c:v>
                </c:pt>
                <c:pt idx="115">
                  <c:v>-9.2081450999999994</c:v>
                </c:pt>
                <c:pt idx="116">
                  <c:v>-9.2136897999999992</c:v>
                </c:pt>
                <c:pt idx="117">
                  <c:v>-9.2061329000000001</c:v>
                </c:pt>
                <c:pt idx="118">
                  <c:v>-9.1900501000000006</c:v>
                </c:pt>
                <c:pt idx="119">
                  <c:v>-9.2017898999999996</c:v>
                </c:pt>
                <c:pt idx="120">
                  <c:v>-9.2009363000000004</c:v>
                </c:pt>
                <c:pt idx="121">
                  <c:v>-9.1981935999999997</c:v>
                </c:pt>
                <c:pt idx="122">
                  <c:v>-9.2164058999999998</c:v>
                </c:pt>
                <c:pt idx="123">
                  <c:v>-9.2345246999999997</c:v>
                </c:pt>
                <c:pt idx="124">
                  <c:v>-9.2446488999999996</c:v>
                </c:pt>
                <c:pt idx="125">
                  <c:v>-9.2479992000000006</c:v>
                </c:pt>
                <c:pt idx="126">
                  <c:v>-9.2550716000000008</c:v>
                </c:pt>
                <c:pt idx="127">
                  <c:v>-9.2637014000000004</c:v>
                </c:pt>
                <c:pt idx="128">
                  <c:v>-9.2579756</c:v>
                </c:pt>
                <c:pt idx="129">
                  <c:v>-9.2640075999999993</c:v>
                </c:pt>
                <c:pt idx="130">
                  <c:v>-9.2636509</c:v>
                </c:pt>
                <c:pt idx="131">
                  <c:v>-9.2956532999999997</c:v>
                </c:pt>
                <c:pt idx="132">
                  <c:v>-9.3189249000000007</c:v>
                </c:pt>
                <c:pt idx="133">
                  <c:v>-9.3714742999999991</c:v>
                </c:pt>
                <c:pt idx="134">
                  <c:v>-9.4224490999999997</c:v>
                </c:pt>
                <c:pt idx="135">
                  <c:v>-9.4718903999999995</c:v>
                </c:pt>
                <c:pt idx="136">
                  <c:v>-9.5317086999999994</c:v>
                </c:pt>
                <c:pt idx="137">
                  <c:v>-9.5669737000000001</c:v>
                </c:pt>
                <c:pt idx="138">
                  <c:v>-9.6094016999999994</c:v>
                </c:pt>
                <c:pt idx="139">
                  <c:v>-9.6695919000000004</c:v>
                </c:pt>
                <c:pt idx="140">
                  <c:v>-9.7468081000000009</c:v>
                </c:pt>
                <c:pt idx="141">
                  <c:v>-9.8004788999999999</c:v>
                </c:pt>
                <c:pt idx="142">
                  <c:v>-9.8815574999999995</c:v>
                </c:pt>
                <c:pt idx="143">
                  <c:v>-10.002618</c:v>
                </c:pt>
                <c:pt idx="144">
                  <c:v>-10.132483000000001</c:v>
                </c:pt>
                <c:pt idx="145">
                  <c:v>-10.279358999999999</c:v>
                </c:pt>
                <c:pt idx="146">
                  <c:v>-10.457355</c:v>
                </c:pt>
                <c:pt idx="147">
                  <c:v>-10.682342999999999</c:v>
                </c:pt>
                <c:pt idx="148">
                  <c:v>-10.887597</c:v>
                </c:pt>
                <c:pt idx="149">
                  <c:v>-11.142194</c:v>
                </c:pt>
                <c:pt idx="150">
                  <c:v>-11.429057</c:v>
                </c:pt>
                <c:pt idx="151">
                  <c:v>-11.722322</c:v>
                </c:pt>
                <c:pt idx="152">
                  <c:v>-12.040271000000001</c:v>
                </c:pt>
                <c:pt idx="153">
                  <c:v>-12.394238</c:v>
                </c:pt>
                <c:pt idx="154">
                  <c:v>-12.760911999999999</c:v>
                </c:pt>
                <c:pt idx="155">
                  <c:v>-13.148795</c:v>
                </c:pt>
                <c:pt idx="156">
                  <c:v>-13.572571</c:v>
                </c:pt>
                <c:pt idx="157">
                  <c:v>-14.019546</c:v>
                </c:pt>
                <c:pt idx="158">
                  <c:v>-14.475536999999999</c:v>
                </c:pt>
                <c:pt idx="159">
                  <c:v>-14.959092</c:v>
                </c:pt>
                <c:pt idx="160">
                  <c:v>-15.471743999999999</c:v>
                </c:pt>
                <c:pt idx="161">
                  <c:v>-15.979949</c:v>
                </c:pt>
                <c:pt idx="162">
                  <c:v>-16.513058000000001</c:v>
                </c:pt>
                <c:pt idx="163">
                  <c:v>-17.075115</c:v>
                </c:pt>
                <c:pt idx="164">
                  <c:v>-17.626968000000002</c:v>
                </c:pt>
                <c:pt idx="165">
                  <c:v>-18.183004</c:v>
                </c:pt>
                <c:pt idx="166">
                  <c:v>-18.768681000000001</c:v>
                </c:pt>
                <c:pt idx="167">
                  <c:v>-19.358767</c:v>
                </c:pt>
                <c:pt idx="168">
                  <c:v>-19.948217</c:v>
                </c:pt>
                <c:pt idx="169">
                  <c:v>-20.560966000000001</c:v>
                </c:pt>
                <c:pt idx="170">
                  <c:v>-21.178948999999999</c:v>
                </c:pt>
                <c:pt idx="171">
                  <c:v>-21.803750999999998</c:v>
                </c:pt>
                <c:pt idx="172">
                  <c:v>-22.437339999999999</c:v>
                </c:pt>
                <c:pt idx="173">
                  <c:v>-23.026817000000001</c:v>
                </c:pt>
                <c:pt idx="174">
                  <c:v>-23.585782999999999</c:v>
                </c:pt>
                <c:pt idx="175">
                  <c:v>-24.051044000000001</c:v>
                </c:pt>
                <c:pt idx="176">
                  <c:v>-24.366223999999999</c:v>
                </c:pt>
                <c:pt idx="177">
                  <c:v>-24.529408</c:v>
                </c:pt>
                <c:pt idx="178">
                  <c:v>-24.544996000000001</c:v>
                </c:pt>
                <c:pt idx="179">
                  <c:v>-24.342417000000001</c:v>
                </c:pt>
                <c:pt idx="180">
                  <c:v>-23.994092999999999</c:v>
                </c:pt>
                <c:pt idx="181">
                  <c:v>-23.497871</c:v>
                </c:pt>
                <c:pt idx="182">
                  <c:v>-22.906175999999999</c:v>
                </c:pt>
                <c:pt idx="183">
                  <c:v>-22.228939</c:v>
                </c:pt>
                <c:pt idx="184">
                  <c:v>-21.515613999999999</c:v>
                </c:pt>
                <c:pt idx="185">
                  <c:v>-20.764568000000001</c:v>
                </c:pt>
                <c:pt idx="186">
                  <c:v>-20.042069999999999</c:v>
                </c:pt>
                <c:pt idx="187">
                  <c:v>-19.308509999999998</c:v>
                </c:pt>
                <c:pt idx="188">
                  <c:v>-18.622900000000001</c:v>
                </c:pt>
                <c:pt idx="189">
                  <c:v>-17.990517000000001</c:v>
                </c:pt>
                <c:pt idx="190">
                  <c:v>-17.423663999999999</c:v>
                </c:pt>
                <c:pt idx="191">
                  <c:v>-16.911251</c:v>
                </c:pt>
                <c:pt idx="192">
                  <c:v>-16.450050000000001</c:v>
                </c:pt>
                <c:pt idx="193">
                  <c:v>-16.079405000000001</c:v>
                </c:pt>
                <c:pt idx="194">
                  <c:v>-15.830197999999999</c:v>
                </c:pt>
                <c:pt idx="195">
                  <c:v>-15.672188</c:v>
                </c:pt>
                <c:pt idx="196">
                  <c:v>-15.716062000000001</c:v>
                </c:pt>
                <c:pt idx="197">
                  <c:v>-16.051452999999999</c:v>
                </c:pt>
                <c:pt idx="198">
                  <c:v>-16.614329999999999</c:v>
                </c:pt>
                <c:pt idx="199">
                  <c:v>-17.163537999999999</c:v>
                </c:pt>
                <c:pt idx="200">
                  <c:v>-17.705517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61-437B-BA1D-4849937C91C3}"/>
            </c:ext>
          </c:extLst>
        </c:ser>
        <c:ser>
          <c:idx val="3"/>
          <c:order val="3"/>
          <c:tx>
            <c:strRef>
              <c:f>CLvsLO!$I$2</c:f>
              <c:strCache>
                <c:ptCount val="1"/>
                <c:pt idx="0">
                  <c:v>+7 dBm</c:v>
                </c:pt>
              </c:strCache>
            </c:strRef>
          </c:tx>
          <c:spPr>
            <a:ln cap="rnd"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CLvsLO!$I$5:$I$205</c:f>
              <c:numCache>
                <c:formatCode>General</c:formatCode>
                <c:ptCount val="201"/>
                <c:pt idx="0">
                  <c:v>-68.735450999999998</c:v>
                </c:pt>
                <c:pt idx="1">
                  <c:v>-65.014640999999997</c:v>
                </c:pt>
                <c:pt idx="2">
                  <c:v>-60.080275999999998</c:v>
                </c:pt>
                <c:pt idx="3">
                  <c:v>-54.043385000000001</c:v>
                </c:pt>
                <c:pt idx="4">
                  <c:v>-47.847641000000003</c:v>
                </c:pt>
                <c:pt idx="5">
                  <c:v>-42.658645999999997</c:v>
                </c:pt>
                <c:pt idx="6">
                  <c:v>-37.997611999999997</c:v>
                </c:pt>
                <c:pt idx="7">
                  <c:v>-34.040581000000003</c:v>
                </c:pt>
                <c:pt idx="8">
                  <c:v>-30.682789</c:v>
                </c:pt>
                <c:pt idx="9">
                  <c:v>-27.747778</c:v>
                </c:pt>
                <c:pt idx="10">
                  <c:v>-25.108984</c:v>
                </c:pt>
                <c:pt idx="11">
                  <c:v>-23.119509000000001</c:v>
                </c:pt>
                <c:pt idx="12">
                  <c:v>-21.306533999999999</c:v>
                </c:pt>
                <c:pt idx="13">
                  <c:v>-19.856819000000002</c:v>
                </c:pt>
                <c:pt idx="14">
                  <c:v>-18.672283</c:v>
                </c:pt>
                <c:pt idx="15">
                  <c:v>-17.569782</c:v>
                </c:pt>
                <c:pt idx="16">
                  <c:v>-16.501238000000001</c:v>
                </c:pt>
                <c:pt idx="17">
                  <c:v>-15.489106</c:v>
                </c:pt>
                <c:pt idx="18">
                  <c:v>-14.281152000000001</c:v>
                </c:pt>
                <c:pt idx="19">
                  <c:v>-12.970169</c:v>
                </c:pt>
                <c:pt idx="20">
                  <c:v>-11.57301</c:v>
                </c:pt>
                <c:pt idx="21">
                  <c:v>-10.101815999999999</c:v>
                </c:pt>
                <c:pt idx="22">
                  <c:v>-8.8128252000000007</c:v>
                </c:pt>
                <c:pt idx="23">
                  <c:v>-7.8211488999999998</c:v>
                </c:pt>
                <c:pt idx="24">
                  <c:v>-7.1939697000000002</c:v>
                </c:pt>
                <c:pt idx="25">
                  <c:v>-6.9307504</c:v>
                </c:pt>
                <c:pt idx="26">
                  <c:v>-7.0061821999999996</c:v>
                </c:pt>
                <c:pt idx="27">
                  <c:v>-7.2032556999999997</c:v>
                </c:pt>
                <c:pt idx="28">
                  <c:v>-7.4485855000000001</c:v>
                </c:pt>
                <c:pt idx="29">
                  <c:v>-7.6277942999999997</c:v>
                </c:pt>
                <c:pt idx="30">
                  <c:v>-7.7574563000000003</c:v>
                </c:pt>
                <c:pt idx="31">
                  <c:v>-7.8274593000000001</c:v>
                </c:pt>
                <c:pt idx="32">
                  <c:v>-7.8830166000000004</c:v>
                </c:pt>
                <c:pt idx="33">
                  <c:v>-7.9548616000000001</c:v>
                </c:pt>
                <c:pt idx="34">
                  <c:v>-8.0295515000000002</c:v>
                </c:pt>
                <c:pt idx="35">
                  <c:v>-8.1091213</c:v>
                </c:pt>
                <c:pt idx="36">
                  <c:v>-8.1469945999999993</c:v>
                </c:pt>
                <c:pt idx="37">
                  <c:v>-8.1817474000000008</c:v>
                </c:pt>
                <c:pt idx="38">
                  <c:v>-8.1966351999999993</c:v>
                </c:pt>
                <c:pt idx="39">
                  <c:v>-8.2249374</c:v>
                </c:pt>
                <c:pt idx="40">
                  <c:v>-8.2380867000000002</c:v>
                </c:pt>
                <c:pt idx="41">
                  <c:v>-8.2660350999999999</c:v>
                </c:pt>
                <c:pt idx="42">
                  <c:v>-8.2697964000000006</c:v>
                </c:pt>
                <c:pt idx="43">
                  <c:v>-8.2692441999999993</c:v>
                </c:pt>
                <c:pt idx="44">
                  <c:v>-8.2549800999999992</c:v>
                </c:pt>
                <c:pt idx="45">
                  <c:v>-8.2304610999999994</c:v>
                </c:pt>
                <c:pt idx="46">
                  <c:v>-8.1970329</c:v>
                </c:pt>
                <c:pt idx="47">
                  <c:v>-8.1812201000000009</c:v>
                </c:pt>
                <c:pt idx="48">
                  <c:v>-8.155386</c:v>
                </c:pt>
                <c:pt idx="49">
                  <c:v>-8.1248197999999991</c:v>
                </c:pt>
                <c:pt idx="50">
                  <c:v>-8.1114464000000002</c:v>
                </c:pt>
                <c:pt idx="51">
                  <c:v>-8.1070794999999993</c:v>
                </c:pt>
                <c:pt idx="52">
                  <c:v>-8.1072167999999998</c:v>
                </c:pt>
                <c:pt idx="53">
                  <c:v>-8.1226578000000007</c:v>
                </c:pt>
                <c:pt idx="54">
                  <c:v>-8.1386146999999998</c:v>
                </c:pt>
                <c:pt idx="55">
                  <c:v>-8.1482706</c:v>
                </c:pt>
                <c:pt idx="56">
                  <c:v>-8.1732349000000006</c:v>
                </c:pt>
                <c:pt idx="57">
                  <c:v>-8.1956558000000008</c:v>
                </c:pt>
                <c:pt idx="58">
                  <c:v>-8.2057905000000009</c:v>
                </c:pt>
                <c:pt idx="59">
                  <c:v>-8.2222489999999997</c:v>
                </c:pt>
                <c:pt idx="60">
                  <c:v>-8.2597655999999997</c:v>
                </c:pt>
                <c:pt idx="61">
                  <c:v>-8.2724705000000007</c:v>
                </c:pt>
                <c:pt idx="62">
                  <c:v>-8.2730455000000003</c:v>
                </c:pt>
                <c:pt idx="63">
                  <c:v>-8.2802401000000003</c:v>
                </c:pt>
                <c:pt idx="64">
                  <c:v>-8.2855749000000003</c:v>
                </c:pt>
                <c:pt idx="65">
                  <c:v>-8.2741108000000008</c:v>
                </c:pt>
                <c:pt idx="66">
                  <c:v>-8.2754201999999992</c:v>
                </c:pt>
                <c:pt idx="67">
                  <c:v>-8.2888850999999999</c:v>
                </c:pt>
                <c:pt idx="68">
                  <c:v>-8.3012523999999992</c:v>
                </c:pt>
                <c:pt idx="69">
                  <c:v>-8.3172406999999993</c:v>
                </c:pt>
                <c:pt idx="70">
                  <c:v>-8.3620148000000007</c:v>
                </c:pt>
                <c:pt idx="71">
                  <c:v>-8.3935288999999997</c:v>
                </c:pt>
                <c:pt idx="72">
                  <c:v>-8.4071321000000001</c:v>
                </c:pt>
                <c:pt idx="73">
                  <c:v>-8.4232826000000003</c:v>
                </c:pt>
                <c:pt idx="74">
                  <c:v>-8.4532413000000002</c:v>
                </c:pt>
                <c:pt idx="75">
                  <c:v>-8.4585629000000004</c:v>
                </c:pt>
                <c:pt idx="76">
                  <c:v>-8.4855088999999992</c:v>
                </c:pt>
                <c:pt idx="77">
                  <c:v>-8.5321826999999999</c:v>
                </c:pt>
                <c:pt idx="78">
                  <c:v>-8.5624351999999995</c:v>
                </c:pt>
                <c:pt idx="79">
                  <c:v>-8.5680493999999996</c:v>
                </c:pt>
                <c:pt idx="80">
                  <c:v>-8.5982189000000009</c:v>
                </c:pt>
                <c:pt idx="81">
                  <c:v>-8.6340789999999998</c:v>
                </c:pt>
                <c:pt idx="82">
                  <c:v>-8.6638898999999991</c:v>
                </c:pt>
                <c:pt idx="83">
                  <c:v>-8.7039728000000007</c:v>
                </c:pt>
                <c:pt idx="84">
                  <c:v>-8.7456054999999999</c:v>
                </c:pt>
                <c:pt idx="85">
                  <c:v>-8.7713889999999992</c:v>
                </c:pt>
                <c:pt idx="86">
                  <c:v>-8.8051642999999995</c:v>
                </c:pt>
                <c:pt idx="87">
                  <c:v>-8.8462677000000003</c:v>
                </c:pt>
                <c:pt idx="88">
                  <c:v>-8.9068213000000007</c:v>
                </c:pt>
                <c:pt idx="89">
                  <c:v>-8.9540776999999991</c:v>
                </c:pt>
                <c:pt idx="90">
                  <c:v>-8.9948443999999999</c:v>
                </c:pt>
                <c:pt idx="91">
                  <c:v>-9.0212374000000004</c:v>
                </c:pt>
                <c:pt idx="92">
                  <c:v>-9.0376940000000001</c:v>
                </c:pt>
                <c:pt idx="93">
                  <c:v>-9.0595359999999996</c:v>
                </c:pt>
                <c:pt idx="94">
                  <c:v>-9.0899315000000005</c:v>
                </c:pt>
                <c:pt idx="95">
                  <c:v>-9.0893163999999995</c:v>
                </c:pt>
                <c:pt idx="96">
                  <c:v>-9.0735016000000002</c:v>
                </c:pt>
                <c:pt idx="97">
                  <c:v>-9.0578613000000008</c:v>
                </c:pt>
                <c:pt idx="98">
                  <c:v>-9.0515957</c:v>
                </c:pt>
                <c:pt idx="99">
                  <c:v>-9.0399884999999998</c:v>
                </c:pt>
                <c:pt idx="100">
                  <c:v>-9.0650701999999992</c:v>
                </c:pt>
                <c:pt idx="101">
                  <c:v>-9.0784491999999997</c:v>
                </c:pt>
                <c:pt idx="102">
                  <c:v>-9.1089620999999994</c:v>
                </c:pt>
                <c:pt idx="103">
                  <c:v>-9.1641665000000003</c:v>
                </c:pt>
                <c:pt idx="104">
                  <c:v>-9.2177153000000001</c:v>
                </c:pt>
                <c:pt idx="105">
                  <c:v>-9.2752303999999999</c:v>
                </c:pt>
                <c:pt idx="106">
                  <c:v>-9.3540936000000006</c:v>
                </c:pt>
                <c:pt idx="107">
                  <c:v>-9.3706140999999992</c:v>
                </c:pt>
                <c:pt idx="108">
                  <c:v>-9.3570080000000004</c:v>
                </c:pt>
                <c:pt idx="109">
                  <c:v>-9.3781300000000005</c:v>
                </c:pt>
                <c:pt idx="110">
                  <c:v>-9.3797989000000008</c:v>
                </c:pt>
                <c:pt idx="111">
                  <c:v>-9.3602504999999994</c:v>
                </c:pt>
                <c:pt idx="112">
                  <c:v>-9.3797406999999993</c:v>
                </c:pt>
                <c:pt idx="113">
                  <c:v>-9.3931340999999993</c:v>
                </c:pt>
                <c:pt idx="114">
                  <c:v>-9.3497477</c:v>
                </c:pt>
                <c:pt idx="115">
                  <c:v>-9.3335027999999998</c:v>
                </c:pt>
                <c:pt idx="116">
                  <c:v>-9.3364390999999998</c:v>
                </c:pt>
                <c:pt idx="117">
                  <c:v>-9.3257866000000007</c:v>
                </c:pt>
                <c:pt idx="118">
                  <c:v>-9.3014296999999999</c:v>
                </c:pt>
                <c:pt idx="119">
                  <c:v>-9.3088464999999996</c:v>
                </c:pt>
                <c:pt idx="120">
                  <c:v>-9.3069153</c:v>
                </c:pt>
                <c:pt idx="121">
                  <c:v>-9.3032389000000002</c:v>
                </c:pt>
                <c:pt idx="122">
                  <c:v>-9.3181905999999994</c:v>
                </c:pt>
                <c:pt idx="123">
                  <c:v>-9.3324336999999993</c:v>
                </c:pt>
                <c:pt idx="124">
                  <c:v>-9.3367777000000007</c:v>
                </c:pt>
                <c:pt idx="125">
                  <c:v>-9.338768</c:v>
                </c:pt>
                <c:pt idx="126">
                  <c:v>-9.3461455999999998</c:v>
                </c:pt>
                <c:pt idx="127">
                  <c:v>-9.3595199999999998</c:v>
                </c:pt>
                <c:pt idx="128">
                  <c:v>-9.3582783000000003</c:v>
                </c:pt>
                <c:pt idx="129">
                  <c:v>-9.3747624999999992</c:v>
                </c:pt>
                <c:pt idx="130">
                  <c:v>-9.3809710000000006</c:v>
                </c:pt>
                <c:pt idx="131">
                  <c:v>-9.4206599999999998</c:v>
                </c:pt>
                <c:pt idx="132">
                  <c:v>-9.4494351999999999</c:v>
                </c:pt>
                <c:pt idx="133">
                  <c:v>-9.5088223999999997</c:v>
                </c:pt>
                <c:pt idx="134">
                  <c:v>-9.5570287999999994</c:v>
                </c:pt>
                <c:pt idx="135">
                  <c:v>-9.6051464000000006</c:v>
                </c:pt>
                <c:pt idx="136">
                  <c:v>-9.6622286000000006</c:v>
                </c:pt>
                <c:pt idx="137">
                  <c:v>-9.6975888999999995</c:v>
                </c:pt>
                <c:pt idx="138">
                  <c:v>-9.7378969000000009</c:v>
                </c:pt>
                <c:pt idx="139">
                  <c:v>-9.8003386999999993</c:v>
                </c:pt>
                <c:pt idx="140">
                  <c:v>-9.8759364999999999</c:v>
                </c:pt>
                <c:pt idx="141">
                  <c:v>-9.9278288000000003</c:v>
                </c:pt>
                <c:pt idx="142">
                  <c:v>-10.007031</c:v>
                </c:pt>
                <c:pt idx="143">
                  <c:v>-10.126995000000001</c:v>
                </c:pt>
                <c:pt idx="144">
                  <c:v>-10.249134</c:v>
                </c:pt>
                <c:pt idx="145">
                  <c:v>-10.390298</c:v>
                </c:pt>
                <c:pt idx="146">
                  <c:v>-10.565511000000001</c:v>
                </c:pt>
                <c:pt idx="147">
                  <c:v>-10.782692000000001</c:v>
                </c:pt>
                <c:pt idx="148">
                  <c:v>-10.979676</c:v>
                </c:pt>
                <c:pt idx="149">
                  <c:v>-11.231598999999999</c:v>
                </c:pt>
                <c:pt idx="150">
                  <c:v>-11.515165</c:v>
                </c:pt>
                <c:pt idx="151">
                  <c:v>-11.803633</c:v>
                </c:pt>
                <c:pt idx="152">
                  <c:v>-12.121083</c:v>
                </c:pt>
                <c:pt idx="153">
                  <c:v>-12.476565000000001</c:v>
                </c:pt>
                <c:pt idx="154">
                  <c:v>-12.843802</c:v>
                </c:pt>
                <c:pt idx="155">
                  <c:v>-13.233809000000001</c:v>
                </c:pt>
                <c:pt idx="156">
                  <c:v>-13.660271</c:v>
                </c:pt>
                <c:pt idx="157">
                  <c:v>-14.107545</c:v>
                </c:pt>
                <c:pt idx="158">
                  <c:v>-14.568649000000001</c:v>
                </c:pt>
                <c:pt idx="159">
                  <c:v>-15.056084999999999</c:v>
                </c:pt>
                <c:pt idx="160">
                  <c:v>-15.570708</c:v>
                </c:pt>
                <c:pt idx="161">
                  <c:v>-16.07583</c:v>
                </c:pt>
                <c:pt idx="162">
                  <c:v>-16.611090000000001</c:v>
                </c:pt>
                <c:pt idx="163">
                  <c:v>-17.166060999999999</c:v>
                </c:pt>
                <c:pt idx="164">
                  <c:v>-17.717141999999999</c:v>
                </c:pt>
                <c:pt idx="165">
                  <c:v>-18.271447999999999</c:v>
                </c:pt>
                <c:pt idx="166">
                  <c:v>-18.856421999999998</c:v>
                </c:pt>
                <c:pt idx="167">
                  <c:v>-19.447894999999999</c:v>
                </c:pt>
                <c:pt idx="168">
                  <c:v>-20.040714000000001</c:v>
                </c:pt>
                <c:pt idx="169">
                  <c:v>-20.659058000000002</c:v>
                </c:pt>
                <c:pt idx="170">
                  <c:v>-21.286497000000001</c:v>
                </c:pt>
                <c:pt idx="171">
                  <c:v>-21.921627000000001</c:v>
                </c:pt>
                <c:pt idx="172">
                  <c:v>-22.554497000000001</c:v>
                </c:pt>
                <c:pt idx="173">
                  <c:v>-23.162797999999999</c:v>
                </c:pt>
                <c:pt idx="174">
                  <c:v>-23.724288999999999</c:v>
                </c:pt>
                <c:pt idx="175">
                  <c:v>-24.197331999999999</c:v>
                </c:pt>
                <c:pt idx="176">
                  <c:v>-24.525869</c:v>
                </c:pt>
                <c:pt idx="177">
                  <c:v>-24.713137</c:v>
                </c:pt>
                <c:pt idx="178">
                  <c:v>-24.742128000000001</c:v>
                </c:pt>
                <c:pt idx="179">
                  <c:v>-24.583024999999999</c:v>
                </c:pt>
                <c:pt idx="180">
                  <c:v>-24.263066999999999</c:v>
                </c:pt>
                <c:pt idx="181">
                  <c:v>-23.799889</c:v>
                </c:pt>
                <c:pt idx="182">
                  <c:v>-23.248954999999999</c:v>
                </c:pt>
                <c:pt idx="183">
                  <c:v>-22.617010000000001</c:v>
                </c:pt>
                <c:pt idx="184">
                  <c:v>-21.925318000000001</c:v>
                </c:pt>
                <c:pt idx="185">
                  <c:v>-21.199268</c:v>
                </c:pt>
                <c:pt idx="186">
                  <c:v>-20.494783000000002</c:v>
                </c:pt>
                <c:pt idx="187">
                  <c:v>-19.772516</c:v>
                </c:pt>
                <c:pt idx="188">
                  <c:v>-19.088456999999998</c:v>
                </c:pt>
                <c:pt idx="189">
                  <c:v>-18.462679000000001</c:v>
                </c:pt>
                <c:pt idx="190">
                  <c:v>-17.914086999999999</c:v>
                </c:pt>
                <c:pt idx="191">
                  <c:v>-17.440494999999999</c:v>
                </c:pt>
                <c:pt idx="192">
                  <c:v>-17.025677000000002</c:v>
                </c:pt>
                <c:pt idx="193">
                  <c:v>-16.734653000000002</c:v>
                </c:pt>
                <c:pt idx="194">
                  <c:v>-16.635361</c:v>
                </c:pt>
                <c:pt idx="195">
                  <c:v>-16.670738</c:v>
                </c:pt>
                <c:pt idx="196">
                  <c:v>-17.000446</c:v>
                </c:pt>
                <c:pt idx="197">
                  <c:v>-17.752742999999999</c:v>
                </c:pt>
                <c:pt idx="198">
                  <c:v>-18.784829999999999</c:v>
                </c:pt>
                <c:pt idx="199">
                  <c:v>-19.731112</c:v>
                </c:pt>
                <c:pt idx="200">
                  <c:v>-20.619230000000002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61-437B-BA1D-4849937C91C3}"/>
            </c:ext>
          </c:extLst>
        </c:ser>
        <c:ser>
          <c:idx val="4"/>
          <c:order val="4"/>
          <c:tx>
            <c:strRef>
              <c:f>CLvsLO!$J$2</c:f>
              <c:strCache>
                <c:ptCount val="1"/>
                <c:pt idx="0">
                  <c:v>+5 dBm</c:v>
                </c:pt>
              </c:strCache>
              <c:extLst xmlns:c15="http://schemas.microsoft.com/office/drawing/2012/chart"/>
            </c:strRef>
          </c:tx>
          <c:spPr>
            <a:ln cmpd="sng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  <c:extLst xmlns:c15="http://schemas.microsoft.com/office/drawing/2012/chart"/>
            </c:numRef>
          </c:xVal>
          <c:yVal>
            <c:numRef>
              <c:f>CLvsLO!$J$5:$J$205</c:f>
              <c:numCache>
                <c:formatCode>General</c:formatCode>
                <c:ptCount val="201"/>
                <c:pt idx="0">
                  <c:v>-78.190612999999999</c:v>
                </c:pt>
                <c:pt idx="1">
                  <c:v>-71.793982999999997</c:v>
                </c:pt>
                <c:pt idx="2">
                  <c:v>-65.115279999999998</c:v>
                </c:pt>
                <c:pt idx="3">
                  <c:v>-58.392422000000003</c:v>
                </c:pt>
                <c:pt idx="4">
                  <c:v>-51.242812999999998</c:v>
                </c:pt>
                <c:pt idx="5">
                  <c:v>-45.776871</c:v>
                </c:pt>
                <c:pt idx="6">
                  <c:v>-40.945988</c:v>
                </c:pt>
                <c:pt idx="7">
                  <c:v>-37.602882000000001</c:v>
                </c:pt>
                <c:pt idx="8">
                  <c:v>-32.696102000000003</c:v>
                </c:pt>
                <c:pt idx="9">
                  <c:v>-29.724508</c:v>
                </c:pt>
                <c:pt idx="10">
                  <c:v>-26.600527</c:v>
                </c:pt>
                <c:pt idx="11">
                  <c:v>-24.047920000000001</c:v>
                </c:pt>
                <c:pt idx="12">
                  <c:v>-21.744692000000001</c:v>
                </c:pt>
                <c:pt idx="13">
                  <c:v>-20.762291000000001</c:v>
                </c:pt>
                <c:pt idx="14">
                  <c:v>-18.784813</c:v>
                </c:pt>
                <c:pt idx="15">
                  <c:v>-18.074449999999999</c:v>
                </c:pt>
                <c:pt idx="16">
                  <c:v>-17.104628000000002</c:v>
                </c:pt>
                <c:pt idx="17">
                  <c:v>-16.005651</c:v>
                </c:pt>
                <c:pt idx="18">
                  <c:v>-15.190447000000001</c:v>
                </c:pt>
                <c:pt idx="19">
                  <c:v>-13.978488</c:v>
                </c:pt>
                <c:pt idx="20">
                  <c:v>-12.142967000000001</c:v>
                </c:pt>
                <c:pt idx="21">
                  <c:v>-10.604753000000001</c:v>
                </c:pt>
                <c:pt idx="22">
                  <c:v>-8.9484434000000004</c:v>
                </c:pt>
                <c:pt idx="23">
                  <c:v>-7.4941491999999998</c:v>
                </c:pt>
                <c:pt idx="24">
                  <c:v>-6.9337458999999999</c:v>
                </c:pt>
                <c:pt idx="25">
                  <c:v>-6.7309918</c:v>
                </c:pt>
                <c:pt idx="26">
                  <c:v>-7.0611625</c:v>
                </c:pt>
                <c:pt idx="27">
                  <c:v>-7.3580908999999997</c:v>
                </c:pt>
                <c:pt idx="28">
                  <c:v>-7.8110923999999997</c:v>
                </c:pt>
                <c:pt idx="29">
                  <c:v>-7.9478435999999997</c:v>
                </c:pt>
                <c:pt idx="30">
                  <c:v>-8.0112448000000001</c:v>
                </c:pt>
                <c:pt idx="31">
                  <c:v>-8.0008116000000005</c:v>
                </c:pt>
                <c:pt idx="32">
                  <c:v>-8.0513525000000001</c:v>
                </c:pt>
                <c:pt idx="33">
                  <c:v>-8.1684073999999995</c:v>
                </c:pt>
                <c:pt idx="34">
                  <c:v>-8.2259578999999992</c:v>
                </c:pt>
                <c:pt idx="35">
                  <c:v>-8.3384666000000003</c:v>
                </c:pt>
                <c:pt idx="36">
                  <c:v>-8.3450117000000006</c:v>
                </c:pt>
                <c:pt idx="37">
                  <c:v>-8.3842458999999998</c:v>
                </c:pt>
                <c:pt idx="38">
                  <c:v>-8.3017482999999999</c:v>
                </c:pt>
                <c:pt idx="39">
                  <c:v>-8.3705654000000003</c:v>
                </c:pt>
                <c:pt idx="40">
                  <c:v>-8.4130134999999999</c:v>
                </c:pt>
                <c:pt idx="41">
                  <c:v>-8.4844188999999997</c:v>
                </c:pt>
                <c:pt idx="42">
                  <c:v>-8.4456120000000006</c:v>
                </c:pt>
                <c:pt idx="43">
                  <c:v>-8.4400739999999992</c:v>
                </c:pt>
                <c:pt idx="44">
                  <c:v>-8.3475990000000007</c:v>
                </c:pt>
                <c:pt idx="45">
                  <c:v>-8.3442287000000004</c:v>
                </c:pt>
                <c:pt idx="46">
                  <c:v>-8.3673324999999998</c:v>
                </c:pt>
                <c:pt idx="47">
                  <c:v>-8.3079461999999999</c:v>
                </c:pt>
                <c:pt idx="48">
                  <c:v>-8.2542361999999994</c:v>
                </c:pt>
                <c:pt idx="49">
                  <c:v>-8.2890367999999999</c:v>
                </c:pt>
                <c:pt idx="50">
                  <c:v>-8.2456788999999997</c:v>
                </c:pt>
                <c:pt idx="51">
                  <c:v>-8.2192334999999996</c:v>
                </c:pt>
                <c:pt idx="52">
                  <c:v>-8.2472104999999996</c:v>
                </c:pt>
                <c:pt idx="53">
                  <c:v>-8.2456160000000001</c:v>
                </c:pt>
                <c:pt idx="54">
                  <c:v>-8.2735871999999997</c:v>
                </c:pt>
                <c:pt idx="55">
                  <c:v>-8.3096695</c:v>
                </c:pt>
                <c:pt idx="56">
                  <c:v>-8.2923574000000002</c:v>
                </c:pt>
                <c:pt idx="57">
                  <c:v>-8.2703266000000006</c:v>
                </c:pt>
                <c:pt idx="58">
                  <c:v>-8.3376341000000007</c:v>
                </c:pt>
                <c:pt idx="59">
                  <c:v>-8.3580264999999994</c:v>
                </c:pt>
                <c:pt idx="60">
                  <c:v>-8.3307791000000009</c:v>
                </c:pt>
                <c:pt idx="61">
                  <c:v>-8.3447818999999992</c:v>
                </c:pt>
                <c:pt idx="62">
                  <c:v>-8.4466953</c:v>
                </c:pt>
                <c:pt idx="63">
                  <c:v>-8.3950472000000005</c:v>
                </c:pt>
                <c:pt idx="64">
                  <c:v>-8.3628081999999999</c:v>
                </c:pt>
                <c:pt idx="65">
                  <c:v>-8.3916787999999993</c:v>
                </c:pt>
                <c:pt idx="66">
                  <c:v>-8.4339142000000002</c:v>
                </c:pt>
                <c:pt idx="67">
                  <c:v>-8.4629393000000004</c:v>
                </c:pt>
                <c:pt idx="68">
                  <c:v>-8.4976015</c:v>
                </c:pt>
                <c:pt idx="69">
                  <c:v>-8.5109815999999991</c:v>
                </c:pt>
                <c:pt idx="70">
                  <c:v>-8.5176897</c:v>
                </c:pt>
                <c:pt idx="71">
                  <c:v>-8.5560531999999991</c:v>
                </c:pt>
                <c:pt idx="72">
                  <c:v>-8.7222471000000006</c:v>
                </c:pt>
                <c:pt idx="73">
                  <c:v>-8.6626347999999993</c:v>
                </c:pt>
                <c:pt idx="74">
                  <c:v>-8.5912322999999997</c:v>
                </c:pt>
                <c:pt idx="75">
                  <c:v>-8.6078633999999994</c:v>
                </c:pt>
                <c:pt idx="76">
                  <c:v>-8.7236785999999995</c:v>
                </c:pt>
                <c:pt idx="77">
                  <c:v>-8.7640914999999993</c:v>
                </c:pt>
                <c:pt idx="78">
                  <c:v>-8.8038626000000004</c:v>
                </c:pt>
                <c:pt idx="79">
                  <c:v>-8.8292599000000003</c:v>
                </c:pt>
                <c:pt idx="80">
                  <c:v>-8.7529383000000003</c:v>
                </c:pt>
                <c:pt idx="81">
                  <c:v>-8.7104949999999999</c:v>
                </c:pt>
                <c:pt idx="82">
                  <c:v>-8.8791694999999997</c:v>
                </c:pt>
                <c:pt idx="83">
                  <c:v>-8.9664830999999996</c:v>
                </c:pt>
                <c:pt idx="84">
                  <c:v>-8.9705095000000004</c:v>
                </c:pt>
                <c:pt idx="85">
                  <c:v>-8.9387130999999993</c:v>
                </c:pt>
                <c:pt idx="86">
                  <c:v>-8.922739</c:v>
                </c:pt>
                <c:pt idx="87">
                  <c:v>-9.0165644</c:v>
                </c:pt>
                <c:pt idx="88">
                  <c:v>-9.1557331000000008</c:v>
                </c:pt>
                <c:pt idx="89">
                  <c:v>-9.1946478000000003</c:v>
                </c:pt>
                <c:pt idx="90">
                  <c:v>-9.2458839000000008</c:v>
                </c:pt>
                <c:pt idx="91">
                  <c:v>-9.1440725</c:v>
                </c:pt>
                <c:pt idx="92">
                  <c:v>-9.1945704999999993</c:v>
                </c:pt>
                <c:pt idx="93">
                  <c:v>-9.2777709999999995</c:v>
                </c:pt>
                <c:pt idx="94">
                  <c:v>-9.2483214999999994</c:v>
                </c:pt>
                <c:pt idx="95">
                  <c:v>-9.3385076999999992</c:v>
                </c:pt>
                <c:pt idx="96">
                  <c:v>-9.3042420999999997</c:v>
                </c:pt>
                <c:pt idx="97">
                  <c:v>-9.1928034000000007</c:v>
                </c:pt>
                <c:pt idx="98">
                  <c:v>-9.1652688999999992</c:v>
                </c:pt>
                <c:pt idx="99">
                  <c:v>-9.1779832999999993</c:v>
                </c:pt>
                <c:pt idx="100">
                  <c:v>-9.3626298999999999</c:v>
                </c:pt>
                <c:pt idx="101">
                  <c:v>-9.2929505999999993</c:v>
                </c:pt>
                <c:pt idx="102">
                  <c:v>-9.3526831000000001</c:v>
                </c:pt>
                <c:pt idx="103">
                  <c:v>-9.2853746000000008</c:v>
                </c:pt>
                <c:pt idx="104">
                  <c:v>-9.3736838999999996</c:v>
                </c:pt>
                <c:pt idx="105">
                  <c:v>-9.6715087999999998</c:v>
                </c:pt>
                <c:pt idx="106">
                  <c:v>-9.6168604000000002</c:v>
                </c:pt>
                <c:pt idx="107">
                  <c:v>-9.6888474999999996</c:v>
                </c:pt>
                <c:pt idx="108">
                  <c:v>-9.7045670000000008</c:v>
                </c:pt>
                <c:pt idx="109">
                  <c:v>-9.4783019999999993</c:v>
                </c:pt>
                <c:pt idx="110">
                  <c:v>-9.6202048999999992</c:v>
                </c:pt>
                <c:pt idx="111">
                  <c:v>-9.7252635999999999</c:v>
                </c:pt>
                <c:pt idx="112">
                  <c:v>-9.7065105000000003</c:v>
                </c:pt>
                <c:pt idx="113">
                  <c:v>-9.6125193000000007</c:v>
                </c:pt>
                <c:pt idx="114">
                  <c:v>-9.5599117000000007</c:v>
                </c:pt>
                <c:pt idx="115">
                  <c:v>-9.6756200999999997</c:v>
                </c:pt>
                <c:pt idx="116">
                  <c:v>-9.4979334000000009</c:v>
                </c:pt>
                <c:pt idx="117">
                  <c:v>-9.6038236999999995</c:v>
                </c:pt>
                <c:pt idx="118">
                  <c:v>-9.6019410999999995</c:v>
                </c:pt>
                <c:pt idx="119">
                  <c:v>-9.4877061999999999</c:v>
                </c:pt>
                <c:pt idx="120">
                  <c:v>-9.4965218999999994</c:v>
                </c:pt>
                <c:pt idx="121">
                  <c:v>-9.4848499000000004</c:v>
                </c:pt>
                <c:pt idx="122">
                  <c:v>-9.5791100999999994</c:v>
                </c:pt>
                <c:pt idx="123">
                  <c:v>-9.5512952999999996</c:v>
                </c:pt>
                <c:pt idx="124">
                  <c:v>-9.5364827999999999</c:v>
                </c:pt>
                <c:pt idx="125">
                  <c:v>-9.5606956000000007</c:v>
                </c:pt>
                <c:pt idx="126">
                  <c:v>-9.4826850999999994</c:v>
                </c:pt>
                <c:pt idx="127">
                  <c:v>-9.5700426000000007</c:v>
                </c:pt>
                <c:pt idx="128">
                  <c:v>-9.5984306000000004</c:v>
                </c:pt>
                <c:pt idx="129">
                  <c:v>-9.6255597999999996</c:v>
                </c:pt>
                <c:pt idx="130">
                  <c:v>-9.5729389000000005</c:v>
                </c:pt>
                <c:pt idx="131">
                  <c:v>-9.6182280000000002</c:v>
                </c:pt>
                <c:pt idx="132">
                  <c:v>-9.6460866999999997</c:v>
                </c:pt>
                <c:pt idx="133">
                  <c:v>-9.8255309999999998</c:v>
                </c:pt>
                <c:pt idx="134">
                  <c:v>-9.7989253999999999</c:v>
                </c:pt>
                <c:pt idx="135">
                  <c:v>-9.9023942999999992</c:v>
                </c:pt>
                <c:pt idx="136">
                  <c:v>-9.8489264999999993</c:v>
                </c:pt>
                <c:pt idx="137">
                  <c:v>-9.8708095999999994</c:v>
                </c:pt>
                <c:pt idx="138">
                  <c:v>-10.108988999999999</c:v>
                </c:pt>
                <c:pt idx="139">
                  <c:v>-9.951314</c:v>
                </c:pt>
                <c:pt idx="140">
                  <c:v>-10.077330999999999</c:v>
                </c:pt>
                <c:pt idx="141">
                  <c:v>-10.149073</c:v>
                </c:pt>
                <c:pt idx="142">
                  <c:v>-10.214765</c:v>
                </c:pt>
                <c:pt idx="143">
                  <c:v>-10.345575999999999</c:v>
                </c:pt>
                <c:pt idx="144">
                  <c:v>-10.33761</c:v>
                </c:pt>
                <c:pt idx="145">
                  <c:v>-10.661332</c:v>
                </c:pt>
                <c:pt idx="146">
                  <c:v>-10.712405</c:v>
                </c:pt>
                <c:pt idx="147">
                  <c:v>-10.891035</c:v>
                </c:pt>
                <c:pt idx="148">
                  <c:v>-11.178787</c:v>
                </c:pt>
                <c:pt idx="149">
                  <c:v>-11.369828</c:v>
                </c:pt>
                <c:pt idx="150">
                  <c:v>-11.605599</c:v>
                </c:pt>
                <c:pt idx="151">
                  <c:v>-11.952653</c:v>
                </c:pt>
                <c:pt idx="152">
                  <c:v>-12.278917</c:v>
                </c:pt>
                <c:pt idx="153">
                  <c:v>-12.596265000000001</c:v>
                </c:pt>
                <c:pt idx="154">
                  <c:v>-12.961245</c:v>
                </c:pt>
                <c:pt idx="155">
                  <c:v>-13.389662</c:v>
                </c:pt>
                <c:pt idx="156">
                  <c:v>-13.797978000000001</c:v>
                </c:pt>
                <c:pt idx="157">
                  <c:v>-14.256005</c:v>
                </c:pt>
                <c:pt idx="158">
                  <c:v>-14.747127000000001</c:v>
                </c:pt>
                <c:pt idx="159">
                  <c:v>-15.198971999999999</c:v>
                </c:pt>
                <c:pt idx="160">
                  <c:v>-15.693234</c:v>
                </c:pt>
                <c:pt idx="161">
                  <c:v>-16.208120000000001</c:v>
                </c:pt>
                <c:pt idx="162">
                  <c:v>-16.824825000000001</c:v>
                </c:pt>
                <c:pt idx="163">
                  <c:v>-17.293057999999998</c:v>
                </c:pt>
                <c:pt idx="164">
                  <c:v>-17.847778000000002</c:v>
                </c:pt>
                <c:pt idx="165">
                  <c:v>-18.465315</c:v>
                </c:pt>
                <c:pt idx="166">
                  <c:v>-18.984573000000001</c:v>
                </c:pt>
                <c:pt idx="167">
                  <c:v>-19.600501999999999</c:v>
                </c:pt>
                <c:pt idx="168">
                  <c:v>-20.21538</c:v>
                </c:pt>
                <c:pt idx="169">
                  <c:v>-20.821081</c:v>
                </c:pt>
                <c:pt idx="170">
                  <c:v>-21.471222000000001</c:v>
                </c:pt>
                <c:pt idx="171">
                  <c:v>-22.120331</c:v>
                </c:pt>
                <c:pt idx="172">
                  <c:v>-22.821835</c:v>
                </c:pt>
                <c:pt idx="173">
                  <c:v>-23.443995000000001</c:v>
                </c:pt>
                <c:pt idx="174">
                  <c:v>-24.086514000000001</c:v>
                </c:pt>
                <c:pt idx="175">
                  <c:v>-24.562062999999998</c:v>
                </c:pt>
                <c:pt idx="176">
                  <c:v>-25.065311000000001</c:v>
                </c:pt>
                <c:pt idx="177">
                  <c:v>-25.251512999999999</c:v>
                </c:pt>
                <c:pt idx="178">
                  <c:v>-25.114720999999999</c:v>
                </c:pt>
                <c:pt idx="179">
                  <c:v>-25.23218</c:v>
                </c:pt>
                <c:pt idx="180">
                  <c:v>-24.953018</c:v>
                </c:pt>
                <c:pt idx="181">
                  <c:v>-24.476047999999999</c:v>
                </c:pt>
                <c:pt idx="182">
                  <c:v>-23.971357000000001</c:v>
                </c:pt>
                <c:pt idx="183">
                  <c:v>-23.233768000000001</c:v>
                </c:pt>
                <c:pt idx="184">
                  <c:v>-22.720749000000001</c:v>
                </c:pt>
                <c:pt idx="185">
                  <c:v>-21.988710000000001</c:v>
                </c:pt>
                <c:pt idx="186">
                  <c:v>-21.166754000000001</c:v>
                </c:pt>
                <c:pt idx="187">
                  <c:v>-20.418202999999998</c:v>
                </c:pt>
                <c:pt idx="188">
                  <c:v>-19.725822000000001</c:v>
                </c:pt>
                <c:pt idx="189">
                  <c:v>-19.164528000000001</c:v>
                </c:pt>
                <c:pt idx="190">
                  <c:v>-18.711161000000001</c:v>
                </c:pt>
                <c:pt idx="191">
                  <c:v>-18.189816</c:v>
                </c:pt>
                <c:pt idx="192">
                  <c:v>-17.952273999999999</c:v>
                </c:pt>
                <c:pt idx="193">
                  <c:v>-17.870010000000001</c:v>
                </c:pt>
                <c:pt idx="194">
                  <c:v>-17.675280000000001</c:v>
                </c:pt>
                <c:pt idx="195">
                  <c:v>-18.139925000000002</c:v>
                </c:pt>
                <c:pt idx="196">
                  <c:v>-19.190456000000001</c:v>
                </c:pt>
                <c:pt idx="197">
                  <c:v>-19.855277999999998</c:v>
                </c:pt>
                <c:pt idx="198">
                  <c:v>-21.521277999999999</c:v>
                </c:pt>
                <c:pt idx="199">
                  <c:v>-23.799762999999999</c:v>
                </c:pt>
                <c:pt idx="200">
                  <c:v>-25.422685999999999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B261-437B-BA1D-4849937C91C3}"/>
            </c:ext>
          </c:extLst>
        </c:ser>
        <c:ser>
          <c:idx val="5"/>
          <c:order val="5"/>
          <c:tx>
            <c:strRef>
              <c:f>CLvsLO!$K$2</c:f>
              <c:strCache>
                <c:ptCount val="1"/>
                <c:pt idx="0">
                  <c:v>+3 dBm</c:v>
                </c:pt>
              </c:strCache>
              <c:extLst xmlns:c15="http://schemas.microsoft.com/office/drawing/2012/chart"/>
            </c:strRef>
          </c:tx>
          <c:spPr>
            <a:ln cap="rnd" cmpd="dbl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  <c:extLst xmlns:c15="http://schemas.microsoft.com/office/drawing/2012/chart"/>
            </c:numRef>
          </c:xVal>
          <c:yVal>
            <c:numRef>
              <c:f>CLvsLO!$K$5:$K$205</c:f>
              <c:numCache>
                <c:formatCode>General</c:formatCode>
                <c:ptCount val="201"/>
                <c:pt idx="0">
                  <c:v>-77.335189999999997</c:v>
                </c:pt>
                <c:pt idx="1">
                  <c:v>-81.082938999999996</c:v>
                </c:pt>
                <c:pt idx="2">
                  <c:v>-66.737099000000001</c:v>
                </c:pt>
                <c:pt idx="3">
                  <c:v>-60.411934000000002</c:v>
                </c:pt>
                <c:pt idx="4">
                  <c:v>-54.650565999999998</c:v>
                </c:pt>
                <c:pt idx="5">
                  <c:v>-50.282103999999997</c:v>
                </c:pt>
                <c:pt idx="6">
                  <c:v>-45.490822000000001</c:v>
                </c:pt>
                <c:pt idx="7">
                  <c:v>-41.593451999999999</c:v>
                </c:pt>
                <c:pt idx="8">
                  <c:v>-36.458004000000003</c:v>
                </c:pt>
                <c:pt idx="9">
                  <c:v>-33.004711</c:v>
                </c:pt>
                <c:pt idx="10">
                  <c:v>-29.397214999999999</c:v>
                </c:pt>
                <c:pt idx="11">
                  <c:v>-26.547108000000001</c:v>
                </c:pt>
                <c:pt idx="12">
                  <c:v>-23.345103999999999</c:v>
                </c:pt>
                <c:pt idx="13">
                  <c:v>-22.408543000000002</c:v>
                </c:pt>
                <c:pt idx="14">
                  <c:v>-19.828440000000001</c:v>
                </c:pt>
                <c:pt idx="15">
                  <c:v>-19.050894</c:v>
                </c:pt>
                <c:pt idx="16">
                  <c:v>-17.958632999999999</c:v>
                </c:pt>
                <c:pt idx="17">
                  <c:v>-16.841328000000001</c:v>
                </c:pt>
                <c:pt idx="18">
                  <c:v>-16.014046</c:v>
                </c:pt>
                <c:pt idx="19">
                  <c:v>-15.096152</c:v>
                </c:pt>
                <c:pt idx="20">
                  <c:v>-13.004049999999999</c:v>
                </c:pt>
                <c:pt idx="21">
                  <c:v>-11.455382999999999</c:v>
                </c:pt>
                <c:pt idx="22">
                  <c:v>-9.6477032000000005</c:v>
                </c:pt>
                <c:pt idx="23">
                  <c:v>-7.8896040999999997</c:v>
                </c:pt>
                <c:pt idx="24">
                  <c:v>-7.2203803000000004</c:v>
                </c:pt>
                <c:pt idx="25">
                  <c:v>-6.9971379999999996</c:v>
                </c:pt>
                <c:pt idx="26">
                  <c:v>-7.3046769999999999</c:v>
                </c:pt>
                <c:pt idx="27">
                  <c:v>-7.601089</c:v>
                </c:pt>
                <c:pt idx="28">
                  <c:v>-8.0745772999999996</c:v>
                </c:pt>
                <c:pt idx="29">
                  <c:v>-8.2038306999999993</c:v>
                </c:pt>
                <c:pt idx="30">
                  <c:v>-8.2888383999999995</c:v>
                </c:pt>
                <c:pt idx="31">
                  <c:v>-8.2506465999999996</c:v>
                </c:pt>
                <c:pt idx="32">
                  <c:v>-8.3132123999999994</c:v>
                </c:pt>
                <c:pt idx="33">
                  <c:v>-8.4122725000000003</c:v>
                </c:pt>
                <c:pt idx="34">
                  <c:v>-8.4765425000000008</c:v>
                </c:pt>
                <c:pt idx="35">
                  <c:v>-8.5561465999999999</c:v>
                </c:pt>
                <c:pt idx="36">
                  <c:v>-8.5773028999999994</c:v>
                </c:pt>
                <c:pt idx="37">
                  <c:v>-8.5768956999999997</c:v>
                </c:pt>
                <c:pt idx="38">
                  <c:v>-8.5071057999999997</c:v>
                </c:pt>
                <c:pt idx="39">
                  <c:v>-8.5761603999999991</c:v>
                </c:pt>
                <c:pt idx="40">
                  <c:v>-8.6326722999999994</c:v>
                </c:pt>
                <c:pt idx="41">
                  <c:v>-8.6870823000000001</c:v>
                </c:pt>
                <c:pt idx="42">
                  <c:v>-8.6497297</c:v>
                </c:pt>
                <c:pt idx="43">
                  <c:v>-8.6254740000000005</c:v>
                </c:pt>
                <c:pt idx="44">
                  <c:v>-8.5260715000000005</c:v>
                </c:pt>
                <c:pt idx="45">
                  <c:v>-8.5217685999999997</c:v>
                </c:pt>
                <c:pt idx="46">
                  <c:v>-8.5491752999999999</c:v>
                </c:pt>
                <c:pt idx="47">
                  <c:v>-8.4964475999999998</c:v>
                </c:pt>
                <c:pt idx="48">
                  <c:v>-8.4517621999999992</c:v>
                </c:pt>
                <c:pt idx="49">
                  <c:v>-8.4900445999999992</c:v>
                </c:pt>
                <c:pt idx="50">
                  <c:v>-8.4364977000000003</c:v>
                </c:pt>
                <c:pt idx="51">
                  <c:v>-8.4178820000000005</c:v>
                </c:pt>
                <c:pt idx="52">
                  <c:v>-8.4379187000000009</c:v>
                </c:pt>
                <c:pt idx="53">
                  <c:v>-8.4413985999999994</c:v>
                </c:pt>
                <c:pt idx="54">
                  <c:v>-8.4644165000000005</c:v>
                </c:pt>
                <c:pt idx="55">
                  <c:v>-8.5038117999999994</c:v>
                </c:pt>
                <c:pt idx="56">
                  <c:v>-8.4675522000000001</c:v>
                </c:pt>
                <c:pt idx="57">
                  <c:v>-8.4325504000000002</c:v>
                </c:pt>
                <c:pt idx="58">
                  <c:v>-8.5184479</c:v>
                </c:pt>
                <c:pt idx="59">
                  <c:v>-8.5518093000000004</c:v>
                </c:pt>
                <c:pt idx="60">
                  <c:v>-8.5121898999999992</c:v>
                </c:pt>
                <c:pt idx="61">
                  <c:v>-8.5135508000000009</c:v>
                </c:pt>
                <c:pt idx="62">
                  <c:v>-8.6391553999999999</c:v>
                </c:pt>
                <c:pt idx="63">
                  <c:v>-8.5925264000000006</c:v>
                </c:pt>
                <c:pt idx="64">
                  <c:v>-8.5770855000000008</c:v>
                </c:pt>
                <c:pt idx="65">
                  <c:v>-8.6276617000000009</c:v>
                </c:pt>
                <c:pt idx="66">
                  <c:v>-8.6878861999999994</c:v>
                </c:pt>
                <c:pt idx="67">
                  <c:v>-8.7412033000000005</c:v>
                </c:pt>
                <c:pt idx="68">
                  <c:v>-8.7795439000000002</c:v>
                </c:pt>
                <c:pt idx="69">
                  <c:v>-8.8071909000000002</c:v>
                </c:pt>
                <c:pt idx="70">
                  <c:v>-8.8163985999999994</c:v>
                </c:pt>
                <c:pt idx="71">
                  <c:v>-8.8733444000000006</c:v>
                </c:pt>
                <c:pt idx="72">
                  <c:v>-9.0377159000000002</c:v>
                </c:pt>
                <c:pt idx="73">
                  <c:v>-8.9817972000000008</c:v>
                </c:pt>
                <c:pt idx="74">
                  <c:v>-8.9126329000000002</c:v>
                </c:pt>
                <c:pt idx="75">
                  <c:v>-8.9310597999999999</c:v>
                </c:pt>
                <c:pt idx="76">
                  <c:v>-9.0432691999999992</c:v>
                </c:pt>
                <c:pt idx="77">
                  <c:v>-9.0979404000000006</c:v>
                </c:pt>
                <c:pt idx="78">
                  <c:v>-9.1219873000000007</c:v>
                </c:pt>
                <c:pt idx="79">
                  <c:v>-9.1540213000000001</c:v>
                </c:pt>
                <c:pt idx="80">
                  <c:v>-9.0482472999999999</c:v>
                </c:pt>
                <c:pt idx="81">
                  <c:v>-9.0021372</c:v>
                </c:pt>
                <c:pt idx="82">
                  <c:v>-9.1898584000000003</c:v>
                </c:pt>
                <c:pt idx="83">
                  <c:v>-9.2954472999999993</c:v>
                </c:pt>
                <c:pt idx="84">
                  <c:v>-9.2949982000000002</c:v>
                </c:pt>
                <c:pt idx="85">
                  <c:v>-9.2267199000000009</c:v>
                </c:pt>
                <c:pt idx="86">
                  <c:v>-9.2158270000000009</c:v>
                </c:pt>
                <c:pt idx="87">
                  <c:v>-9.3454618000000007</c:v>
                </c:pt>
                <c:pt idx="88">
                  <c:v>-9.4941168000000005</c:v>
                </c:pt>
                <c:pt idx="89">
                  <c:v>-9.5285597000000006</c:v>
                </c:pt>
                <c:pt idx="90">
                  <c:v>-9.5545731000000007</c:v>
                </c:pt>
                <c:pt idx="91">
                  <c:v>-9.4508714999999999</c:v>
                </c:pt>
                <c:pt idx="92">
                  <c:v>-9.5025978000000002</c:v>
                </c:pt>
                <c:pt idx="93">
                  <c:v>-9.6220341000000005</c:v>
                </c:pt>
                <c:pt idx="94">
                  <c:v>-9.5963878999999999</c:v>
                </c:pt>
                <c:pt idx="95">
                  <c:v>-9.6609879000000003</c:v>
                </c:pt>
                <c:pt idx="96">
                  <c:v>-9.6657227999999993</c:v>
                </c:pt>
                <c:pt idx="97">
                  <c:v>-9.5468759999999993</c:v>
                </c:pt>
                <c:pt idx="98">
                  <c:v>-9.5165872999999994</c:v>
                </c:pt>
                <c:pt idx="99">
                  <c:v>-9.5661992999999992</c:v>
                </c:pt>
                <c:pt idx="100">
                  <c:v>-9.7880210999999999</c:v>
                </c:pt>
                <c:pt idx="101">
                  <c:v>-9.7279920999999998</c:v>
                </c:pt>
                <c:pt idx="102">
                  <c:v>-9.7826099000000006</c:v>
                </c:pt>
                <c:pt idx="103">
                  <c:v>-9.7382469</c:v>
                </c:pt>
                <c:pt idx="104">
                  <c:v>-9.8269558000000004</c:v>
                </c:pt>
                <c:pt idx="105">
                  <c:v>-10.160175000000001</c:v>
                </c:pt>
                <c:pt idx="106">
                  <c:v>-10.131000999999999</c:v>
                </c:pt>
                <c:pt idx="107">
                  <c:v>-10.184953</c:v>
                </c:pt>
                <c:pt idx="108">
                  <c:v>-10.183999</c:v>
                </c:pt>
                <c:pt idx="109">
                  <c:v>-9.9912566999999992</c:v>
                </c:pt>
                <c:pt idx="110">
                  <c:v>-10.131116</c:v>
                </c:pt>
                <c:pt idx="111">
                  <c:v>-10.218244</c:v>
                </c:pt>
                <c:pt idx="112">
                  <c:v>-10.210774000000001</c:v>
                </c:pt>
                <c:pt idx="113">
                  <c:v>-10.094588</c:v>
                </c:pt>
                <c:pt idx="114">
                  <c:v>-10.002891</c:v>
                </c:pt>
                <c:pt idx="115">
                  <c:v>-10.140375000000001</c:v>
                </c:pt>
                <c:pt idx="116">
                  <c:v>-9.9718865999999995</c:v>
                </c:pt>
                <c:pt idx="117">
                  <c:v>-10.048676</c:v>
                </c:pt>
                <c:pt idx="118">
                  <c:v>-10.029856000000001</c:v>
                </c:pt>
                <c:pt idx="119">
                  <c:v>-9.9166440999999992</c:v>
                </c:pt>
                <c:pt idx="120">
                  <c:v>-9.8931293</c:v>
                </c:pt>
                <c:pt idx="121">
                  <c:v>-9.8944720999999998</c:v>
                </c:pt>
                <c:pt idx="122">
                  <c:v>-10.024921000000001</c:v>
                </c:pt>
                <c:pt idx="123">
                  <c:v>-9.9417038000000009</c:v>
                </c:pt>
                <c:pt idx="124">
                  <c:v>-9.9062119000000006</c:v>
                </c:pt>
                <c:pt idx="125">
                  <c:v>-9.9513197000000009</c:v>
                </c:pt>
                <c:pt idx="126">
                  <c:v>-9.8642588</c:v>
                </c:pt>
                <c:pt idx="127">
                  <c:v>-9.9536847999999996</c:v>
                </c:pt>
                <c:pt idx="128">
                  <c:v>-10.004996999999999</c:v>
                </c:pt>
                <c:pt idx="129">
                  <c:v>-10.033735</c:v>
                </c:pt>
                <c:pt idx="130">
                  <c:v>-9.9589911000000004</c:v>
                </c:pt>
                <c:pt idx="131">
                  <c:v>-10.041925000000001</c:v>
                </c:pt>
                <c:pt idx="132">
                  <c:v>-10.079786</c:v>
                </c:pt>
                <c:pt idx="133">
                  <c:v>-10.240779</c:v>
                </c:pt>
                <c:pt idx="134">
                  <c:v>-10.219416000000001</c:v>
                </c:pt>
                <c:pt idx="135">
                  <c:v>-10.323686</c:v>
                </c:pt>
                <c:pt idx="136">
                  <c:v>-10.243518</c:v>
                </c:pt>
                <c:pt idx="137">
                  <c:v>-10.286386</c:v>
                </c:pt>
                <c:pt idx="138">
                  <c:v>-10.519981</c:v>
                </c:pt>
                <c:pt idx="139">
                  <c:v>-10.33928</c:v>
                </c:pt>
                <c:pt idx="140">
                  <c:v>-10.461865</c:v>
                </c:pt>
                <c:pt idx="141">
                  <c:v>-10.530234999999999</c:v>
                </c:pt>
                <c:pt idx="142">
                  <c:v>-10.581037999999999</c:v>
                </c:pt>
                <c:pt idx="143">
                  <c:v>-10.698524000000001</c:v>
                </c:pt>
                <c:pt idx="144">
                  <c:v>-10.696687000000001</c:v>
                </c:pt>
                <c:pt idx="145">
                  <c:v>-10.996305</c:v>
                </c:pt>
                <c:pt idx="146">
                  <c:v>-11.012976999999999</c:v>
                </c:pt>
                <c:pt idx="147">
                  <c:v>-11.201055999999999</c:v>
                </c:pt>
                <c:pt idx="148">
                  <c:v>-11.489609</c:v>
                </c:pt>
                <c:pt idx="149">
                  <c:v>-11.653945999999999</c:v>
                </c:pt>
                <c:pt idx="150">
                  <c:v>-11.891416</c:v>
                </c:pt>
                <c:pt idx="151">
                  <c:v>-12.2324</c:v>
                </c:pt>
                <c:pt idx="152">
                  <c:v>-12.569794999999999</c:v>
                </c:pt>
                <c:pt idx="153">
                  <c:v>-12.872392</c:v>
                </c:pt>
                <c:pt idx="154">
                  <c:v>-13.24911</c:v>
                </c:pt>
                <c:pt idx="155">
                  <c:v>-13.685722</c:v>
                </c:pt>
                <c:pt idx="156">
                  <c:v>-14.087737000000001</c:v>
                </c:pt>
                <c:pt idx="157">
                  <c:v>-14.538347</c:v>
                </c:pt>
                <c:pt idx="158">
                  <c:v>-15.039968</c:v>
                </c:pt>
                <c:pt idx="159">
                  <c:v>-15.475949</c:v>
                </c:pt>
                <c:pt idx="160">
                  <c:v>-15.981291000000001</c:v>
                </c:pt>
                <c:pt idx="161">
                  <c:v>-16.52664</c:v>
                </c:pt>
                <c:pt idx="162">
                  <c:v>-17.105437999999999</c:v>
                </c:pt>
                <c:pt idx="163">
                  <c:v>-17.584623000000001</c:v>
                </c:pt>
                <c:pt idx="164">
                  <c:v>-18.136838999999998</c:v>
                </c:pt>
                <c:pt idx="165">
                  <c:v>-18.749088</c:v>
                </c:pt>
                <c:pt idx="166">
                  <c:v>-19.280777</c:v>
                </c:pt>
                <c:pt idx="167">
                  <c:v>-19.914299</c:v>
                </c:pt>
                <c:pt idx="168">
                  <c:v>-20.547727999999999</c:v>
                </c:pt>
                <c:pt idx="169">
                  <c:v>-21.157436000000001</c:v>
                </c:pt>
                <c:pt idx="170">
                  <c:v>-21.832075</c:v>
                </c:pt>
                <c:pt idx="171">
                  <c:v>-22.499157</c:v>
                </c:pt>
                <c:pt idx="172">
                  <c:v>-23.192810000000001</c:v>
                </c:pt>
                <c:pt idx="173">
                  <c:v>-23.860271000000001</c:v>
                </c:pt>
                <c:pt idx="174">
                  <c:v>-24.522243</c:v>
                </c:pt>
                <c:pt idx="175">
                  <c:v>-25.013113000000001</c:v>
                </c:pt>
                <c:pt idx="176">
                  <c:v>-25.534832000000002</c:v>
                </c:pt>
                <c:pt idx="177">
                  <c:v>-25.844275</c:v>
                </c:pt>
                <c:pt idx="178">
                  <c:v>-25.756274999999999</c:v>
                </c:pt>
                <c:pt idx="179">
                  <c:v>-25.929414999999999</c:v>
                </c:pt>
                <c:pt idx="180">
                  <c:v>-25.867231</c:v>
                </c:pt>
                <c:pt idx="181">
                  <c:v>-25.435692</c:v>
                </c:pt>
                <c:pt idx="182">
                  <c:v>-25.006347999999999</c:v>
                </c:pt>
                <c:pt idx="183">
                  <c:v>-24.426662</c:v>
                </c:pt>
                <c:pt idx="184">
                  <c:v>-23.932859000000001</c:v>
                </c:pt>
                <c:pt idx="185">
                  <c:v>-23.232944</c:v>
                </c:pt>
                <c:pt idx="186">
                  <c:v>-22.389085999999999</c:v>
                </c:pt>
                <c:pt idx="187">
                  <c:v>-21.626068</c:v>
                </c:pt>
                <c:pt idx="188">
                  <c:v>-20.986443999999999</c:v>
                </c:pt>
                <c:pt idx="189">
                  <c:v>-20.582808</c:v>
                </c:pt>
                <c:pt idx="190">
                  <c:v>-20.216415000000001</c:v>
                </c:pt>
                <c:pt idx="191">
                  <c:v>-19.754829000000001</c:v>
                </c:pt>
                <c:pt idx="192">
                  <c:v>-19.807547</c:v>
                </c:pt>
                <c:pt idx="193">
                  <c:v>-20.133265000000002</c:v>
                </c:pt>
                <c:pt idx="194">
                  <c:v>-20.160295000000001</c:v>
                </c:pt>
                <c:pt idx="195">
                  <c:v>-21.036086999999998</c:v>
                </c:pt>
                <c:pt idx="196">
                  <c:v>-22.668880000000001</c:v>
                </c:pt>
                <c:pt idx="197">
                  <c:v>-23.554774999999999</c:v>
                </c:pt>
                <c:pt idx="198">
                  <c:v>-25.410617999999999</c:v>
                </c:pt>
                <c:pt idx="199">
                  <c:v>-27.656551</c:v>
                </c:pt>
                <c:pt idx="200">
                  <c:v>-29.259829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56B9-4CC2-BEBB-F32677BC522C}"/>
            </c:ext>
          </c:extLst>
        </c:ser>
        <c:ser>
          <c:idx val="6"/>
          <c:order val="6"/>
          <c:tx>
            <c:strRef>
              <c:f>CLvsLO!$L$2</c:f>
              <c:strCache>
                <c:ptCount val="1"/>
                <c:pt idx="0">
                  <c:v>+1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CLvsLO!$L$5:$L$205</c:f>
              <c:numCache>
                <c:formatCode>General</c:formatCode>
                <c:ptCount val="201"/>
                <c:pt idx="0">
                  <c:v>-70.901741000000001</c:v>
                </c:pt>
                <c:pt idx="1">
                  <c:v>-73.817527999999996</c:v>
                </c:pt>
                <c:pt idx="2">
                  <c:v>-68.183739000000003</c:v>
                </c:pt>
                <c:pt idx="3">
                  <c:v>-64.927047999999999</c:v>
                </c:pt>
                <c:pt idx="4">
                  <c:v>-58.857590000000002</c:v>
                </c:pt>
                <c:pt idx="5">
                  <c:v>-53.411648</c:v>
                </c:pt>
                <c:pt idx="6">
                  <c:v>-49.031829999999999</c:v>
                </c:pt>
                <c:pt idx="7">
                  <c:v>-45.638187000000002</c:v>
                </c:pt>
                <c:pt idx="8">
                  <c:v>-40.394328999999999</c:v>
                </c:pt>
                <c:pt idx="9">
                  <c:v>-37.003982999999998</c:v>
                </c:pt>
                <c:pt idx="10">
                  <c:v>-32.919193</c:v>
                </c:pt>
                <c:pt idx="11">
                  <c:v>-30.071515999999999</c:v>
                </c:pt>
                <c:pt idx="12">
                  <c:v>-25.989018999999999</c:v>
                </c:pt>
                <c:pt idx="13">
                  <c:v>-25.113914000000001</c:v>
                </c:pt>
                <c:pt idx="14">
                  <c:v>-21.726724999999998</c:v>
                </c:pt>
                <c:pt idx="15">
                  <c:v>-20.920812999999999</c:v>
                </c:pt>
                <c:pt idx="16">
                  <c:v>-19.404858000000001</c:v>
                </c:pt>
                <c:pt idx="17">
                  <c:v>-18.143308999999999</c:v>
                </c:pt>
                <c:pt idx="18">
                  <c:v>-17.122578000000001</c:v>
                </c:pt>
                <c:pt idx="19">
                  <c:v>-16.542262999999998</c:v>
                </c:pt>
                <c:pt idx="20">
                  <c:v>-14.177908</c:v>
                </c:pt>
                <c:pt idx="21">
                  <c:v>-12.711976</c:v>
                </c:pt>
                <c:pt idx="22">
                  <c:v>-10.73465</c:v>
                </c:pt>
                <c:pt idx="23">
                  <c:v>-8.5077084999999997</c:v>
                </c:pt>
                <c:pt idx="24">
                  <c:v>-7.6880946000000003</c:v>
                </c:pt>
                <c:pt idx="25">
                  <c:v>-7.4290538000000002</c:v>
                </c:pt>
                <c:pt idx="26">
                  <c:v>-7.6725124999999998</c:v>
                </c:pt>
                <c:pt idx="27">
                  <c:v>-7.9560499</c:v>
                </c:pt>
                <c:pt idx="28">
                  <c:v>-8.4055672000000001</c:v>
                </c:pt>
                <c:pt idx="29">
                  <c:v>-8.5424270999999994</c:v>
                </c:pt>
                <c:pt idx="30">
                  <c:v>-8.6328487000000003</c:v>
                </c:pt>
                <c:pt idx="31">
                  <c:v>-8.5763969000000007</c:v>
                </c:pt>
                <c:pt idx="32">
                  <c:v>-8.6401862999999999</c:v>
                </c:pt>
                <c:pt idx="33">
                  <c:v>-8.7064371000000005</c:v>
                </c:pt>
                <c:pt idx="34">
                  <c:v>-8.7782116000000006</c:v>
                </c:pt>
                <c:pt idx="35">
                  <c:v>-8.8420743999999996</c:v>
                </c:pt>
                <c:pt idx="36">
                  <c:v>-8.8769054000000001</c:v>
                </c:pt>
                <c:pt idx="37">
                  <c:v>-8.8355969999999999</c:v>
                </c:pt>
                <c:pt idx="38">
                  <c:v>-8.7825021999999997</c:v>
                </c:pt>
                <c:pt idx="39">
                  <c:v>-8.8486136999999996</c:v>
                </c:pt>
                <c:pt idx="40">
                  <c:v>-8.9188565999999998</c:v>
                </c:pt>
                <c:pt idx="41">
                  <c:v>-8.9495267999999992</c:v>
                </c:pt>
                <c:pt idx="42">
                  <c:v>-8.8983717000000002</c:v>
                </c:pt>
                <c:pt idx="43">
                  <c:v>-8.8595246999999997</c:v>
                </c:pt>
                <c:pt idx="44">
                  <c:v>-8.7701101000000001</c:v>
                </c:pt>
                <c:pt idx="45">
                  <c:v>-8.7578315999999994</c:v>
                </c:pt>
                <c:pt idx="46">
                  <c:v>-8.7994641999999992</c:v>
                </c:pt>
                <c:pt idx="47">
                  <c:v>-8.7499942999999991</c:v>
                </c:pt>
                <c:pt idx="48">
                  <c:v>-8.7187710000000003</c:v>
                </c:pt>
                <c:pt idx="49">
                  <c:v>-8.7669715999999998</c:v>
                </c:pt>
                <c:pt idx="50">
                  <c:v>-8.7171687999999996</c:v>
                </c:pt>
                <c:pt idx="51">
                  <c:v>-8.7038983999999999</c:v>
                </c:pt>
                <c:pt idx="52">
                  <c:v>-8.7147856000000008</c:v>
                </c:pt>
                <c:pt idx="53">
                  <c:v>-8.7313814000000001</c:v>
                </c:pt>
                <c:pt idx="54">
                  <c:v>-8.7512360000000005</c:v>
                </c:pt>
                <c:pt idx="55">
                  <c:v>-8.7950105999999995</c:v>
                </c:pt>
                <c:pt idx="56">
                  <c:v>-8.7508917000000004</c:v>
                </c:pt>
                <c:pt idx="57">
                  <c:v>-8.7090701999999993</c:v>
                </c:pt>
                <c:pt idx="58">
                  <c:v>-8.8121127999999995</c:v>
                </c:pt>
                <c:pt idx="59">
                  <c:v>-8.8526153999999995</c:v>
                </c:pt>
                <c:pt idx="60">
                  <c:v>-8.8218937000000004</c:v>
                </c:pt>
                <c:pt idx="61">
                  <c:v>-8.8269032999999997</c:v>
                </c:pt>
                <c:pt idx="62">
                  <c:v>-8.961627</c:v>
                </c:pt>
                <c:pt idx="63">
                  <c:v>-8.9511623</c:v>
                </c:pt>
                <c:pt idx="64">
                  <c:v>-8.9515676000000006</c:v>
                </c:pt>
                <c:pt idx="65">
                  <c:v>-9.0167006999999995</c:v>
                </c:pt>
                <c:pt idx="66">
                  <c:v>-9.1202907999999994</c:v>
                </c:pt>
                <c:pt idx="67">
                  <c:v>-9.2071904999999994</c:v>
                </c:pt>
                <c:pt idx="68">
                  <c:v>-9.2670449999999995</c:v>
                </c:pt>
                <c:pt idx="69">
                  <c:v>-9.2929124999999999</c:v>
                </c:pt>
                <c:pt idx="70">
                  <c:v>-9.3094549000000004</c:v>
                </c:pt>
                <c:pt idx="71">
                  <c:v>-9.3929252999999999</c:v>
                </c:pt>
                <c:pt idx="72">
                  <c:v>-9.5462523000000008</c:v>
                </c:pt>
                <c:pt idx="73">
                  <c:v>-9.4955826000000005</c:v>
                </c:pt>
                <c:pt idx="74">
                  <c:v>-9.4450645000000009</c:v>
                </c:pt>
                <c:pt idx="75">
                  <c:v>-9.4626408000000009</c:v>
                </c:pt>
                <c:pt idx="76">
                  <c:v>-9.5632601000000008</c:v>
                </c:pt>
                <c:pt idx="77">
                  <c:v>-9.5997515</c:v>
                </c:pt>
                <c:pt idx="78">
                  <c:v>-9.6242514000000003</c:v>
                </c:pt>
                <c:pt idx="79">
                  <c:v>-9.6534137999999992</c:v>
                </c:pt>
                <c:pt idx="80">
                  <c:v>-9.5266447000000003</c:v>
                </c:pt>
                <c:pt idx="81">
                  <c:v>-9.4773292999999992</c:v>
                </c:pt>
                <c:pt idx="82">
                  <c:v>-9.6713619000000008</c:v>
                </c:pt>
                <c:pt idx="83">
                  <c:v>-9.8040980999999991</c:v>
                </c:pt>
                <c:pt idx="84">
                  <c:v>-9.8388548</c:v>
                </c:pt>
                <c:pt idx="85">
                  <c:v>-9.7314004999999995</c:v>
                </c:pt>
                <c:pt idx="86">
                  <c:v>-9.7111444000000002</c:v>
                </c:pt>
                <c:pt idx="87">
                  <c:v>-9.9058437000000001</c:v>
                </c:pt>
                <c:pt idx="88">
                  <c:v>-10.070271</c:v>
                </c:pt>
                <c:pt idx="89">
                  <c:v>-10.094814</c:v>
                </c:pt>
                <c:pt idx="90">
                  <c:v>-10.128663</c:v>
                </c:pt>
                <c:pt idx="91">
                  <c:v>-10.012001</c:v>
                </c:pt>
                <c:pt idx="92">
                  <c:v>-10.096114</c:v>
                </c:pt>
                <c:pt idx="93">
                  <c:v>-10.291762</c:v>
                </c:pt>
                <c:pt idx="94">
                  <c:v>-10.229317999999999</c:v>
                </c:pt>
                <c:pt idx="95">
                  <c:v>-10.287003</c:v>
                </c:pt>
                <c:pt idx="96">
                  <c:v>-10.393084999999999</c:v>
                </c:pt>
                <c:pt idx="97">
                  <c:v>-10.307513999999999</c:v>
                </c:pt>
                <c:pt idx="98">
                  <c:v>-10.222595999999999</c:v>
                </c:pt>
                <c:pt idx="99">
                  <c:v>-10.311166</c:v>
                </c:pt>
                <c:pt idx="100">
                  <c:v>-10.631057</c:v>
                </c:pt>
                <c:pt idx="101">
                  <c:v>-10.579793</c:v>
                </c:pt>
                <c:pt idx="102">
                  <c:v>-10.655828</c:v>
                </c:pt>
                <c:pt idx="103">
                  <c:v>-10.643217999999999</c:v>
                </c:pt>
                <c:pt idx="104">
                  <c:v>-10.692019999999999</c:v>
                </c:pt>
                <c:pt idx="105">
                  <c:v>-11.073464</c:v>
                </c:pt>
                <c:pt idx="106">
                  <c:v>-11.116289</c:v>
                </c:pt>
                <c:pt idx="107">
                  <c:v>-11.100842999999999</c:v>
                </c:pt>
                <c:pt idx="108">
                  <c:v>-11.078371000000001</c:v>
                </c:pt>
                <c:pt idx="109">
                  <c:v>-10.923844000000001</c:v>
                </c:pt>
                <c:pt idx="110">
                  <c:v>-11.036044</c:v>
                </c:pt>
                <c:pt idx="111">
                  <c:v>-11.074388000000001</c:v>
                </c:pt>
                <c:pt idx="112">
                  <c:v>-11.108079</c:v>
                </c:pt>
                <c:pt idx="113">
                  <c:v>-10.981418</c:v>
                </c:pt>
                <c:pt idx="114">
                  <c:v>-10.81575</c:v>
                </c:pt>
                <c:pt idx="115">
                  <c:v>-10.967694</c:v>
                </c:pt>
                <c:pt idx="116">
                  <c:v>-10.836971999999999</c:v>
                </c:pt>
                <c:pt idx="117">
                  <c:v>-10.840325</c:v>
                </c:pt>
                <c:pt idx="118">
                  <c:v>-10.818292</c:v>
                </c:pt>
                <c:pt idx="119">
                  <c:v>-10.731347</c:v>
                </c:pt>
                <c:pt idx="120">
                  <c:v>-10.624556999999999</c:v>
                </c:pt>
                <c:pt idx="121">
                  <c:v>-10.640872</c:v>
                </c:pt>
                <c:pt idx="122">
                  <c:v>-10.812875</c:v>
                </c:pt>
                <c:pt idx="123">
                  <c:v>-10.666632999999999</c:v>
                </c:pt>
                <c:pt idx="124">
                  <c:v>-10.615107999999999</c:v>
                </c:pt>
                <c:pt idx="125">
                  <c:v>-10.713592</c:v>
                </c:pt>
                <c:pt idx="126">
                  <c:v>-10.577009</c:v>
                </c:pt>
                <c:pt idx="127">
                  <c:v>-10.642897</c:v>
                </c:pt>
                <c:pt idx="128">
                  <c:v>-10.784981</c:v>
                </c:pt>
                <c:pt idx="129">
                  <c:v>-10.809476</c:v>
                </c:pt>
                <c:pt idx="130">
                  <c:v>-10.665815</c:v>
                </c:pt>
                <c:pt idx="131">
                  <c:v>-10.806129</c:v>
                </c:pt>
                <c:pt idx="132">
                  <c:v>-10.864502999999999</c:v>
                </c:pt>
                <c:pt idx="133">
                  <c:v>-10.962802</c:v>
                </c:pt>
                <c:pt idx="134">
                  <c:v>-10.946026</c:v>
                </c:pt>
                <c:pt idx="135">
                  <c:v>-11.055350000000001</c:v>
                </c:pt>
                <c:pt idx="136">
                  <c:v>-10.939170000000001</c:v>
                </c:pt>
                <c:pt idx="137">
                  <c:v>-10.989126000000001</c:v>
                </c:pt>
                <c:pt idx="138">
                  <c:v>-11.218037000000001</c:v>
                </c:pt>
                <c:pt idx="139">
                  <c:v>-10.982590999999999</c:v>
                </c:pt>
                <c:pt idx="140">
                  <c:v>-11.104677000000001</c:v>
                </c:pt>
                <c:pt idx="141">
                  <c:v>-11.174201</c:v>
                </c:pt>
                <c:pt idx="142">
                  <c:v>-11.192542</c:v>
                </c:pt>
                <c:pt idx="143">
                  <c:v>-11.286153000000001</c:v>
                </c:pt>
                <c:pt idx="144">
                  <c:v>-11.304452</c:v>
                </c:pt>
                <c:pt idx="145">
                  <c:v>-11.577365</c:v>
                </c:pt>
                <c:pt idx="146">
                  <c:v>-11.524652</c:v>
                </c:pt>
                <c:pt idx="147">
                  <c:v>-11.75281</c:v>
                </c:pt>
                <c:pt idx="148">
                  <c:v>-12.044409</c:v>
                </c:pt>
                <c:pt idx="149">
                  <c:v>-12.15757</c:v>
                </c:pt>
                <c:pt idx="150">
                  <c:v>-12.417177000000001</c:v>
                </c:pt>
                <c:pt idx="151">
                  <c:v>-12.750848</c:v>
                </c:pt>
                <c:pt idx="152">
                  <c:v>-13.076834</c:v>
                </c:pt>
                <c:pt idx="153">
                  <c:v>-13.381102</c:v>
                </c:pt>
                <c:pt idx="154">
                  <c:v>-13.757559000000001</c:v>
                </c:pt>
                <c:pt idx="155">
                  <c:v>-14.191938</c:v>
                </c:pt>
                <c:pt idx="156">
                  <c:v>-14.601352</c:v>
                </c:pt>
                <c:pt idx="157">
                  <c:v>-15.05888</c:v>
                </c:pt>
                <c:pt idx="158">
                  <c:v>-15.550563</c:v>
                </c:pt>
                <c:pt idx="159">
                  <c:v>-16.012180000000001</c:v>
                </c:pt>
                <c:pt idx="160">
                  <c:v>-16.528559000000001</c:v>
                </c:pt>
                <c:pt idx="161">
                  <c:v>-17.039899999999999</c:v>
                </c:pt>
                <c:pt idx="162">
                  <c:v>-17.650722999999999</c:v>
                </c:pt>
                <c:pt idx="163">
                  <c:v>-18.135551</c:v>
                </c:pt>
                <c:pt idx="164">
                  <c:v>-18.689623000000001</c:v>
                </c:pt>
                <c:pt idx="165">
                  <c:v>-19.331448000000002</c:v>
                </c:pt>
                <c:pt idx="166">
                  <c:v>-19.873456999999998</c:v>
                </c:pt>
                <c:pt idx="167">
                  <c:v>-20.502586000000001</c:v>
                </c:pt>
                <c:pt idx="168">
                  <c:v>-21.154757</c:v>
                </c:pt>
                <c:pt idx="169">
                  <c:v>-21.804123000000001</c:v>
                </c:pt>
                <c:pt idx="170">
                  <c:v>-22.43956</c:v>
                </c:pt>
                <c:pt idx="171">
                  <c:v>-23.195017</c:v>
                </c:pt>
                <c:pt idx="172">
                  <c:v>-23.924467</c:v>
                </c:pt>
                <c:pt idx="173">
                  <c:v>-24.625965000000001</c:v>
                </c:pt>
                <c:pt idx="174">
                  <c:v>-25.321400000000001</c:v>
                </c:pt>
                <c:pt idx="175">
                  <c:v>-25.920273000000002</c:v>
                </c:pt>
                <c:pt idx="176">
                  <c:v>-26.495063999999999</c:v>
                </c:pt>
                <c:pt idx="177">
                  <c:v>-26.799706</c:v>
                </c:pt>
                <c:pt idx="178">
                  <c:v>-26.864889000000002</c:v>
                </c:pt>
                <c:pt idx="179">
                  <c:v>-27.268484000000001</c:v>
                </c:pt>
                <c:pt idx="180">
                  <c:v>-27.453870999999999</c:v>
                </c:pt>
                <c:pt idx="181">
                  <c:v>-27.127369000000002</c:v>
                </c:pt>
                <c:pt idx="182">
                  <c:v>-26.814682000000001</c:v>
                </c:pt>
                <c:pt idx="183">
                  <c:v>-26.457449</c:v>
                </c:pt>
                <c:pt idx="184">
                  <c:v>-25.974150000000002</c:v>
                </c:pt>
                <c:pt idx="185">
                  <c:v>-25.366278000000001</c:v>
                </c:pt>
                <c:pt idx="186">
                  <c:v>-24.54232</c:v>
                </c:pt>
                <c:pt idx="187">
                  <c:v>-23.819728999999999</c:v>
                </c:pt>
                <c:pt idx="188">
                  <c:v>-23.192909</c:v>
                </c:pt>
                <c:pt idx="189">
                  <c:v>-23.0077</c:v>
                </c:pt>
                <c:pt idx="190">
                  <c:v>-22.810960999999999</c:v>
                </c:pt>
                <c:pt idx="191">
                  <c:v>-22.470473999999999</c:v>
                </c:pt>
                <c:pt idx="192">
                  <c:v>-22.863745000000002</c:v>
                </c:pt>
                <c:pt idx="193">
                  <c:v>-23.549817999999998</c:v>
                </c:pt>
                <c:pt idx="194">
                  <c:v>-23.764665999999998</c:v>
                </c:pt>
                <c:pt idx="195">
                  <c:v>-24.861823999999999</c:v>
                </c:pt>
                <c:pt idx="196">
                  <c:v>-26.663596999999999</c:v>
                </c:pt>
                <c:pt idx="197">
                  <c:v>-27.525473000000002</c:v>
                </c:pt>
                <c:pt idx="198">
                  <c:v>-29.312550000000002</c:v>
                </c:pt>
                <c:pt idx="199">
                  <c:v>-31.331282000000002</c:v>
                </c:pt>
                <c:pt idx="200">
                  <c:v>-32.763007999999999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7A-4091-901C-1C9CD5281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73376"/>
        <c:axId val="114783744"/>
        <c:extLst/>
      </c:scatterChart>
      <c:valAx>
        <c:axId val="114773376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783744"/>
        <c:crosses val="autoZero"/>
        <c:crossBetween val="midCat"/>
        <c:majorUnit val="2"/>
      </c:valAx>
      <c:valAx>
        <c:axId val="114783744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773376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26039883032108585"/>
          <c:y val="0.5905333187518228"/>
          <c:w val="0.4115549199848359"/>
          <c:h val="0.20951188393117526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RF Isolation (dB)</a:t>
            </a:r>
          </a:p>
        </c:rich>
      </c:tx>
      <c:layout>
        <c:manualLayout>
          <c:xMode val="edge"/>
          <c:yMode val="edge"/>
          <c:x val="0.37405396581655043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0.01</c:v>
                </c:pt>
                <c:pt idx="1">
                  <c:v>8.9950000000000002E-2</c:v>
                </c:pt>
                <c:pt idx="2">
                  <c:v>0.1699</c:v>
                </c:pt>
                <c:pt idx="3">
                  <c:v>0.24984999999999999</c:v>
                </c:pt>
                <c:pt idx="4">
                  <c:v>0.32979999999999998</c:v>
                </c:pt>
                <c:pt idx="5">
                  <c:v>0.40975</c:v>
                </c:pt>
                <c:pt idx="6">
                  <c:v>0.48970000000000002</c:v>
                </c:pt>
                <c:pt idx="7">
                  <c:v>0.56964999999999999</c:v>
                </c:pt>
                <c:pt idx="8">
                  <c:v>0.64959999999999996</c:v>
                </c:pt>
                <c:pt idx="9">
                  <c:v>0.72955000000000003</c:v>
                </c:pt>
                <c:pt idx="10">
                  <c:v>0.8095</c:v>
                </c:pt>
                <c:pt idx="11">
                  <c:v>0.88944999999999996</c:v>
                </c:pt>
                <c:pt idx="12">
                  <c:v>0.96940000000000004</c:v>
                </c:pt>
                <c:pt idx="13">
                  <c:v>1.04935</c:v>
                </c:pt>
                <c:pt idx="14">
                  <c:v>1.1293</c:v>
                </c:pt>
                <c:pt idx="15">
                  <c:v>1.2092499999999999</c:v>
                </c:pt>
                <c:pt idx="16">
                  <c:v>1.2891999999999999</c:v>
                </c:pt>
                <c:pt idx="17">
                  <c:v>1.3691500000000001</c:v>
                </c:pt>
                <c:pt idx="18">
                  <c:v>1.4491000000000001</c:v>
                </c:pt>
                <c:pt idx="19">
                  <c:v>1.52905</c:v>
                </c:pt>
                <c:pt idx="20">
                  <c:v>1.609</c:v>
                </c:pt>
                <c:pt idx="21">
                  <c:v>1.68895</c:v>
                </c:pt>
                <c:pt idx="22">
                  <c:v>1.7688999999999999</c:v>
                </c:pt>
                <c:pt idx="23">
                  <c:v>1.8488500000000001</c:v>
                </c:pt>
                <c:pt idx="24">
                  <c:v>1.9288000000000001</c:v>
                </c:pt>
                <c:pt idx="25">
                  <c:v>2.00875</c:v>
                </c:pt>
                <c:pt idx="26">
                  <c:v>2.0886999999999998</c:v>
                </c:pt>
                <c:pt idx="27">
                  <c:v>2.16865</c:v>
                </c:pt>
                <c:pt idx="28">
                  <c:v>2.2486000000000002</c:v>
                </c:pt>
                <c:pt idx="29">
                  <c:v>2.3285499999999999</c:v>
                </c:pt>
                <c:pt idx="30">
                  <c:v>2.4085000000000001</c:v>
                </c:pt>
                <c:pt idx="31">
                  <c:v>2.4884499999999998</c:v>
                </c:pt>
                <c:pt idx="32">
                  <c:v>2.5684</c:v>
                </c:pt>
                <c:pt idx="33">
                  <c:v>2.6483500000000002</c:v>
                </c:pt>
                <c:pt idx="34">
                  <c:v>2.7282999999999999</c:v>
                </c:pt>
                <c:pt idx="35">
                  <c:v>2.8082500000000001</c:v>
                </c:pt>
                <c:pt idx="36">
                  <c:v>2.8881999999999999</c:v>
                </c:pt>
                <c:pt idx="37">
                  <c:v>2.9681500000000001</c:v>
                </c:pt>
                <c:pt idx="38">
                  <c:v>3.0480999999999998</c:v>
                </c:pt>
                <c:pt idx="39">
                  <c:v>3.12805</c:v>
                </c:pt>
                <c:pt idx="40">
                  <c:v>3.2080000000000002</c:v>
                </c:pt>
                <c:pt idx="41">
                  <c:v>3.2879499999999999</c:v>
                </c:pt>
                <c:pt idx="42">
                  <c:v>3.3679000000000001</c:v>
                </c:pt>
                <c:pt idx="43">
                  <c:v>3.4478499999999999</c:v>
                </c:pt>
                <c:pt idx="44">
                  <c:v>3.5278</c:v>
                </c:pt>
                <c:pt idx="45">
                  <c:v>3.6077499999999998</c:v>
                </c:pt>
                <c:pt idx="46">
                  <c:v>3.6877</c:v>
                </c:pt>
                <c:pt idx="47">
                  <c:v>3.7676500000000002</c:v>
                </c:pt>
                <c:pt idx="48">
                  <c:v>3.8475999999999999</c:v>
                </c:pt>
                <c:pt idx="49">
                  <c:v>3.9275500000000001</c:v>
                </c:pt>
                <c:pt idx="50">
                  <c:v>4.0075000000000003</c:v>
                </c:pt>
                <c:pt idx="51">
                  <c:v>4.0874499999999996</c:v>
                </c:pt>
                <c:pt idx="52">
                  <c:v>4.1673999999999998</c:v>
                </c:pt>
                <c:pt idx="53">
                  <c:v>4.24735</c:v>
                </c:pt>
                <c:pt idx="54">
                  <c:v>4.3273000000000001</c:v>
                </c:pt>
                <c:pt idx="55">
                  <c:v>4.4072500000000003</c:v>
                </c:pt>
                <c:pt idx="56">
                  <c:v>4.4871999999999996</c:v>
                </c:pt>
                <c:pt idx="57">
                  <c:v>4.5671499999999998</c:v>
                </c:pt>
                <c:pt idx="58">
                  <c:v>4.6471</c:v>
                </c:pt>
                <c:pt idx="59">
                  <c:v>4.7270500000000002</c:v>
                </c:pt>
                <c:pt idx="60">
                  <c:v>4.8070000000000004</c:v>
                </c:pt>
                <c:pt idx="61">
                  <c:v>4.8869499999999997</c:v>
                </c:pt>
                <c:pt idx="62">
                  <c:v>4.9668999999999999</c:v>
                </c:pt>
                <c:pt idx="63">
                  <c:v>5.0468500000000001</c:v>
                </c:pt>
                <c:pt idx="64">
                  <c:v>5.1268000000000002</c:v>
                </c:pt>
                <c:pt idx="65">
                  <c:v>5.2067500000000004</c:v>
                </c:pt>
                <c:pt idx="66">
                  <c:v>5.2866999999999997</c:v>
                </c:pt>
                <c:pt idx="67">
                  <c:v>5.3666499999999999</c:v>
                </c:pt>
                <c:pt idx="68">
                  <c:v>5.4466000000000001</c:v>
                </c:pt>
                <c:pt idx="69">
                  <c:v>5.5265500000000003</c:v>
                </c:pt>
                <c:pt idx="70">
                  <c:v>5.6064999999999996</c:v>
                </c:pt>
                <c:pt idx="71">
                  <c:v>5.6864499999999998</c:v>
                </c:pt>
                <c:pt idx="72">
                  <c:v>5.7664</c:v>
                </c:pt>
                <c:pt idx="73">
                  <c:v>5.8463500000000002</c:v>
                </c:pt>
                <c:pt idx="74">
                  <c:v>5.9263000000000003</c:v>
                </c:pt>
                <c:pt idx="75">
                  <c:v>6.0062499999999996</c:v>
                </c:pt>
                <c:pt idx="76">
                  <c:v>6.0861999999999998</c:v>
                </c:pt>
                <c:pt idx="77">
                  <c:v>6.16615</c:v>
                </c:pt>
                <c:pt idx="78">
                  <c:v>6.2461000000000002</c:v>
                </c:pt>
                <c:pt idx="79">
                  <c:v>6.3260500000000004</c:v>
                </c:pt>
                <c:pt idx="80">
                  <c:v>6.4059999999999997</c:v>
                </c:pt>
                <c:pt idx="81">
                  <c:v>6.4859499999999999</c:v>
                </c:pt>
                <c:pt idx="82">
                  <c:v>6.5659000000000001</c:v>
                </c:pt>
                <c:pt idx="83">
                  <c:v>6.6458500000000003</c:v>
                </c:pt>
                <c:pt idx="84">
                  <c:v>6.7257999999999996</c:v>
                </c:pt>
                <c:pt idx="85">
                  <c:v>6.8057499999999997</c:v>
                </c:pt>
                <c:pt idx="86">
                  <c:v>6.8856999999999999</c:v>
                </c:pt>
                <c:pt idx="87">
                  <c:v>6.9656500000000001</c:v>
                </c:pt>
                <c:pt idx="88">
                  <c:v>7.0456000000000003</c:v>
                </c:pt>
                <c:pt idx="89">
                  <c:v>7.1255499999999996</c:v>
                </c:pt>
                <c:pt idx="90">
                  <c:v>7.2054999999999998</c:v>
                </c:pt>
                <c:pt idx="91">
                  <c:v>7.28545</c:v>
                </c:pt>
                <c:pt idx="92">
                  <c:v>7.3654000000000002</c:v>
                </c:pt>
                <c:pt idx="93">
                  <c:v>7.4453500000000004</c:v>
                </c:pt>
                <c:pt idx="94">
                  <c:v>7.5252999999999997</c:v>
                </c:pt>
                <c:pt idx="95">
                  <c:v>7.6052499999999998</c:v>
                </c:pt>
                <c:pt idx="96">
                  <c:v>7.6852</c:v>
                </c:pt>
                <c:pt idx="97">
                  <c:v>7.7651500000000002</c:v>
                </c:pt>
                <c:pt idx="98">
                  <c:v>7.8451000000000004</c:v>
                </c:pt>
                <c:pt idx="99">
                  <c:v>7.9250499999999997</c:v>
                </c:pt>
                <c:pt idx="100">
                  <c:v>8.0050000000000008</c:v>
                </c:pt>
                <c:pt idx="101">
                  <c:v>8.0849499999999992</c:v>
                </c:pt>
                <c:pt idx="102">
                  <c:v>8.1648999999999994</c:v>
                </c:pt>
                <c:pt idx="103">
                  <c:v>8.2448499999999996</c:v>
                </c:pt>
                <c:pt idx="104">
                  <c:v>8.3247999999999998</c:v>
                </c:pt>
                <c:pt idx="105">
                  <c:v>8.4047499999999999</c:v>
                </c:pt>
                <c:pt idx="106">
                  <c:v>8.4847000000000001</c:v>
                </c:pt>
                <c:pt idx="107">
                  <c:v>8.5646500000000003</c:v>
                </c:pt>
                <c:pt idx="108">
                  <c:v>8.6446000000000005</c:v>
                </c:pt>
                <c:pt idx="109">
                  <c:v>8.7245500000000007</c:v>
                </c:pt>
                <c:pt idx="110">
                  <c:v>8.8045000000000009</c:v>
                </c:pt>
                <c:pt idx="111">
                  <c:v>8.8844499999999993</c:v>
                </c:pt>
                <c:pt idx="112">
                  <c:v>8.9643999999999995</c:v>
                </c:pt>
                <c:pt idx="113">
                  <c:v>9.0443499999999997</c:v>
                </c:pt>
                <c:pt idx="114">
                  <c:v>9.1242999999999999</c:v>
                </c:pt>
                <c:pt idx="115">
                  <c:v>9.20425</c:v>
                </c:pt>
                <c:pt idx="116">
                  <c:v>9.2842000000000002</c:v>
                </c:pt>
                <c:pt idx="117">
                  <c:v>9.3641500000000004</c:v>
                </c:pt>
                <c:pt idx="118">
                  <c:v>9.4441000000000006</c:v>
                </c:pt>
                <c:pt idx="119">
                  <c:v>9.5240500000000008</c:v>
                </c:pt>
                <c:pt idx="120">
                  <c:v>9.6039999999999992</c:v>
                </c:pt>
                <c:pt idx="121">
                  <c:v>9.6839499999999994</c:v>
                </c:pt>
                <c:pt idx="122">
                  <c:v>9.7638999999999996</c:v>
                </c:pt>
                <c:pt idx="123">
                  <c:v>9.8438499999999998</c:v>
                </c:pt>
                <c:pt idx="124">
                  <c:v>9.9238</c:v>
                </c:pt>
                <c:pt idx="125">
                  <c:v>10.00375</c:v>
                </c:pt>
                <c:pt idx="126">
                  <c:v>10.0837</c:v>
                </c:pt>
                <c:pt idx="127">
                  <c:v>10.163650000000001</c:v>
                </c:pt>
                <c:pt idx="128">
                  <c:v>10.243600000000001</c:v>
                </c:pt>
                <c:pt idx="129">
                  <c:v>10.323549999999999</c:v>
                </c:pt>
                <c:pt idx="130">
                  <c:v>10.403499999999999</c:v>
                </c:pt>
                <c:pt idx="131">
                  <c:v>10.483449999999999</c:v>
                </c:pt>
                <c:pt idx="132">
                  <c:v>10.5634</c:v>
                </c:pt>
                <c:pt idx="133">
                  <c:v>10.64335</c:v>
                </c:pt>
                <c:pt idx="134">
                  <c:v>10.7233</c:v>
                </c:pt>
                <c:pt idx="135">
                  <c:v>10.80325</c:v>
                </c:pt>
                <c:pt idx="136">
                  <c:v>10.8832</c:v>
                </c:pt>
                <c:pt idx="137">
                  <c:v>10.963150000000001</c:v>
                </c:pt>
                <c:pt idx="138">
                  <c:v>11.043100000000001</c:v>
                </c:pt>
                <c:pt idx="139">
                  <c:v>11.123049999999999</c:v>
                </c:pt>
                <c:pt idx="140">
                  <c:v>11.202999999999999</c:v>
                </c:pt>
                <c:pt idx="141">
                  <c:v>11.28295</c:v>
                </c:pt>
                <c:pt idx="142">
                  <c:v>11.3629</c:v>
                </c:pt>
                <c:pt idx="143">
                  <c:v>11.44285</c:v>
                </c:pt>
                <c:pt idx="144">
                  <c:v>11.5228</c:v>
                </c:pt>
                <c:pt idx="145">
                  <c:v>11.60275</c:v>
                </c:pt>
                <c:pt idx="146">
                  <c:v>11.682700000000001</c:v>
                </c:pt>
                <c:pt idx="147">
                  <c:v>11.762650000000001</c:v>
                </c:pt>
                <c:pt idx="148">
                  <c:v>11.842599999999999</c:v>
                </c:pt>
                <c:pt idx="149">
                  <c:v>11.922549999999999</c:v>
                </c:pt>
                <c:pt idx="150">
                  <c:v>12.0025</c:v>
                </c:pt>
                <c:pt idx="151">
                  <c:v>12.08245</c:v>
                </c:pt>
                <c:pt idx="152">
                  <c:v>12.1624</c:v>
                </c:pt>
                <c:pt idx="153">
                  <c:v>12.24235</c:v>
                </c:pt>
                <c:pt idx="154">
                  <c:v>12.3223</c:v>
                </c:pt>
                <c:pt idx="155">
                  <c:v>12.40225</c:v>
                </c:pt>
                <c:pt idx="156">
                  <c:v>12.482200000000001</c:v>
                </c:pt>
                <c:pt idx="157">
                  <c:v>12.562150000000001</c:v>
                </c:pt>
                <c:pt idx="158">
                  <c:v>12.642099999999999</c:v>
                </c:pt>
                <c:pt idx="159">
                  <c:v>12.722049999999999</c:v>
                </c:pt>
                <c:pt idx="160">
                  <c:v>12.802</c:v>
                </c:pt>
                <c:pt idx="161">
                  <c:v>12.88195</c:v>
                </c:pt>
                <c:pt idx="162">
                  <c:v>12.9619</c:v>
                </c:pt>
                <c:pt idx="163">
                  <c:v>13.04185</c:v>
                </c:pt>
                <c:pt idx="164">
                  <c:v>13.1218</c:v>
                </c:pt>
                <c:pt idx="165">
                  <c:v>13.201750000000001</c:v>
                </c:pt>
                <c:pt idx="166">
                  <c:v>13.281700000000001</c:v>
                </c:pt>
                <c:pt idx="167">
                  <c:v>13.361649999999999</c:v>
                </c:pt>
                <c:pt idx="168">
                  <c:v>13.441599999999999</c:v>
                </c:pt>
                <c:pt idx="169">
                  <c:v>13.52155</c:v>
                </c:pt>
                <c:pt idx="170">
                  <c:v>13.6015</c:v>
                </c:pt>
                <c:pt idx="171">
                  <c:v>13.68145</c:v>
                </c:pt>
                <c:pt idx="172">
                  <c:v>13.7614</c:v>
                </c:pt>
                <c:pt idx="173">
                  <c:v>13.84135</c:v>
                </c:pt>
                <c:pt idx="174">
                  <c:v>13.9213</c:v>
                </c:pt>
                <c:pt idx="175">
                  <c:v>14.001250000000001</c:v>
                </c:pt>
                <c:pt idx="176">
                  <c:v>14.081200000000001</c:v>
                </c:pt>
                <c:pt idx="177">
                  <c:v>14.161149999999999</c:v>
                </c:pt>
                <c:pt idx="178">
                  <c:v>14.241099999999999</c:v>
                </c:pt>
                <c:pt idx="179">
                  <c:v>14.32105</c:v>
                </c:pt>
                <c:pt idx="180">
                  <c:v>14.401</c:v>
                </c:pt>
                <c:pt idx="181">
                  <c:v>14.48095</c:v>
                </c:pt>
                <c:pt idx="182">
                  <c:v>14.5609</c:v>
                </c:pt>
                <c:pt idx="183">
                  <c:v>14.64085</c:v>
                </c:pt>
                <c:pt idx="184">
                  <c:v>14.720800000000001</c:v>
                </c:pt>
                <c:pt idx="185">
                  <c:v>14.800750000000001</c:v>
                </c:pt>
                <c:pt idx="186">
                  <c:v>14.880699999999999</c:v>
                </c:pt>
                <c:pt idx="187">
                  <c:v>14.960649999999999</c:v>
                </c:pt>
                <c:pt idx="188">
                  <c:v>15.0406</c:v>
                </c:pt>
                <c:pt idx="189">
                  <c:v>15.12055</c:v>
                </c:pt>
                <c:pt idx="190">
                  <c:v>15.2005</c:v>
                </c:pt>
                <c:pt idx="191">
                  <c:v>15.28045</c:v>
                </c:pt>
                <c:pt idx="192">
                  <c:v>15.3604</c:v>
                </c:pt>
                <c:pt idx="193">
                  <c:v>15.44035</c:v>
                </c:pt>
                <c:pt idx="194">
                  <c:v>15.520300000000001</c:v>
                </c:pt>
                <c:pt idx="195">
                  <c:v>15.600250000000001</c:v>
                </c:pt>
                <c:pt idx="196">
                  <c:v>15.680199999999999</c:v>
                </c:pt>
                <c:pt idx="197">
                  <c:v>15.760149999999999</c:v>
                </c:pt>
                <c:pt idx="198">
                  <c:v>15.8401</c:v>
                </c:pt>
                <c:pt idx="199">
                  <c:v>15.92005</c:v>
                </c:pt>
                <c:pt idx="200">
                  <c:v>16</c:v>
                </c:pt>
              </c:numCache>
            </c:numRef>
          </c:xVal>
          <c:yVal>
            <c:numRef>
              <c:f>Isolations!$F$5:$F$205</c:f>
              <c:numCache>
                <c:formatCode>General</c:formatCode>
                <c:ptCount val="201"/>
                <c:pt idx="0">
                  <c:v>-79.095078000000001</c:v>
                </c:pt>
                <c:pt idx="1">
                  <c:v>-82.981978999999995</c:v>
                </c:pt>
                <c:pt idx="2">
                  <c:v>-84.639365999999995</c:v>
                </c:pt>
                <c:pt idx="3">
                  <c:v>-87.452667000000005</c:v>
                </c:pt>
                <c:pt idx="4">
                  <c:v>-87.613097999999994</c:v>
                </c:pt>
                <c:pt idx="5">
                  <c:v>-86.563491999999997</c:v>
                </c:pt>
                <c:pt idx="6">
                  <c:v>-89.226485999999994</c:v>
                </c:pt>
                <c:pt idx="7">
                  <c:v>-91.536545000000004</c:v>
                </c:pt>
                <c:pt idx="8">
                  <c:v>-90.702690000000004</c:v>
                </c:pt>
                <c:pt idx="9">
                  <c:v>-87.680008000000001</c:v>
                </c:pt>
                <c:pt idx="10">
                  <c:v>-84.025238000000002</c:v>
                </c:pt>
                <c:pt idx="11">
                  <c:v>-77.782180999999994</c:v>
                </c:pt>
                <c:pt idx="12">
                  <c:v>-73.849250999999995</c:v>
                </c:pt>
                <c:pt idx="13">
                  <c:v>-71.829421999999994</c:v>
                </c:pt>
                <c:pt idx="14">
                  <c:v>-70.898833999999994</c:v>
                </c:pt>
                <c:pt idx="15">
                  <c:v>-70.046761000000004</c:v>
                </c:pt>
                <c:pt idx="16">
                  <c:v>-69.124122999999997</c:v>
                </c:pt>
                <c:pt idx="17">
                  <c:v>-68.012550000000005</c:v>
                </c:pt>
                <c:pt idx="18">
                  <c:v>-66.688736000000006</c:v>
                </c:pt>
                <c:pt idx="19">
                  <c:v>-65.632980000000003</c:v>
                </c:pt>
                <c:pt idx="20">
                  <c:v>-64.521575999999996</c:v>
                </c:pt>
                <c:pt idx="21">
                  <c:v>-62.617564999999999</c:v>
                </c:pt>
                <c:pt idx="22">
                  <c:v>-60.791370000000001</c:v>
                </c:pt>
                <c:pt idx="23">
                  <c:v>-58.808788</c:v>
                </c:pt>
                <c:pt idx="24">
                  <c:v>-56.739685000000001</c:v>
                </c:pt>
                <c:pt idx="25">
                  <c:v>-54.978198999999996</c:v>
                </c:pt>
                <c:pt idx="26">
                  <c:v>-53.759177999999999</c:v>
                </c:pt>
                <c:pt idx="27">
                  <c:v>-52.912368999999998</c:v>
                </c:pt>
                <c:pt idx="28">
                  <c:v>-52.432915000000001</c:v>
                </c:pt>
                <c:pt idx="29">
                  <c:v>-52.287125000000003</c:v>
                </c:pt>
                <c:pt idx="30">
                  <c:v>-52.307167</c:v>
                </c:pt>
                <c:pt idx="31">
                  <c:v>-52.541865999999999</c:v>
                </c:pt>
                <c:pt idx="32">
                  <c:v>-52.955069999999999</c:v>
                </c:pt>
                <c:pt idx="33">
                  <c:v>-53.651913</c:v>
                </c:pt>
                <c:pt idx="34">
                  <c:v>-54.463206999999997</c:v>
                </c:pt>
                <c:pt idx="35">
                  <c:v>-55.241405</c:v>
                </c:pt>
                <c:pt idx="36">
                  <c:v>-56.113762000000001</c:v>
                </c:pt>
                <c:pt idx="37">
                  <c:v>-56.965449999999997</c:v>
                </c:pt>
                <c:pt idx="38">
                  <c:v>-57.887543000000001</c:v>
                </c:pt>
                <c:pt idx="39">
                  <c:v>-58.894123</c:v>
                </c:pt>
                <c:pt idx="40">
                  <c:v>-60.209961</c:v>
                </c:pt>
                <c:pt idx="41">
                  <c:v>-61.388733000000002</c:v>
                </c:pt>
                <c:pt idx="42">
                  <c:v>-62.679561999999997</c:v>
                </c:pt>
                <c:pt idx="43">
                  <c:v>-63.803722</c:v>
                </c:pt>
                <c:pt idx="44">
                  <c:v>-65.182297000000005</c:v>
                </c:pt>
                <c:pt idx="45">
                  <c:v>-66.836281</c:v>
                </c:pt>
                <c:pt idx="46">
                  <c:v>-69.645470000000003</c:v>
                </c:pt>
                <c:pt idx="47">
                  <c:v>-73.127021999999997</c:v>
                </c:pt>
                <c:pt idx="48">
                  <c:v>-74.779266000000007</c:v>
                </c:pt>
                <c:pt idx="49">
                  <c:v>-75.103461999999993</c:v>
                </c:pt>
                <c:pt idx="50">
                  <c:v>-74.577324000000004</c:v>
                </c:pt>
                <c:pt idx="51">
                  <c:v>-72.456733999999997</c:v>
                </c:pt>
                <c:pt idx="52">
                  <c:v>-68.929946999999999</c:v>
                </c:pt>
                <c:pt idx="53">
                  <c:v>-66.982635000000002</c:v>
                </c:pt>
                <c:pt idx="54">
                  <c:v>-65.690735000000004</c:v>
                </c:pt>
                <c:pt idx="55">
                  <c:v>-64.184890999999993</c:v>
                </c:pt>
                <c:pt idx="56">
                  <c:v>-62.845042999999997</c:v>
                </c:pt>
                <c:pt idx="57">
                  <c:v>-61.736621999999997</c:v>
                </c:pt>
                <c:pt idx="58">
                  <c:v>-60.706508999999997</c:v>
                </c:pt>
                <c:pt idx="59">
                  <c:v>-59.856254999999997</c:v>
                </c:pt>
                <c:pt idx="60">
                  <c:v>-59.363750000000003</c:v>
                </c:pt>
                <c:pt idx="61">
                  <c:v>-58.869101999999998</c:v>
                </c:pt>
                <c:pt idx="62">
                  <c:v>-58.546081999999998</c:v>
                </c:pt>
                <c:pt idx="63">
                  <c:v>-58.140926</c:v>
                </c:pt>
                <c:pt idx="64">
                  <c:v>-57.526501000000003</c:v>
                </c:pt>
                <c:pt idx="65">
                  <c:v>-56.765628999999997</c:v>
                </c:pt>
                <c:pt idx="66">
                  <c:v>-55.947155000000002</c:v>
                </c:pt>
                <c:pt idx="67">
                  <c:v>-55.119090999999997</c:v>
                </c:pt>
                <c:pt idx="68">
                  <c:v>-54.463405999999999</c:v>
                </c:pt>
                <c:pt idx="69">
                  <c:v>-53.961418000000002</c:v>
                </c:pt>
                <c:pt idx="70">
                  <c:v>-53.771698000000001</c:v>
                </c:pt>
                <c:pt idx="71">
                  <c:v>-53.833424000000001</c:v>
                </c:pt>
                <c:pt idx="72">
                  <c:v>-53.906939999999999</c:v>
                </c:pt>
                <c:pt idx="73">
                  <c:v>-53.917915000000001</c:v>
                </c:pt>
                <c:pt idx="74">
                  <c:v>-54.068649000000001</c:v>
                </c:pt>
                <c:pt idx="75">
                  <c:v>-54.038691999999998</c:v>
                </c:pt>
                <c:pt idx="76">
                  <c:v>-53.968262000000003</c:v>
                </c:pt>
                <c:pt idx="77">
                  <c:v>-53.824032000000003</c:v>
                </c:pt>
                <c:pt idx="78">
                  <c:v>-53.641311999999999</c:v>
                </c:pt>
                <c:pt idx="79">
                  <c:v>-53.237194000000002</c:v>
                </c:pt>
                <c:pt idx="80">
                  <c:v>-52.774391000000001</c:v>
                </c:pt>
                <c:pt idx="81">
                  <c:v>-52.278697999999999</c:v>
                </c:pt>
                <c:pt idx="82">
                  <c:v>-51.798912000000001</c:v>
                </c:pt>
                <c:pt idx="83">
                  <c:v>-51.298766999999998</c:v>
                </c:pt>
                <c:pt idx="84">
                  <c:v>-50.670485999999997</c:v>
                </c:pt>
                <c:pt idx="85">
                  <c:v>-50.214024000000002</c:v>
                </c:pt>
                <c:pt idx="86">
                  <c:v>-49.643951000000001</c:v>
                </c:pt>
                <c:pt idx="87">
                  <c:v>-49.532744999999998</c:v>
                </c:pt>
                <c:pt idx="88">
                  <c:v>-49.822647000000003</c:v>
                </c:pt>
                <c:pt idx="89">
                  <c:v>-50.889408000000003</c:v>
                </c:pt>
                <c:pt idx="90">
                  <c:v>-52.195704999999997</c:v>
                </c:pt>
                <c:pt idx="91">
                  <c:v>-53.662185999999998</c:v>
                </c:pt>
                <c:pt idx="92">
                  <c:v>-54.972782000000002</c:v>
                </c:pt>
                <c:pt idx="93">
                  <c:v>-56.013030999999998</c:v>
                </c:pt>
                <c:pt idx="94">
                  <c:v>-56.932068000000001</c:v>
                </c:pt>
                <c:pt idx="95">
                  <c:v>-57.603358999999998</c:v>
                </c:pt>
                <c:pt idx="96">
                  <c:v>-58.594849000000004</c:v>
                </c:pt>
                <c:pt idx="97">
                  <c:v>-59.561798000000003</c:v>
                </c:pt>
                <c:pt idx="98">
                  <c:v>-61.250644999999999</c:v>
                </c:pt>
                <c:pt idx="99">
                  <c:v>-62.667160000000003</c:v>
                </c:pt>
                <c:pt idx="100">
                  <c:v>-64.069243999999998</c:v>
                </c:pt>
                <c:pt idx="101">
                  <c:v>-65.397178999999994</c:v>
                </c:pt>
                <c:pt idx="102">
                  <c:v>-65.834655999999995</c:v>
                </c:pt>
                <c:pt idx="103">
                  <c:v>-65.142021</c:v>
                </c:pt>
                <c:pt idx="104">
                  <c:v>-64.164794999999998</c:v>
                </c:pt>
                <c:pt idx="105">
                  <c:v>-63.716797</c:v>
                </c:pt>
                <c:pt idx="106">
                  <c:v>-63.677982</c:v>
                </c:pt>
                <c:pt idx="107">
                  <c:v>-64.081444000000005</c:v>
                </c:pt>
                <c:pt idx="108">
                  <c:v>-64.027434999999997</c:v>
                </c:pt>
                <c:pt idx="109">
                  <c:v>-63.708022999999997</c:v>
                </c:pt>
                <c:pt idx="110">
                  <c:v>-62.947071000000001</c:v>
                </c:pt>
                <c:pt idx="111">
                  <c:v>-61.832340000000002</c:v>
                </c:pt>
                <c:pt idx="112">
                  <c:v>-61.041049999999998</c:v>
                </c:pt>
                <c:pt idx="113">
                  <c:v>-61.204773000000003</c:v>
                </c:pt>
                <c:pt idx="114">
                  <c:v>-61.219704</c:v>
                </c:pt>
                <c:pt idx="115">
                  <c:v>-60.674255000000002</c:v>
                </c:pt>
                <c:pt idx="116">
                  <c:v>-59.638401000000002</c:v>
                </c:pt>
                <c:pt idx="117">
                  <c:v>-58.200023999999999</c:v>
                </c:pt>
                <c:pt idx="118">
                  <c:v>-56.595585</c:v>
                </c:pt>
                <c:pt idx="119">
                  <c:v>-55.515822999999997</c:v>
                </c:pt>
                <c:pt idx="120">
                  <c:v>-54.719687999999998</c:v>
                </c:pt>
                <c:pt idx="121">
                  <c:v>-54.037945000000001</c:v>
                </c:pt>
                <c:pt idx="122">
                  <c:v>-53.675541000000003</c:v>
                </c:pt>
                <c:pt idx="123">
                  <c:v>-53.378802999999998</c:v>
                </c:pt>
                <c:pt idx="124">
                  <c:v>-53.320366</c:v>
                </c:pt>
                <c:pt idx="125">
                  <c:v>-53.565658999999997</c:v>
                </c:pt>
                <c:pt idx="126">
                  <c:v>-54.018749</c:v>
                </c:pt>
                <c:pt idx="127">
                  <c:v>-54.506439</c:v>
                </c:pt>
                <c:pt idx="128">
                  <c:v>-55.078772999999998</c:v>
                </c:pt>
                <c:pt idx="129">
                  <c:v>-55.468380000000003</c:v>
                </c:pt>
                <c:pt idx="130">
                  <c:v>-55.857140000000001</c:v>
                </c:pt>
                <c:pt idx="131">
                  <c:v>-55.991855999999999</c:v>
                </c:pt>
                <c:pt idx="132">
                  <c:v>-56.011550999999997</c:v>
                </c:pt>
                <c:pt idx="133">
                  <c:v>-55.871391000000003</c:v>
                </c:pt>
                <c:pt idx="134">
                  <c:v>-55.764957000000003</c:v>
                </c:pt>
                <c:pt idx="135">
                  <c:v>-55.441783999999998</c:v>
                </c:pt>
                <c:pt idx="136">
                  <c:v>-55.223145000000002</c:v>
                </c:pt>
                <c:pt idx="137">
                  <c:v>-55.216751000000002</c:v>
                </c:pt>
                <c:pt idx="138">
                  <c:v>-55.031139000000003</c:v>
                </c:pt>
                <c:pt idx="139">
                  <c:v>-54.852310000000003</c:v>
                </c:pt>
                <c:pt idx="140">
                  <c:v>-54.797195000000002</c:v>
                </c:pt>
                <c:pt idx="141">
                  <c:v>-54.680599000000001</c:v>
                </c:pt>
                <c:pt idx="142">
                  <c:v>-54.614834000000002</c:v>
                </c:pt>
                <c:pt idx="143">
                  <c:v>-54.998531</c:v>
                </c:pt>
                <c:pt idx="144">
                  <c:v>-55.337631000000002</c:v>
                </c:pt>
                <c:pt idx="145">
                  <c:v>-55.763420000000004</c:v>
                </c:pt>
                <c:pt idx="146">
                  <c:v>-56.341586999999997</c:v>
                </c:pt>
                <c:pt idx="147">
                  <c:v>-56.920757000000002</c:v>
                </c:pt>
                <c:pt idx="148">
                  <c:v>-56.959000000000003</c:v>
                </c:pt>
                <c:pt idx="149">
                  <c:v>-56.967734999999998</c:v>
                </c:pt>
                <c:pt idx="150">
                  <c:v>-56.692439999999998</c:v>
                </c:pt>
                <c:pt idx="151">
                  <c:v>-56.126953</c:v>
                </c:pt>
                <c:pt idx="152">
                  <c:v>-55.175010999999998</c:v>
                </c:pt>
                <c:pt idx="153">
                  <c:v>-54.386341000000002</c:v>
                </c:pt>
                <c:pt idx="154">
                  <c:v>-53.477116000000002</c:v>
                </c:pt>
                <c:pt idx="155">
                  <c:v>-52.583271000000003</c:v>
                </c:pt>
                <c:pt idx="156">
                  <c:v>-51.706977999999999</c:v>
                </c:pt>
                <c:pt idx="157">
                  <c:v>-50.998657000000001</c:v>
                </c:pt>
                <c:pt idx="158">
                  <c:v>-50.322631999999999</c:v>
                </c:pt>
                <c:pt idx="159">
                  <c:v>-49.703712000000003</c:v>
                </c:pt>
                <c:pt idx="160">
                  <c:v>-49.111946000000003</c:v>
                </c:pt>
                <c:pt idx="161">
                  <c:v>-48.569164000000001</c:v>
                </c:pt>
                <c:pt idx="162">
                  <c:v>-47.951625999999997</c:v>
                </c:pt>
                <c:pt idx="163">
                  <c:v>-47.322246999999997</c:v>
                </c:pt>
                <c:pt idx="164">
                  <c:v>-46.661178999999997</c:v>
                </c:pt>
                <c:pt idx="165">
                  <c:v>-45.982174000000001</c:v>
                </c:pt>
                <c:pt idx="166">
                  <c:v>-45.275497000000001</c:v>
                </c:pt>
                <c:pt idx="167">
                  <c:v>-44.576236999999999</c:v>
                </c:pt>
                <c:pt idx="168">
                  <c:v>-43.911696999999997</c:v>
                </c:pt>
                <c:pt idx="169">
                  <c:v>-43.241740999999998</c:v>
                </c:pt>
                <c:pt idx="170">
                  <c:v>-42.632308999999999</c:v>
                </c:pt>
                <c:pt idx="171">
                  <c:v>-42.101494000000002</c:v>
                </c:pt>
                <c:pt idx="172">
                  <c:v>-41.669922</c:v>
                </c:pt>
                <c:pt idx="173">
                  <c:v>-41.286751000000002</c:v>
                </c:pt>
                <c:pt idx="174">
                  <c:v>-41.010131999999999</c:v>
                </c:pt>
                <c:pt idx="175">
                  <c:v>-40.811019999999999</c:v>
                </c:pt>
                <c:pt idx="176">
                  <c:v>-40.669311999999998</c:v>
                </c:pt>
                <c:pt idx="177">
                  <c:v>-40.630253000000003</c:v>
                </c:pt>
                <c:pt idx="178">
                  <c:v>-40.707507999999997</c:v>
                </c:pt>
                <c:pt idx="179">
                  <c:v>-40.912295999999998</c:v>
                </c:pt>
                <c:pt idx="180">
                  <c:v>-41.292400000000001</c:v>
                </c:pt>
                <c:pt idx="181">
                  <c:v>-41.893402000000002</c:v>
                </c:pt>
                <c:pt idx="182">
                  <c:v>-42.747039999999998</c:v>
                </c:pt>
                <c:pt idx="183">
                  <c:v>-43.910964999999997</c:v>
                </c:pt>
                <c:pt idx="184">
                  <c:v>-45.372298999999998</c:v>
                </c:pt>
                <c:pt idx="185">
                  <c:v>-46.924610000000001</c:v>
                </c:pt>
                <c:pt idx="186">
                  <c:v>-48.281726999999997</c:v>
                </c:pt>
                <c:pt idx="187">
                  <c:v>-49.105797000000003</c:v>
                </c:pt>
                <c:pt idx="188">
                  <c:v>-49.261012999999998</c:v>
                </c:pt>
                <c:pt idx="189">
                  <c:v>-48.803600000000003</c:v>
                </c:pt>
                <c:pt idx="190">
                  <c:v>-47.844771999999999</c:v>
                </c:pt>
                <c:pt idx="191">
                  <c:v>-46.711666000000001</c:v>
                </c:pt>
                <c:pt idx="192">
                  <c:v>-45.657333000000001</c:v>
                </c:pt>
                <c:pt idx="193">
                  <c:v>-44.731541</c:v>
                </c:pt>
                <c:pt idx="194">
                  <c:v>-43.875442999999997</c:v>
                </c:pt>
                <c:pt idx="195">
                  <c:v>-43.073711000000003</c:v>
                </c:pt>
                <c:pt idx="196">
                  <c:v>-42.241591999999997</c:v>
                </c:pt>
                <c:pt idx="197">
                  <c:v>-41.370857000000001</c:v>
                </c:pt>
                <c:pt idx="198">
                  <c:v>-40.471457999999998</c:v>
                </c:pt>
                <c:pt idx="199">
                  <c:v>-39.716163999999999</c:v>
                </c:pt>
                <c:pt idx="200">
                  <c:v>-39.1479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F7-45D6-B4B9-71A4D64BE1D9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0.01</c:v>
                </c:pt>
                <c:pt idx="1">
                  <c:v>8.9950000000000002E-2</c:v>
                </c:pt>
                <c:pt idx="2">
                  <c:v>0.1699</c:v>
                </c:pt>
                <c:pt idx="3">
                  <c:v>0.24984999999999999</c:v>
                </c:pt>
                <c:pt idx="4">
                  <c:v>0.32979999999999998</c:v>
                </c:pt>
                <c:pt idx="5">
                  <c:v>0.40975</c:v>
                </c:pt>
                <c:pt idx="6">
                  <c:v>0.48970000000000002</c:v>
                </c:pt>
                <c:pt idx="7">
                  <c:v>0.56964999999999999</c:v>
                </c:pt>
                <c:pt idx="8">
                  <c:v>0.64959999999999996</c:v>
                </c:pt>
                <c:pt idx="9">
                  <c:v>0.72955000000000003</c:v>
                </c:pt>
                <c:pt idx="10">
                  <c:v>0.8095</c:v>
                </c:pt>
                <c:pt idx="11">
                  <c:v>0.88944999999999996</c:v>
                </c:pt>
                <c:pt idx="12">
                  <c:v>0.96940000000000004</c:v>
                </c:pt>
                <c:pt idx="13">
                  <c:v>1.04935</c:v>
                </c:pt>
                <c:pt idx="14">
                  <c:v>1.1293</c:v>
                </c:pt>
                <c:pt idx="15">
                  <c:v>1.2092499999999999</c:v>
                </c:pt>
                <c:pt idx="16">
                  <c:v>1.2891999999999999</c:v>
                </c:pt>
                <c:pt idx="17">
                  <c:v>1.3691500000000001</c:v>
                </c:pt>
                <c:pt idx="18">
                  <c:v>1.4491000000000001</c:v>
                </c:pt>
                <c:pt idx="19">
                  <c:v>1.52905</c:v>
                </c:pt>
                <c:pt idx="20">
                  <c:v>1.609</c:v>
                </c:pt>
                <c:pt idx="21">
                  <c:v>1.68895</c:v>
                </c:pt>
                <c:pt idx="22">
                  <c:v>1.7688999999999999</c:v>
                </c:pt>
                <c:pt idx="23">
                  <c:v>1.8488500000000001</c:v>
                </c:pt>
                <c:pt idx="24">
                  <c:v>1.9288000000000001</c:v>
                </c:pt>
                <c:pt idx="25">
                  <c:v>2.00875</c:v>
                </c:pt>
                <c:pt idx="26">
                  <c:v>2.0886999999999998</c:v>
                </c:pt>
                <c:pt idx="27">
                  <c:v>2.16865</c:v>
                </c:pt>
                <c:pt idx="28">
                  <c:v>2.2486000000000002</c:v>
                </c:pt>
                <c:pt idx="29">
                  <c:v>2.3285499999999999</c:v>
                </c:pt>
                <c:pt idx="30">
                  <c:v>2.4085000000000001</c:v>
                </c:pt>
                <c:pt idx="31">
                  <c:v>2.4884499999999998</c:v>
                </c:pt>
                <c:pt idx="32">
                  <c:v>2.5684</c:v>
                </c:pt>
                <c:pt idx="33">
                  <c:v>2.6483500000000002</c:v>
                </c:pt>
                <c:pt idx="34">
                  <c:v>2.7282999999999999</c:v>
                </c:pt>
                <c:pt idx="35">
                  <c:v>2.8082500000000001</c:v>
                </c:pt>
                <c:pt idx="36">
                  <c:v>2.8881999999999999</c:v>
                </c:pt>
                <c:pt idx="37">
                  <c:v>2.9681500000000001</c:v>
                </c:pt>
                <c:pt idx="38">
                  <c:v>3.0480999999999998</c:v>
                </c:pt>
                <c:pt idx="39">
                  <c:v>3.12805</c:v>
                </c:pt>
                <c:pt idx="40">
                  <c:v>3.2080000000000002</c:v>
                </c:pt>
                <c:pt idx="41">
                  <c:v>3.2879499999999999</c:v>
                </c:pt>
                <c:pt idx="42">
                  <c:v>3.3679000000000001</c:v>
                </c:pt>
                <c:pt idx="43">
                  <c:v>3.4478499999999999</c:v>
                </c:pt>
                <c:pt idx="44">
                  <c:v>3.5278</c:v>
                </c:pt>
                <c:pt idx="45">
                  <c:v>3.6077499999999998</c:v>
                </c:pt>
                <c:pt idx="46">
                  <c:v>3.6877</c:v>
                </c:pt>
                <c:pt idx="47">
                  <c:v>3.7676500000000002</c:v>
                </c:pt>
                <c:pt idx="48">
                  <c:v>3.8475999999999999</c:v>
                </c:pt>
                <c:pt idx="49">
                  <c:v>3.9275500000000001</c:v>
                </c:pt>
                <c:pt idx="50">
                  <c:v>4.0075000000000003</c:v>
                </c:pt>
                <c:pt idx="51">
                  <c:v>4.0874499999999996</c:v>
                </c:pt>
                <c:pt idx="52">
                  <c:v>4.1673999999999998</c:v>
                </c:pt>
                <c:pt idx="53">
                  <c:v>4.24735</c:v>
                </c:pt>
                <c:pt idx="54">
                  <c:v>4.3273000000000001</c:v>
                </c:pt>
                <c:pt idx="55">
                  <c:v>4.4072500000000003</c:v>
                </c:pt>
                <c:pt idx="56">
                  <c:v>4.4871999999999996</c:v>
                </c:pt>
                <c:pt idx="57">
                  <c:v>4.5671499999999998</c:v>
                </c:pt>
                <c:pt idx="58">
                  <c:v>4.6471</c:v>
                </c:pt>
                <c:pt idx="59">
                  <c:v>4.7270500000000002</c:v>
                </c:pt>
                <c:pt idx="60">
                  <c:v>4.8070000000000004</c:v>
                </c:pt>
                <c:pt idx="61">
                  <c:v>4.8869499999999997</c:v>
                </c:pt>
                <c:pt idx="62">
                  <c:v>4.9668999999999999</c:v>
                </c:pt>
                <c:pt idx="63">
                  <c:v>5.0468500000000001</c:v>
                </c:pt>
                <c:pt idx="64">
                  <c:v>5.1268000000000002</c:v>
                </c:pt>
                <c:pt idx="65">
                  <c:v>5.2067500000000004</c:v>
                </c:pt>
                <c:pt idx="66">
                  <c:v>5.2866999999999997</c:v>
                </c:pt>
                <c:pt idx="67">
                  <c:v>5.3666499999999999</c:v>
                </c:pt>
                <c:pt idx="68">
                  <c:v>5.4466000000000001</c:v>
                </c:pt>
                <c:pt idx="69">
                  <c:v>5.5265500000000003</c:v>
                </c:pt>
                <c:pt idx="70">
                  <c:v>5.6064999999999996</c:v>
                </c:pt>
                <c:pt idx="71">
                  <c:v>5.6864499999999998</c:v>
                </c:pt>
                <c:pt idx="72">
                  <c:v>5.7664</c:v>
                </c:pt>
                <c:pt idx="73">
                  <c:v>5.8463500000000002</c:v>
                </c:pt>
                <c:pt idx="74">
                  <c:v>5.9263000000000003</c:v>
                </c:pt>
                <c:pt idx="75">
                  <c:v>6.0062499999999996</c:v>
                </c:pt>
                <c:pt idx="76">
                  <c:v>6.0861999999999998</c:v>
                </c:pt>
                <c:pt idx="77">
                  <c:v>6.16615</c:v>
                </c:pt>
                <c:pt idx="78">
                  <c:v>6.2461000000000002</c:v>
                </c:pt>
                <c:pt idx="79">
                  <c:v>6.3260500000000004</c:v>
                </c:pt>
                <c:pt idx="80">
                  <c:v>6.4059999999999997</c:v>
                </c:pt>
                <c:pt idx="81">
                  <c:v>6.4859499999999999</c:v>
                </c:pt>
                <c:pt idx="82">
                  <c:v>6.5659000000000001</c:v>
                </c:pt>
                <c:pt idx="83">
                  <c:v>6.6458500000000003</c:v>
                </c:pt>
                <c:pt idx="84">
                  <c:v>6.7257999999999996</c:v>
                </c:pt>
                <c:pt idx="85">
                  <c:v>6.8057499999999997</c:v>
                </c:pt>
                <c:pt idx="86">
                  <c:v>6.8856999999999999</c:v>
                </c:pt>
                <c:pt idx="87">
                  <c:v>6.9656500000000001</c:v>
                </c:pt>
                <c:pt idx="88">
                  <c:v>7.0456000000000003</c:v>
                </c:pt>
                <c:pt idx="89">
                  <c:v>7.1255499999999996</c:v>
                </c:pt>
                <c:pt idx="90">
                  <c:v>7.2054999999999998</c:v>
                </c:pt>
                <c:pt idx="91">
                  <c:v>7.28545</c:v>
                </c:pt>
                <c:pt idx="92">
                  <c:v>7.3654000000000002</c:v>
                </c:pt>
                <c:pt idx="93">
                  <c:v>7.4453500000000004</c:v>
                </c:pt>
                <c:pt idx="94">
                  <c:v>7.5252999999999997</c:v>
                </c:pt>
                <c:pt idx="95">
                  <c:v>7.6052499999999998</c:v>
                </c:pt>
                <c:pt idx="96">
                  <c:v>7.6852</c:v>
                </c:pt>
                <c:pt idx="97">
                  <c:v>7.7651500000000002</c:v>
                </c:pt>
                <c:pt idx="98">
                  <c:v>7.8451000000000004</c:v>
                </c:pt>
                <c:pt idx="99">
                  <c:v>7.9250499999999997</c:v>
                </c:pt>
                <c:pt idx="100">
                  <c:v>8.0050000000000008</c:v>
                </c:pt>
                <c:pt idx="101">
                  <c:v>8.0849499999999992</c:v>
                </c:pt>
                <c:pt idx="102">
                  <c:v>8.1648999999999994</c:v>
                </c:pt>
                <c:pt idx="103">
                  <c:v>8.2448499999999996</c:v>
                </c:pt>
                <c:pt idx="104">
                  <c:v>8.3247999999999998</c:v>
                </c:pt>
                <c:pt idx="105">
                  <c:v>8.4047499999999999</c:v>
                </c:pt>
                <c:pt idx="106">
                  <c:v>8.4847000000000001</c:v>
                </c:pt>
                <c:pt idx="107">
                  <c:v>8.5646500000000003</c:v>
                </c:pt>
                <c:pt idx="108">
                  <c:v>8.6446000000000005</c:v>
                </c:pt>
                <c:pt idx="109">
                  <c:v>8.7245500000000007</c:v>
                </c:pt>
                <c:pt idx="110">
                  <c:v>8.8045000000000009</c:v>
                </c:pt>
                <c:pt idx="111">
                  <c:v>8.8844499999999993</c:v>
                </c:pt>
                <c:pt idx="112">
                  <c:v>8.9643999999999995</c:v>
                </c:pt>
                <c:pt idx="113">
                  <c:v>9.0443499999999997</c:v>
                </c:pt>
                <c:pt idx="114">
                  <c:v>9.1242999999999999</c:v>
                </c:pt>
                <c:pt idx="115">
                  <c:v>9.20425</c:v>
                </c:pt>
                <c:pt idx="116">
                  <c:v>9.2842000000000002</c:v>
                </c:pt>
                <c:pt idx="117">
                  <c:v>9.3641500000000004</c:v>
                </c:pt>
                <c:pt idx="118">
                  <c:v>9.4441000000000006</c:v>
                </c:pt>
                <c:pt idx="119">
                  <c:v>9.5240500000000008</c:v>
                </c:pt>
                <c:pt idx="120">
                  <c:v>9.6039999999999992</c:v>
                </c:pt>
                <c:pt idx="121">
                  <c:v>9.6839499999999994</c:v>
                </c:pt>
                <c:pt idx="122">
                  <c:v>9.7638999999999996</c:v>
                </c:pt>
                <c:pt idx="123">
                  <c:v>9.8438499999999998</c:v>
                </c:pt>
                <c:pt idx="124">
                  <c:v>9.9238</c:v>
                </c:pt>
                <c:pt idx="125">
                  <c:v>10.00375</c:v>
                </c:pt>
                <c:pt idx="126">
                  <c:v>10.0837</c:v>
                </c:pt>
                <c:pt idx="127">
                  <c:v>10.163650000000001</c:v>
                </c:pt>
                <c:pt idx="128">
                  <c:v>10.243600000000001</c:v>
                </c:pt>
                <c:pt idx="129">
                  <c:v>10.323549999999999</c:v>
                </c:pt>
                <c:pt idx="130">
                  <c:v>10.403499999999999</c:v>
                </c:pt>
                <c:pt idx="131">
                  <c:v>10.483449999999999</c:v>
                </c:pt>
                <c:pt idx="132">
                  <c:v>10.5634</c:v>
                </c:pt>
                <c:pt idx="133">
                  <c:v>10.64335</c:v>
                </c:pt>
                <c:pt idx="134">
                  <c:v>10.7233</c:v>
                </c:pt>
                <c:pt idx="135">
                  <c:v>10.80325</c:v>
                </c:pt>
                <c:pt idx="136">
                  <c:v>10.8832</c:v>
                </c:pt>
                <c:pt idx="137">
                  <c:v>10.963150000000001</c:v>
                </c:pt>
                <c:pt idx="138">
                  <c:v>11.043100000000001</c:v>
                </c:pt>
                <c:pt idx="139">
                  <c:v>11.123049999999999</c:v>
                </c:pt>
                <c:pt idx="140">
                  <c:v>11.202999999999999</c:v>
                </c:pt>
                <c:pt idx="141">
                  <c:v>11.28295</c:v>
                </c:pt>
                <c:pt idx="142">
                  <c:v>11.3629</c:v>
                </c:pt>
                <c:pt idx="143">
                  <c:v>11.44285</c:v>
                </c:pt>
                <c:pt idx="144">
                  <c:v>11.5228</c:v>
                </c:pt>
                <c:pt idx="145">
                  <c:v>11.60275</c:v>
                </c:pt>
                <c:pt idx="146">
                  <c:v>11.682700000000001</c:v>
                </c:pt>
                <c:pt idx="147">
                  <c:v>11.762650000000001</c:v>
                </c:pt>
                <c:pt idx="148">
                  <c:v>11.842599999999999</c:v>
                </c:pt>
                <c:pt idx="149">
                  <c:v>11.922549999999999</c:v>
                </c:pt>
                <c:pt idx="150">
                  <c:v>12.0025</c:v>
                </c:pt>
                <c:pt idx="151">
                  <c:v>12.08245</c:v>
                </c:pt>
                <c:pt idx="152">
                  <c:v>12.1624</c:v>
                </c:pt>
                <c:pt idx="153">
                  <c:v>12.24235</c:v>
                </c:pt>
                <c:pt idx="154">
                  <c:v>12.3223</c:v>
                </c:pt>
                <c:pt idx="155">
                  <c:v>12.40225</c:v>
                </c:pt>
                <c:pt idx="156">
                  <c:v>12.482200000000001</c:v>
                </c:pt>
                <c:pt idx="157">
                  <c:v>12.562150000000001</c:v>
                </c:pt>
                <c:pt idx="158">
                  <c:v>12.642099999999999</c:v>
                </c:pt>
                <c:pt idx="159">
                  <c:v>12.722049999999999</c:v>
                </c:pt>
                <c:pt idx="160">
                  <c:v>12.802</c:v>
                </c:pt>
                <c:pt idx="161">
                  <c:v>12.88195</c:v>
                </c:pt>
                <c:pt idx="162">
                  <c:v>12.9619</c:v>
                </c:pt>
                <c:pt idx="163">
                  <c:v>13.04185</c:v>
                </c:pt>
                <c:pt idx="164">
                  <c:v>13.1218</c:v>
                </c:pt>
                <c:pt idx="165">
                  <c:v>13.201750000000001</c:v>
                </c:pt>
                <c:pt idx="166">
                  <c:v>13.281700000000001</c:v>
                </c:pt>
                <c:pt idx="167">
                  <c:v>13.361649999999999</c:v>
                </c:pt>
                <c:pt idx="168">
                  <c:v>13.441599999999999</c:v>
                </c:pt>
                <c:pt idx="169">
                  <c:v>13.52155</c:v>
                </c:pt>
                <c:pt idx="170">
                  <c:v>13.6015</c:v>
                </c:pt>
                <c:pt idx="171">
                  <c:v>13.68145</c:v>
                </c:pt>
                <c:pt idx="172">
                  <c:v>13.7614</c:v>
                </c:pt>
                <c:pt idx="173">
                  <c:v>13.84135</c:v>
                </c:pt>
                <c:pt idx="174">
                  <c:v>13.9213</c:v>
                </c:pt>
                <c:pt idx="175">
                  <c:v>14.001250000000001</c:v>
                </c:pt>
                <c:pt idx="176">
                  <c:v>14.081200000000001</c:v>
                </c:pt>
                <c:pt idx="177">
                  <c:v>14.161149999999999</c:v>
                </c:pt>
                <c:pt idx="178">
                  <c:v>14.241099999999999</c:v>
                </c:pt>
                <c:pt idx="179">
                  <c:v>14.32105</c:v>
                </c:pt>
                <c:pt idx="180">
                  <c:v>14.401</c:v>
                </c:pt>
                <c:pt idx="181">
                  <c:v>14.48095</c:v>
                </c:pt>
                <c:pt idx="182">
                  <c:v>14.5609</c:v>
                </c:pt>
                <c:pt idx="183">
                  <c:v>14.64085</c:v>
                </c:pt>
                <c:pt idx="184">
                  <c:v>14.720800000000001</c:v>
                </c:pt>
                <c:pt idx="185">
                  <c:v>14.800750000000001</c:v>
                </c:pt>
                <c:pt idx="186">
                  <c:v>14.880699999999999</c:v>
                </c:pt>
                <c:pt idx="187">
                  <c:v>14.960649999999999</c:v>
                </c:pt>
                <c:pt idx="188">
                  <c:v>15.0406</c:v>
                </c:pt>
                <c:pt idx="189">
                  <c:v>15.12055</c:v>
                </c:pt>
                <c:pt idx="190">
                  <c:v>15.2005</c:v>
                </c:pt>
                <c:pt idx="191">
                  <c:v>15.28045</c:v>
                </c:pt>
                <c:pt idx="192">
                  <c:v>15.3604</c:v>
                </c:pt>
                <c:pt idx="193">
                  <c:v>15.44035</c:v>
                </c:pt>
                <c:pt idx="194">
                  <c:v>15.520300000000001</c:v>
                </c:pt>
                <c:pt idx="195">
                  <c:v>15.600250000000001</c:v>
                </c:pt>
                <c:pt idx="196">
                  <c:v>15.680199999999999</c:v>
                </c:pt>
                <c:pt idx="197">
                  <c:v>15.760149999999999</c:v>
                </c:pt>
                <c:pt idx="198">
                  <c:v>15.8401</c:v>
                </c:pt>
                <c:pt idx="199">
                  <c:v>15.92005</c:v>
                </c:pt>
                <c:pt idx="200">
                  <c:v>16</c:v>
                </c:pt>
              </c:numCache>
            </c:numRef>
          </c:xVal>
          <c:yVal>
            <c:numRef>
              <c:f>Isolations!$P$5:$P$205</c:f>
              <c:numCache>
                <c:formatCode>General</c:formatCode>
                <c:ptCount val="201"/>
                <c:pt idx="0">
                  <c:v>-89.703757999999993</c:v>
                </c:pt>
                <c:pt idx="1">
                  <c:v>-91.824416999999997</c:v>
                </c:pt>
                <c:pt idx="2">
                  <c:v>-93.944282999999999</c:v>
                </c:pt>
                <c:pt idx="3">
                  <c:v>-94.364738000000003</c:v>
                </c:pt>
                <c:pt idx="4">
                  <c:v>-92.222694000000004</c:v>
                </c:pt>
                <c:pt idx="5">
                  <c:v>-89.891754000000006</c:v>
                </c:pt>
                <c:pt idx="6">
                  <c:v>-89.007973000000007</c:v>
                </c:pt>
                <c:pt idx="7">
                  <c:v>-89.282691999999997</c:v>
                </c:pt>
                <c:pt idx="8">
                  <c:v>-88.562636999999995</c:v>
                </c:pt>
                <c:pt idx="9">
                  <c:v>-87.422782999999995</c:v>
                </c:pt>
                <c:pt idx="10">
                  <c:v>-83.002953000000005</c:v>
                </c:pt>
                <c:pt idx="11">
                  <c:v>-80.462249999999997</c:v>
                </c:pt>
                <c:pt idx="12">
                  <c:v>-76.114311000000001</c:v>
                </c:pt>
                <c:pt idx="13">
                  <c:v>-74.101601000000002</c:v>
                </c:pt>
                <c:pt idx="14">
                  <c:v>-71.702095</c:v>
                </c:pt>
                <c:pt idx="15">
                  <c:v>-69.038803000000001</c:v>
                </c:pt>
                <c:pt idx="16">
                  <c:v>-66.469680999999994</c:v>
                </c:pt>
                <c:pt idx="17">
                  <c:v>-64.461181999999994</c:v>
                </c:pt>
                <c:pt idx="18">
                  <c:v>-62.595291000000003</c:v>
                </c:pt>
                <c:pt idx="19">
                  <c:v>-61.271374000000002</c:v>
                </c:pt>
                <c:pt idx="20">
                  <c:v>-60.504925</c:v>
                </c:pt>
                <c:pt idx="21">
                  <c:v>-59.856720000000003</c:v>
                </c:pt>
                <c:pt idx="22">
                  <c:v>-59.443595999999999</c:v>
                </c:pt>
                <c:pt idx="23">
                  <c:v>-59.232165999999999</c:v>
                </c:pt>
                <c:pt idx="24">
                  <c:v>-59.560875000000003</c:v>
                </c:pt>
                <c:pt idx="25">
                  <c:v>-60.130482000000001</c:v>
                </c:pt>
                <c:pt idx="26">
                  <c:v>-60.401195999999999</c:v>
                </c:pt>
                <c:pt idx="27">
                  <c:v>-60.657260999999998</c:v>
                </c:pt>
                <c:pt idx="28">
                  <c:v>-61.277400999999998</c:v>
                </c:pt>
                <c:pt idx="29">
                  <c:v>-62.026153999999998</c:v>
                </c:pt>
                <c:pt idx="30">
                  <c:v>-62.484321999999999</c:v>
                </c:pt>
                <c:pt idx="31">
                  <c:v>-63.962639000000003</c:v>
                </c:pt>
                <c:pt idx="32">
                  <c:v>-65.907677000000007</c:v>
                </c:pt>
                <c:pt idx="33">
                  <c:v>-67.247917000000001</c:v>
                </c:pt>
                <c:pt idx="34">
                  <c:v>-67.243965000000003</c:v>
                </c:pt>
                <c:pt idx="35">
                  <c:v>-67.268364000000005</c:v>
                </c:pt>
                <c:pt idx="36">
                  <c:v>-66.043976000000001</c:v>
                </c:pt>
                <c:pt idx="37">
                  <c:v>-63.930858999999998</c:v>
                </c:pt>
                <c:pt idx="38">
                  <c:v>-61.788947999999998</c:v>
                </c:pt>
                <c:pt idx="39">
                  <c:v>-60.473480000000002</c:v>
                </c:pt>
                <c:pt idx="40">
                  <c:v>-59.050075999999997</c:v>
                </c:pt>
                <c:pt idx="41">
                  <c:v>-58.280025000000002</c:v>
                </c:pt>
                <c:pt idx="42">
                  <c:v>-57.802216000000001</c:v>
                </c:pt>
                <c:pt idx="43">
                  <c:v>-57.696345999999998</c:v>
                </c:pt>
                <c:pt idx="44">
                  <c:v>-57.521445999999997</c:v>
                </c:pt>
                <c:pt idx="45">
                  <c:v>-57.676814999999998</c:v>
                </c:pt>
                <c:pt idx="46">
                  <c:v>-57.896014999999998</c:v>
                </c:pt>
                <c:pt idx="47">
                  <c:v>-58.23901</c:v>
                </c:pt>
                <c:pt idx="48">
                  <c:v>-58.586582</c:v>
                </c:pt>
                <c:pt idx="49">
                  <c:v>-59.181164000000003</c:v>
                </c:pt>
                <c:pt idx="50">
                  <c:v>-59.573441000000003</c:v>
                </c:pt>
                <c:pt idx="51">
                  <c:v>-59.887238000000004</c:v>
                </c:pt>
                <c:pt idx="52">
                  <c:v>-60.268726000000001</c:v>
                </c:pt>
                <c:pt idx="53">
                  <c:v>-60.319332000000003</c:v>
                </c:pt>
                <c:pt idx="54">
                  <c:v>-60.199879000000003</c:v>
                </c:pt>
                <c:pt idx="55">
                  <c:v>-60.246395</c:v>
                </c:pt>
                <c:pt idx="56">
                  <c:v>-60.465434999999999</c:v>
                </c:pt>
                <c:pt idx="57">
                  <c:v>-60.596828000000002</c:v>
                </c:pt>
                <c:pt idx="58">
                  <c:v>-60.673198999999997</c:v>
                </c:pt>
                <c:pt idx="59">
                  <c:v>-60.907744999999998</c:v>
                </c:pt>
                <c:pt idx="60">
                  <c:v>-61.062027</c:v>
                </c:pt>
                <c:pt idx="61">
                  <c:v>-61.460602000000002</c:v>
                </c:pt>
                <c:pt idx="62">
                  <c:v>-61.816372000000001</c:v>
                </c:pt>
                <c:pt idx="63">
                  <c:v>-62.568030999999998</c:v>
                </c:pt>
                <c:pt idx="64">
                  <c:v>-62.849074999999999</c:v>
                </c:pt>
                <c:pt idx="65">
                  <c:v>-62.829292000000002</c:v>
                </c:pt>
                <c:pt idx="66">
                  <c:v>-62.487102999999998</c:v>
                </c:pt>
                <c:pt idx="67">
                  <c:v>-61.984535000000001</c:v>
                </c:pt>
                <c:pt idx="68">
                  <c:v>-61.272778000000002</c:v>
                </c:pt>
                <c:pt idx="69">
                  <c:v>-60.863655000000001</c:v>
                </c:pt>
                <c:pt idx="70">
                  <c:v>-60.656879000000004</c:v>
                </c:pt>
                <c:pt idx="71">
                  <c:v>-60.439117000000003</c:v>
                </c:pt>
                <c:pt idx="72">
                  <c:v>-60.429248999999999</c:v>
                </c:pt>
                <c:pt idx="73">
                  <c:v>-60.381577</c:v>
                </c:pt>
                <c:pt idx="74">
                  <c:v>-60.582523000000002</c:v>
                </c:pt>
                <c:pt idx="75">
                  <c:v>-60.813991999999999</c:v>
                </c:pt>
                <c:pt idx="76">
                  <c:v>-61.185355999999999</c:v>
                </c:pt>
                <c:pt idx="77">
                  <c:v>-61.718738999999999</c:v>
                </c:pt>
                <c:pt idx="78">
                  <c:v>-62.370654999999999</c:v>
                </c:pt>
                <c:pt idx="79">
                  <c:v>-62.762337000000002</c:v>
                </c:pt>
                <c:pt idx="80">
                  <c:v>-63.562533999999999</c:v>
                </c:pt>
                <c:pt idx="81">
                  <c:v>-64.739509999999996</c:v>
                </c:pt>
                <c:pt idx="82">
                  <c:v>-65.770554000000004</c:v>
                </c:pt>
                <c:pt idx="83">
                  <c:v>-67.311965999999998</c:v>
                </c:pt>
                <c:pt idx="84">
                  <c:v>-68.948188999999999</c:v>
                </c:pt>
                <c:pt idx="85">
                  <c:v>-70.627433999999994</c:v>
                </c:pt>
                <c:pt idx="86">
                  <c:v>-72.539589000000007</c:v>
                </c:pt>
                <c:pt idx="87">
                  <c:v>-73.909660000000002</c:v>
                </c:pt>
                <c:pt idx="88">
                  <c:v>-74.154449</c:v>
                </c:pt>
                <c:pt idx="89">
                  <c:v>-73.394340999999997</c:v>
                </c:pt>
                <c:pt idx="90">
                  <c:v>-72.216071999999997</c:v>
                </c:pt>
                <c:pt idx="91">
                  <c:v>-69.826813000000001</c:v>
                </c:pt>
                <c:pt idx="92">
                  <c:v>-67.776840000000007</c:v>
                </c:pt>
                <c:pt idx="93">
                  <c:v>-66.337676999999999</c:v>
                </c:pt>
                <c:pt idx="94">
                  <c:v>-65.628356999999994</c:v>
                </c:pt>
                <c:pt idx="95">
                  <c:v>-64.645554000000004</c:v>
                </c:pt>
                <c:pt idx="96">
                  <c:v>-64.342490999999995</c:v>
                </c:pt>
                <c:pt idx="97">
                  <c:v>-63.579929</c:v>
                </c:pt>
                <c:pt idx="98">
                  <c:v>-61.780997999999997</c:v>
                </c:pt>
                <c:pt idx="99">
                  <c:v>-59.510761000000002</c:v>
                </c:pt>
                <c:pt idx="100">
                  <c:v>-56.694491999999997</c:v>
                </c:pt>
                <c:pt idx="101">
                  <c:v>-53.089153000000003</c:v>
                </c:pt>
                <c:pt idx="102">
                  <c:v>-49.696334999999998</c:v>
                </c:pt>
                <c:pt idx="103">
                  <c:v>-47.291420000000002</c:v>
                </c:pt>
                <c:pt idx="104">
                  <c:v>-45.595528000000002</c:v>
                </c:pt>
                <c:pt idx="105">
                  <c:v>-44.860579999999999</c:v>
                </c:pt>
                <c:pt idx="106">
                  <c:v>-44.950935000000001</c:v>
                </c:pt>
                <c:pt idx="107">
                  <c:v>-45.855590999999997</c:v>
                </c:pt>
                <c:pt idx="108">
                  <c:v>-47.219662</c:v>
                </c:pt>
                <c:pt idx="109">
                  <c:v>-49.016136000000003</c:v>
                </c:pt>
                <c:pt idx="110">
                  <c:v>-51.225940999999999</c:v>
                </c:pt>
                <c:pt idx="111">
                  <c:v>-53.118481000000003</c:v>
                </c:pt>
                <c:pt idx="112">
                  <c:v>-54.374195</c:v>
                </c:pt>
                <c:pt idx="113">
                  <c:v>-54.976222999999997</c:v>
                </c:pt>
                <c:pt idx="114">
                  <c:v>-54.819889000000003</c:v>
                </c:pt>
                <c:pt idx="115">
                  <c:v>-53.599696999999999</c:v>
                </c:pt>
                <c:pt idx="116">
                  <c:v>-52.452240000000003</c:v>
                </c:pt>
                <c:pt idx="117">
                  <c:v>-51.285324000000003</c:v>
                </c:pt>
                <c:pt idx="118">
                  <c:v>-50.531418000000002</c:v>
                </c:pt>
                <c:pt idx="119">
                  <c:v>-50.329937000000001</c:v>
                </c:pt>
                <c:pt idx="120">
                  <c:v>-50.533833000000001</c:v>
                </c:pt>
                <c:pt idx="121">
                  <c:v>-50.678607999999997</c:v>
                </c:pt>
                <c:pt idx="122">
                  <c:v>-50.912807000000001</c:v>
                </c:pt>
                <c:pt idx="123">
                  <c:v>-50.807388000000003</c:v>
                </c:pt>
                <c:pt idx="124">
                  <c:v>-50.274231</c:v>
                </c:pt>
                <c:pt idx="125">
                  <c:v>-49.639060999999998</c:v>
                </c:pt>
                <c:pt idx="126">
                  <c:v>-49.017772999999998</c:v>
                </c:pt>
                <c:pt idx="127">
                  <c:v>-48.411166999999999</c:v>
                </c:pt>
                <c:pt idx="128">
                  <c:v>-48.098202000000001</c:v>
                </c:pt>
                <c:pt idx="129">
                  <c:v>-47.957256000000001</c:v>
                </c:pt>
                <c:pt idx="130">
                  <c:v>-48.325577000000003</c:v>
                </c:pt>
                <c:pt idx="131">
                  <c:v>-48.773612999999997</c:v>
                </c:pt>
                <c:pt idx="132">
                  <c:v>-49.358317999999997</c:v>
                </c:pt>
                <c:pt idx="133">
                  <c:v>-49.992587999999998</c:v>
                </c:pt>
                <c:pt idx="134">
                  <c:v>-50.887165000000003</c:v>
                </c:pt>
                <c:pt idx="135">
                  <c:v>-51.665816999999997</c:v>
                </c:pt>
                <c:pt idx="136">
                  <c:v>-52.719555</c:v>
                </c:pt>
                <c:pt idx="137">
                  <c:v>-54.207732999999998</c:v>
                </c:pt>
                <c:pt idx="138">
                  <c:v>-55.252234999999999</c:v>
                </c:pt>
                <c:pt idx="139">
                  <c:v>-56.295731000000004</c:v>
                </c:pt>
                <c:pt idx="140">
                  <c:v>-57.308228</c:v>
                </c:pt>
                <c:pt idx="141">
                  <c:v>-57.900581000000003</c:v>
                </c:pt>
                <c:pt idx="142">
                  <c:v>-58.374518999999999</c:v>
                </c:pt>
                <c:pt idx="143">
                  <c:v>-59.133926000000002</c:v>
                </c:pt>
                <c:pt idx="144">
                  <c:v>-59.364426000000002</c:v>
                </c:pt>
                <c:pt idx="145">
                  <c:v>-59.288108999999999</c:v>
                </c:pt>
                <c:pt idx="146">
                  <c:v>-58.850192999999997</c:v>
                </c:pt>
                <c:pt idx="147">
                  <c:v>-58.150379000000001</c:v>
                </c:pt>
                <c:pt idx="148">
                  <c:v>-56.929431999999998</c:v>
                </c:pt>
                <c:pt idx="149">
                  <c:v>-55.794719999999998</c:v>
                </c:pt>
                <c:pt idx="150">
                  <c:v>-54.581843999999997</c:v>
                </c:pt>
                <c:pt idx="151">
                  <c:v>-53.672035000000001</c:v>
                </c:pt>
                <c:pt idx="152">
                  <c:v>-52.432158999999999</c:v>
                </c:pt>
                <c:pt idx="153">
                  <c:v>-51.577179000000001</c:v>
                </c:pt>
                <c:pt idx="154">
                  <c:v>-50.825263999999997</c:v>
                </c:pt>
                <c:pt idx="155">
                  <c:v>-50.101841</c:v>
                </c:pt>
                <c:pt idx="156">
                  <c:v>-49.353682999999997</c:v>
                </c:pt>
                <c:pt idx="157">
                  <c:v>-48.738377</c:v>
                </c:pt>
                <c:pt idx="158">
                  <c:v>-48.072262000000002</c:v>
                </c:pt>
                <c:pt idx="159">
                  <c:v>-47.482329999999997</c:v>
                </c:pt>
                <c:pt idx="160">
                  <c:v>-46.962673000000002</c:v>
                </c:pt>
                <c:pt idx="161">
                  <c:v>-46.585045000000001</c:v>
                </c:pt>
                <c:pt idx="162">
                  <c:v>-46.21904</c:v>
                </c:pt>
                <c:pt idx="163">
                  <c:v>-45.908031000000001</c:v>
                </c:pt>
                <c:pt idx="164">
                  <c:v>-45.634754000000001</c:v>
                </c:pt>
                <c:pt idx="165">
                  <c:v>-45.509543999999998</c:v>
                </c:pt>
                <c:pt idx="166">
                  <c:v>-45.430069000000003</c:v>
                </c:pt>
                <c:pt idx="167">
                  <c:v>-45.492710000000002</c:v>
                </c:pt>
                <c:pt idx="168">
                  <c:v>-45.579433000000002</c:v>
                </c:pt>
                <c:pt idx="169">
                  <c:v>-45.589984999999999</c:v>
                </c:pt>
                <c:pt idx="170">
                  <c:v>-45.334865999999998</c:v>
                </c:pt>
                <c:pt idx="171">
                  <c:v>-45.053767999999998</c:v>
                </c:pt>
                <c:pt idx="172">
                  <c:v>-44.531272999999999</c:v>
                </c:pt>
                <c:pt idx="173">
                  <c:v>-44.021605999999998</c:v>
                </c:pt>
                <c:pt idx="174">
                  <c:v>-43.443134000000001</c:v>
                </c:pt>
                <c:pt idx="175">
                  <c:v>-42.908154000000003</c:v>
                </c:pt>
                <c:pt idx="176">
                  <c:v>-42.334679000000001</c:v>
                </c:pt>
                <c:pt idx="177">
                  <c:v>-41.903624999999998</c:v>
                </c:pt>
                <c:pt idx="178">
                  <c:v>-41.580050999999997</c:v>
                </c:pt>
                <c:pt idx="179">
                  <c:v>-41.451363000000001</c:v>
                </c:pt>
                <c:pt idx="180">
                  <c:v>-41.595230000000001</c:v>
                </c:pt>
                <c:pt idx="181">
                  <c:v>-41.951484999999998</c:v>
                </c:pt>
                <c:pt idx="182">
                  <c:v>-42.577804999999998</c:v>
                </c:pt>
                <c:pt idx="183">
                  <c:v>-43.524323000000003</c:v>
                </c:pt>
                <c:pt idx="184">
                  <c:v>-44.770653000000003</c:v>
                </c:pt>
                <c:pt idx="185">
                  <c:v>-46.354838999999998</c:v>
                </c:pt>
                <c:pt idx="186">
                  <c:v>-48.361660000000001</c:v>
                </c:pt>
                <c:pt idx="187">
                  <c:v>-50.602642000000003</c:v>
                </c:pt>
                <c:pt idx="188">
                  <c:v>-52.402980999999997</c:v>
                </c:pt>
                <c:pt idx="189">
                  <c:v>-53.293739000000002</c:v>
                </c:pt>
                <c:pt idx="190">
                  <c:v>-53.113930000000003</c:v>
                </c:pt>
                <c:pt idx="191">
                  <c:v>-51.758147999999998</c:v>
                </c:pt>
                <c:pt idx="192">
                  <c:v>-49.625484</c:v>
                </c:pt>
                <c:pt idx="193">
                  <c:v>-47.254013</c:v>
                </c:pt>
                <c:pt idx="194">
                  <c:v>-45.143509000000002</c:v>
                </c:pt>
                <c:pt idx="195">
                  <c:v>-43.497978000000003</c:v>
                </c:pt>
                <c:pt idx="196">
                  <c:v>-42.262996999999999</c:v>
                </c:pt>
                <c:pt idx="197">
                  <c:v>-41.175784999999998</c:v>
                </c:pt>
                <c:pt idx="198">
                  <c:v>-40.357792000000003</c:v>
                </c:pt>
                <c:pt idx="199">
                  <c:v>-39.805236999999998</c:v>
                </c:pt>
                <c:pt idx="200">
                  <c:v>-39.409004000000003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F7-45D6-B4B9-71A4D64BE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45952"/>
        <c:axId val="114868608"/>
      </c:scatterChart>
      <c:valAx>
        <c:axId val="114845952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868608"/>
        <c:crosses val="autoZero"/>
        <c:crossBetween val="midCat"/>
        <c:majorUnit val="2"/>
      </c:valAx>
      <c:valAx>
        <c:axId val="114868608"/>
        <c:scaling>
          <c:orientation val="minMax"/>
          <c:max val="0"/>
          <c:min val="-7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845952"/>
        <c:crosses val="autoZero"/>
        <c:crossBetween val="midCat"/>
        <c:majorUnit val="10"/>
      </c:valAx>
      <c:spPr>
        <a:solidFill>
          <a:schemeClr val="bg1"/>
        </a:solidFill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34995962487561361"/>
          <c:y val="0.12872521143190438"/>
          <c:w val="0.31759907026691891"/>
          <c:h val="0.1074549813999529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IF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0.01</c:v>
                </c:pt>
                <c:pt idx="1">
                  <c:v>8.9950000000000002E-2</c:v>
                </c:pt>
                <c:pt idx="2">
                  <c:v>0.1699</c:v>
                </c:pt>
                <c:pt idx="3">
                  <c:v>0.24984999999999999</c:v>
                </c:pt>
                <c:pt idx="4">
                  <c:v>0.32979999999999998</c:v>
                </c:pt>
                <c:pt idx="5">
                  <c:v>0.40975</c:v>
                </c:pt>
                <c:pt idx="6">
                  <c:v>0.48970000000000002</c:v>
                </c:pt>
                <c:pt idx="7">
                  <c:v>0.56964999999999999</c:v>
                </c:pt>
                <c:pt idx="8">
                  <c:v>0.64959999999999996</c:v>
                </c:pt>
                <c:pt idx="9">
                  <c:v>0.72955000000000003</c:v>
                </c:pt>
                <c:pt idx="10">
                  <c:v>0.8095</c:v>
                </c:pt>
                <c:pt idx="11">
                  <c:v>0.88944999999999996</c:v>
                </c:pt>
                <c:pt idx="12">
                  <c:v>0.96940000000000004</c:v>
                </c:pt>
                <c:pt idx="13">
                  <c:v>1.04935</c:v>
                </c:pt>
                <c:pt idx="14">
                  <c:v>1.1293</c:v>
                </c:pt>
                <c:pt idx="15">
                  <c:v>1.2092499999999999</c:v>
                </c:pt>
                <c:pt idx="16">
                  <c:v>1.2891999999999999</c:v>
                </c:pt>
                <c:pt idx="17">
                  <c:v>1.3691500000000001</c:v>
                </c:pt>
                <c:pt idx="18">
                  <c:v>1.4491000000000001</c:v>
                </c:pt>
                <c:pt idx="19">
                  <c:v>1.52905</c:v>
                </c:pt>
                <c:pt idx="20">
                  <c:v>1.609</c:v>
                </c:pt>
                <c:pt idx="21">
                  <c:v>1.68895</c:v>
                </c:pt>
                <c:pt idx="22">
                  <c:v>1.7688999999999999</c:v>
                </c:pt>
                <c:pt idx="23">
                  <c:v>1.8488500000000001</c:v>
                </c:pt>
                <c:pt idx="24">
                  <c:v>1.9288000000000001</c:v>
                </c:pt>
                <c:pt idx="25">
                  <c:v>2.00875</c:v>
                </c:pt>
                <c:pt idx="26">
                  <c:v>2.0886999999999998</c:v>
                </c:pt>
                <c:pt idx="27">
                  <c:v>2.16865</c:v>
                </c:pt>
                <c:pt idx="28">
                  <c:v>2.2486000000000002</c:v>
                </c:pt>
                <c:pt idx="29">
                  <c:v>2.3285499999999999</c:v>
                </c:pt>
                <c:pt idx="30">
                  <c:v>2.4085000000000001</c:v>
                </c:pt>
                <c:pt idx="31">
                  <c:v>2.4884499999999998</c:v>
                </c:pt>
                <c:pt idx="32">
                  <c:v>2.5684</c:v>
                </c:pt>
                <c:pt idx="33">
                  <c:v>2.6483500000000002</c:v>
                </c:pt>
                <c:pt idx="34">
                  <c:v>2.7282999999999999</c:v>
                </c:pt>
                <c:pt idx="35">
                  <c:v>2.8082500000000001</c:v>
                </c:pt>
                <c:pt idx="36">
                  <c:v>2.8881999999999999</c:v>
                </c:pt>
                <c:pt idx="37">
                  <c:v>2.9681500000000001</c:v>
                </c:pt>
                <c:pt idx="38">
                  <c:v>3.0480999999999998</c:v>
                </c:pt>
                <c:pt idx="39">
                  <c:v>3.12805</c:v>
                </c:pt>
                <c:pt idx="40">
                  <c:v>3.2080000000000002</c:v>
                </c:pt>
                <c:pt idx="41">
                  <c:v>3.2879499999999999</c:v>
                </c:pt>
                <c:pt idx="42">
                  <c:v>3.3679000000000001</c:v>
                </c:pt>
                <c:pt idx="43">
                  <c:v>3.4478499999999999</c:v>
                </c:pt>
                <c:pt idx="44">
                  <c:v>3.5278</c:v>
                </c:pt>
                <c:pt idx="45">
                  <c:v>3.6077499999999998</c:v>
                </c:pt>
                <c:pt idx="46">
                  <c:v>3.6877</c:v>
                </c:pt>
                <c:pt idx="47">
                  <c:v>3.7676500000000002</c:v>
                </c:pt>
                <c:pt idx="48">
                  <c:v>3.8475999999999999</c:v>
                </c:pt>
                <c:pt idx="49">
                  <c:v>3.9275500000000001</c:v>
                </c:pt>
                <c:pt idx="50">
                  <c:v>4.0075000000000003</c:v>
                </c:pt>
                <c:pt idx="51">
                  <c:v>4.0874499999999996</c:v>
                </c:pt>
                <c:pt idx="52">
                  <c:v>4.1673999999999998</c:v>
                </c:pt>
                <c:pt idx="53">
                  <c:v>4.24735</c:v>
                </c:pt>
                <c:pt idx="54">
                  <c:v>4.3273000000000001</c:v>
                </c:pt>
                <c:pt idx="55">
                  <c:v>4.4072500000000003</c:v>
                </c:pt>
                <c:pt idx="56">
                  <c:v>4.4871999999999996</c:v>
                </c:pt>
                <c:pt idx="57">
                  <c:v>4.5671499999999998</c:v>
                </c:pt>
                <c:pt idx="58">
                  <c:v>4.6471</c:v>
                </c:pt>
                <c:pt idx="59">
                  <c:v>4.7270500000000002</c:v>
                </c:pt>
                <c:pt idx="60">
                  <c:v>4.8070000000000004</c:v>
                </c:pt>
                <c:pt idx="61">
                  <c:v>4.8869499999999997</c:v>
                </c:pt>
                <c:pt idx="62">
                  <c:v>4.9668999999999999</c:v>
                </c:pt>
                <c:pt idx="63">
                  <c:v>5.0468500000000001</c:v>
                </c:pt>
                <c:pt idx="64">
                  <c:v>5.1268000000000002</c:v>
                </c:pt>
                <c:pt idx="65">
                  <c:v>5.2067500000000004</c:v>
                </c:pt>
                <c:pt idx="66">
                  <c:v>5.2866999999999997</c:v>
                </c:pt>
                <c:pt idx="67">
                  <c:v>5.3666499999999999</c:v>
                </c:pt>
                <c:pt idx="68">
                  <c:v>5.4466000000000001</c:v>
                </c:pt>
                <c:pt idx="69">
                  <c:v>5.5265500000000003</c:v>
                </c:pt>
                <c:pt idx="70">
                  <c:v>5.6064999999999996</c:v>
                </c:pt>
                <c:pt idx="71">
                  <c:v>5.6864499999999998</c:v>
                </c:pt>
                <c:pt idx="72">
                  <c:v>5.7664</c:v>
                </c:pt>
                <c:pt idx="73">
                  <c:v>5.8463500000000002</c:v>
                </c:pt>
                <c:pt idx="74">
                  <c:v>5.9263000000000003</c:v>
                </c:pt>
                <c:pt idx="75">
                  <c:v>6.0062499999999996</c:v>
                </c:pt>
                <c:pt idx="76">
                  <c:v>6.0861999999999998</c:v>
                </c:pt>
                <c:pt idx="77">
                  <c:v>6.16615</c:v>
                </c:pt>
                <c:pt idx="78">
                  <c:v>6.2461000000000002</c:v>
                </c:pt>
                <c:pt idx="79">
                  <c:v>6.3260500000000004</c:v>
                </c:pt>
                <c:pt idx="80">
                  <c:v>6.4059999999999997</c:v>
                </c:pt>
                <c:pt idx="81">
                  <c:v>6.4859499999999999</c:v>
                </c:pt>
                <c:pt idx="82">
                  <c:v>6.5659000000000001</c:v>
                </c:pt>
                <c:pt idx="83">
                  <c:v>6.6458500000000003</c:v>
                </c:pt>
                <c:pt idx="84">
                  <c:v>6.7257999999999996</c:v>
                </c:pt>
                <c:pt idx="85">
                  <c:v>6.8057499999999997</c:v>
                </c:pt>
                <c:pt idx="86">
                  <c:v>6.8856999999999999</c:v>
                </c:pt>
                <c:pt idx="87">
                  <c:v>6.9656500000000001</c:v>
                </c:pt>
                <c:pt idx="88">
                  <c:v>7.0456000000000003</c:v>
                </c:pt>
                <c:pt idx="89">
                  <c:v>7.1255499999999996</c:v>
                </c:pt>
                <c:pt idx="90">
                  <c:v>7.2054999999999998</c:v>
                </c:pt>
                <c:pt idx="91">
                  <c:v>7.28545</c:v>
                </c:pt>
                <c:pt idx="92">
                  <c:v>7.3654000000000002</c:v>
                </c:pt>
                <c:pt idx="93">
                  <c:v>7.4453500000000004</c:v>
                </c:pt>
                <c:pt idx="94">
                  <c:v>7.5252999999999997</c:v>
                </c:pt>
                <c:pt idx="95">
                  <c:v>7.6052499999999998</c:v>
                </c:pt>
                <c:pt idx="96">
                  <c:v>7.6852</c:v>
                </c:pt>
                <c:pt idx="97">
                  <c:v>7.7651500000000002</c:v>
                </c:pt>
                <c:pt idx="98">
                  <c:v>7.8451000000000004</c:v>
                </c:pt>
                <c:pt idx="99">
                  <c:v>7.9250499999999997</c:v>
                </c:pt>
                <c:pt idx="100">
                  <c:v>8.0050000000000008</c:v>
                </c:pt>
                <c:pt idx="101">
                  <c:v>8.0849499999999992</c:v>
                </c:pt>
                <c:pt idx="102">
                  <c:v>8.1648999999999994</c:v>
                </c:pt>
                <c:pt idx="103">
                  <c:v>8.2448499999999996</c:v>
                </c:pt>
                <c:pt idx="104">
                  <c:v>8.3247999999999998</c:v>
                </c:pt>
                <c:pt idx="105">
                  <c:v>8.4047499999999999</c:v>
                </c:pt>
                <c:pt idx="106">
                  <c:v>8.4847000000000001</c:v>
                </c:pt>
                <c:pt idx="107">
                  <c:v>8.5646500000000003</c:v>
                </c:pt>
                <c:pt idx="108">
                  <c:v>8.6446000000000005</c:v>
                </c:pt>
                <c:pt idx="109">
                  <c:v>8.7245500000000007</c:v>
                </c:pt>
                <c:pt idx="110">
                  <c:v>8.8045000000000009</c:v>
                </c:pt>
                <c:pt idx="111">
                  <c:v>8.8844499999999993</c:v>
                </c:pt>
                <c:pt idx="112">
                  <c:v>8.9643999999999995</c:v>
                </c:pt>
                <c:pt idx="113">
                  <c:v>9.0443499999999997</c:v>
                </c:pt>
                <c:pt idx="114">
                  <c:v>9.1242999999999999</c:v>
                </c:pt>
                <c:pt idx="115">
                  <c:v>9.20425</c:v>
                </c:pt>
                <c:pt idx="116">
                  <c:v>9.2842000000000002</c:v>
                </c:pt>
                <c:pt idx="117">
                  <c:v>9.3641500000000004</c:v>
                </c:pt>
                <c:pt idx="118">
                  <c:v>9.4441000000000006</c:v>
                </c:pt>
                <c:pt idx="119">
                  <c:v>9.5240500000000008</c:v>
                </c:pt>
                <c:pt idx="120">
                  <c:v>9.6039999999999992</c:v>
                </c:pt>
                <c:pt idx="121">
                  <c:v>9.6839499999999994</c:v>
                </c:pt>
                <c:pt idx="122">
                  <c:v>9.7638999999999996</c:v>
                </c:pt>
                <c:pt idx="123">
                  <c:v>9.8438499999999998</c:v>
                </c:pt>
                <c:pt idx="124">
                  <c:v>9.9238</c:v>
                </c:pt>
                <c:pt idx="125">
                  <c:v>10.00375</c:v>
                </c:pt>
                <c:pt idx="126">
                  <c:v>10.0837</c:v>
                </c:pt>
                <c:pt idx="127">
                  <c:v>10.163650000000001</c:v>
                </c:pt>
                <c:pt idx="128">
                  <c:v>10.243600000000001</c:v>
                </c:pt>
                <c:pt idx="129">
                  <c:v>10.323549999999999</c:v>
                </c:pt>
                <c:pt idx="130">
                  <c:v>10.403499999999999</c:v>
                </c:pt>
                <c:pt idx="131">
                  <c:v>10.483449999999999</c:v>
                </c:pt>
                <c:pt idx="132">
                  <c:v>10.5634</c:v>
                </c:pt>
                <c:pt idx="133">
                  <c:v>10.64335</c:v>
                </c:pt>
                <c:pt idx="134">
                  <c:v>10.7233</c:v>
                </c:pt>
                <c:pt idx="135">
                  <c:v>10.80325</c:v>
                </c:pt>
                <c:pt idx="136">
                  <c:v>10.8832</c:v>
                </c:pt>
                <c:pt idx="137">
                  <c:v>10.963150000000001</c:v>
                </c:pt>
                <c:pt idx="138">
                  <c:v>11.043100000000001</c:v>
                </c:pt>
                <c:pt idx="139">
                  <c:v>11.123049999999999</c:v>
                </c:pt>
                <c:pt idx="140">
                  <c:v>11.202999999999999</c:v>
                </c:pt>
                <c:pt idx="141">
                  <c:v>11.28295</c:v>
                </c:pt>
                <c:pt idx="142">
                  <c:v>11.3629</c:v>
                </c:pt>
                <c:pt idx="143">
                  <c:v>11.44285</c:v>
                </c:pt>
                <c:pt idx="144">
                  <c:v>11.5228</c:v>
                </c:pt>
                <c:pt idx="145">
                  <c:v>11.60275</c:v>
                </c:pt>
                <c:pt idx="146">
                  <c:v>11.682700000000001</c:v>
                </c:pt>
                <c:pt idx="147">
                  <c:v>11.762650000000001</c:v>
                </c:pt>
                <c:pt idx="148">
                  <c:v>11.842599999999999</c:v>
                </c:pt>
                <c:pt idx="149">
                  <c:v>11.922549999999999</c:v>
                </c:pt>
                <c:pt idx="150">
                  <c:v>12.0025</c:v>
                </c:pt>
                <c:pt idx="151">
                  <c:v>12.08245</c:v>
                </c:pt>
                <c:pt idx="152">
                  <c:v>12.1624</c:v>
                </c:pt>
                <c:pt idx="153">
                  <c:v>12.24235</c:v>
                </c:pt>
                <c:pt idx="154">
                  <c:v>12.3223</c:v>
                </c:pt>
                <c:pt idx="155">
                  <c:v>12.40225</c:v>
                </c:pt>
                <c:pt idx="156">
                  <c:v>12.482200000000001</c:v>
                </c:pt>
                <c:pt idx="157">
                  <c:v>12.562150000000001</c:v>
                </c:pt>
                <c:pt idx="158">
                  <c:v>12.642099999999999</c:v>
                </c:pt>
                <c:pt idx="159">
                  <c:v>12.722049999999999</c:v>
                </c:pt>
                <c:pt idx="160">
                  <c:v>12.802</c:v>
                </c:pt>
                <c:pt idx="161">
                  <c:v>12.88195</c:v>
                </c:pt>
                <c:pt idx="162">
                  <c:v>12.9619</c:v>
                </c:pt>
                <c:pt idx="163">
                  <c:v>13.04185</c:v>
                </c:pt>
                <c:pt idx="164">
                  <c:v>13.1218</c:v>
                </c:pt>
                <c:pt idx="165">
                  <c:v>13.201750000000001</c:v>
                </c:pt>
                <c:pt idx="166">
                  <c:v>13.281700000000001</c:v>
                </c:pt>
                <c:pt idx="167">
                  <c:v>13.361649999999999</c:v>
                </c:pt>
                <c:pt idx="168">
                  <c:v>13.441599999999999</c:v>
                </c:pt>
                <c:pt idx="169">
                  <c:v>13.52155</c:v>
                </c:pt>
                <c:pt idx="170">
                  <c:v>13.6015</c:v>
                </c:pt>
                <c:pt idx="171">
                  <c:v>13.68145</c:v>
                </c:pt>
                <c:pt idx="172">
                  <c:v>13.7614</c:v>
                </c:pt>
                <c:pt idx="173">
                  <c:v>13.84135</c:v>
                </c:pt>
                <c:pt idx="174">
                  <c:v>13.9213</c:v>
                </c:pt>
                <c:pt idx="175">
                  <c:v>14.001250000000001</c:v>
                </c:pt>
                <c:pt idx="176">
                  <c:v>14.081200000000001</c:v>
                </c:pt>
                <c:pt idx="177">
                  <c:v>14.161149999999999</c:v>
                </c:pt>
                <c:pt idx="178">
                  <c:v>14.241099999999999</c:v>
                </c:pt>
                <c:pt idx="179">
                  <c:v>14.32105</c:v>
                </c:pt>
                <c:pt idx="180">
                  <c:v>14.401</c:v>
                </c:pt>
                <c:pt idx="181">
                  <c:v>14.48095</c:v>
                </c:pt>
                <c:pt idx="182">
                  <c:v>14.5609</c:v>
                </c:pt>
                <c:pt idx="183">
                  <c:v>14.64085</c:v>
                </c:pt>
                <c:pt idx="184">
                  <c:v>14.720800000000001</c:v>
                </c:pt>
                <c:pt idx="185">
                  <c:v>14.800750000000001</c:v>
                </c:pt>
                <c:pt idx="186">
                  <c:v>14.880699999999999</c:v>
                </c:pt>
                <c:pt idx="187">
                  <c:v>14.960649999999999</c:v>
                </c:pt>
                <c:pt idx="188">
                  <c:v>15.0406</c:v>
                </c:pt>
                <c:pt idx="189">
                  <c:v>15.12055</c:v>
                </c:pt>
                <c:pt idx="190">
                  <c:v>15.2005</c:v>
                </c:pt>
                <c:pt idx="191">
                  <c:v>15.28045</c:v>
                </c:pt>
                <c:pt idx="192">
                  <c:v>15.3604</c:v>
                </c:pt>
                <c:pt idx="193">
                  <c:v>15.44035</c:v>
                </c:pt>
                <c:pt idx="194">
                  <c:v>15.520300000000001</c:v>
                </c:pt>
                <c:pt idx="195">
                  <c:v>15.600250000000001</c:v>
                </c:pt>
                <c:pt idx="196">
                  <c:v>15.680199999999999</c:v>
                </c:pt>
                <c:pt idx="197">
                  <c:v>15.760149999999999</c:v>
                </c:pt>
                <c:pt idx="198">
                  <c:v>15.8401</c:v>
                </c:pt>
                <c:pt idx="199">
                  <c:v>15.92005</c:v>
                </c:pt>
                <c:pt idx="200">
                  <c:v>16</c:v>
                </c:pt>
              </c:numCache>
            </c:numRef>
          </c:xVal>
          <c:yVal>
            <c:numRef>
              <c:f>Isolations!$H$5:$H$205</c:f>
              <c:numCache>
                <c:formatCode>General</c:formatCode>
                <c:ptCount val="201"/>
                <c:pt idx="0">
                  <c:v>-61.975864000000001</c:v>
                </c:pt>
                <c:pt idx="1">
                  <c:v>-56.338051</c:v>
                </c:pt>
                <c:pt idx="2">
                  <c:v>-49.625647999999998</c:v>
                </c:pt>
                <c:pt idx="3">
                  <c:v>-42.067703000000002</c:v>
                </c:pt>
                <c:pt idx="4">
                  <c:v>-38.963467000000001</c:v>
                </c:pt>
                <c:pt idx="5">
                  <c:v>-37.486018999999999</c:v>
                </c:pt>
                <c:pt idx="6">
                  <c:v>-35.675350000000002</c:v>
                </c:pt>
                <c:pt idx="7">
                  <c:v>-35.134171000000002</c:v>
                </c:pt>
                <c:pt idx="8">
                  <c:v>-35.581364000000001</c:v>
                </c:pt>
                <c:pt idx="9">
                  <c:v>-35.722641000000003</c:v>
                </c:pt>
                <c:pt idx="10">
                  <c:v>-36.277419999999999</c:v>
                </c:pt>
                <c:pt idx="11">
                  <c:v>-36.753982999999998</c:v>
                </c:pt>
                <c:pt idx="12">
                  <c:v>-36.754542999999998</c:v>
                </c:pt>
                <c:pt idx="13">
                  <c:v>-36.691391000000003</c:v>
                </c:pt>
                <c:pt idx="14">
                  <c:v>-36.675109999999997</c:v>
                </c:pt>
                <c:pt idx="15">
                  <c:v>-36.692245</c:v>
                </c:pt>
                <c:pt idx="16">
                  <c:v>-37.051032999999997</c:v>
                </c:pt>
                <c:pt idx="17">
                  <c:v>-38.059074000000003</c:v>
                </c:pt>
                <c:pt idx="18">
                  <c:v>-39.198138999999998</c:v>
                </c:pt>
                <c:pt idx="19">
                  <c:v>-40.783214999999998</c:v>
                </c:pt>
                <c:pt idx="20">
                  <c:v>-42.500835000000002</c:v>
                </c:pt>
                <c:pt idx="21">
                  <c:v>-44.139130000000002</c:v>
                </c:pt>
                <c:pt idx="22">
                  <c:v>-46.031536000000003</c:v>
                </c:pt>
                <c:pt idx="23">
                  <c:v>-48.278514999999999</c:v>
                </c:pt>
                <c:pt idx="24">
                  <c:v>-51.459811999999999</c:v>
                </c:pt>
                <c:pt idx="25">
                  <c:v>-53.770527000000001</c:v>
                </c:pt>
                <c:pt idx="26">
                  <c:v>-55.437897</c:v>
                </c:pt>
                <c:pt idx="27">
                  <c:v>-56.225147</c:v>
                </c:pt>
                <c:pt idx="28">
                  <c:v>-56.137379000000003</c:v>
                </c:pt>
                <c:pt idx="29">
                  <c:v>-53.791362999999997</c:v>
                </c:pt>
                <c:pt idx="30">
                  <c:v>-51.369247000000001</c:v>
                </c:pt>
                <c:pt idx="31">
                  <c:v>-49.240062999999999</c:v>
                </c:pt>
                <c:pt idx="32">
                  <c:v>-46.934189000000003</c:v>
                </c:pt>
                <c:pt idx="33">
                  <c:v>-44.628898999999997</c:v>
                </c:pt>
                <c:pt idx="34">
                  <c:v>-42.550758000000002</c:v>
                </c:pt>
                <c:pt idx="35">
                  <c:v>-40.842941000000003</c:v>
                </c:pt>
                <c:pt idx="36">
                  <c:v>-39.054279000000001</c:v>
                </c:pt>
                <c:pt idx="37">
                  <c:v>-37.402282999999997</c:v>
                </c:pt>
                <c:pt idx="38">
                  <c:v>-35.917751000000003</c:v>
                </c:pt>
                <c:pt idx="39">
                  <c:v>-34.709896000000001</c:v>
                </c:pt>
                <c:pt idx="40">
                  <c:v>-33.528731999999998</c:v>
                </c:pt>
                <c:pt idx="41">
                  <c:v>-32.476973999999998</c:v>
                </c:pt>
                <c:pt idx="42">
                  <c:v>-31.561958000000001</c:v>
                </c:pt>
                <c:pt idx="43">
                  <c:v>-30.696179999999998</c:v>
                </c:pt>
                <c:pt idx="44">
                  <c:v>-29.867377999999999</c:v>
                </c:pt>
                <c:pt idx="45">
                  <c:v>-29.203859000000001</c:v>
                </c:pt>
                <c:pt idx="46">
                  <c:v>-28.563158000000001</c:v>
                </c:pt>
                <c:pt idx="47">
                  <c:v>-27.976126000000001</c:v>
                </c:pt>
                <c:pt idx="48">
                  <c:v>-27.397831</c:v>
                </c:pt>
                <c:pt idx="49">
                  <c:v>-26.908902999999999</c:v>
                </c:pt>
                <c:pt idx="50">
                  <c:v>-26.434304999999998</c:v>
                </c:pt>
                <c:pt idx="51">
                  <c:v>-26.007673</c:v>
                </c:pt>
                <c:pt idx="52">
                  <c:v>-25.619686000000002</c:v>
                </c:pt>
                <c:pt idx="53">
                  <c:v>-25.237186000000001</c:v>
                </c:pt>
                <c:pt idx="54">
                  <c:v>-24.850594999999998</c:v>
                </c:pt>
                <c:pt idx="55">
                  <c:v>-24.498493</c:v>
                </c:pt>
                <c:pt idx="56">
                  <c:v>-24.159054000000001</c:v>
                </c:pt>
                <c:pt idx="57">
                  <c:v>-23.831181999999998</c:v>
                </c:pt>
                <c:pt idx="58">
                  <c:v>-23.553191999999999</c:v>
                </c:pt>
                <c:pt idx="59">
                  <c:v>-23.300294999999998</c:v>
                </c:pt>
                <c:pt idx="60">
                  <c:v>-23.072814999999999</c:v>
                </c:pt>
                <c:pt idx="61">
                  <c:v>-22.865713</c:v>
                </c:pt>
                <c:pt idx="62">
                  <c:v>-22.670185</c:v>
                </c:pt>
                <c:pt idx="63">
                  <c:v>-22.472733999999999</c:v>
                </c:pt>
                <c:pt idx="64">
                  <c:v>-22.290613</c:v>
                </c:pt>
                <c:pt idx="65">
                  <c:v>-22.114747999999999</c:v>
                </c:pt>
                <c:pt idx="66">
                  <c:v>-21.906469000000001</c:v>
                </c:pt>
                <c:pt idx="67">
                  <c:v>-21.689965999999998</c:v>
                </c:pt>
                <c:pt idx="68">
                  <c:v>-21.495916000000001</c:v>
                </c:pt>
                <c:pt idx="69">
                  <c:v>-21.286531</c:v>
                </c:pt>
                <c:pt idx="70">
                  <c:v>-21.077206</c:v>
                </c:pt>
                <c:pt idx="71">
                  <c:v>-20.922121000000001</c:v>
                </c:pt>
                <c:pt idx="72">
                  <c:v>-20.746502</c:v>
                </c:pt>
                <c:pt idx="73">
                  <c:v>-20.558737000000001</c:v>
                </c:pt>
                <c:pt idx="74">
                  <c:v>-20.398506000000001</c:v>
                </c:pt>
                <c:pt idx="75">
                  <c:v>-20.243943999999999</c:v>
                </c:pt>
                <c:pt idx="76">
                  <c:v>-20.086905000000002</c:v>
                </c:pt>
                <c:pt idx="77">
                  <c:v>-19.985707999999999</c:v>
                </c:pt>
                <c:pt idx="78">
                  <c:v>-19.866019999999999</c:v>
                </c:pt>
                <c:pt idx="79">
                  <c:v>-19.747737999999998</c:v>
                </c:pt>
                <c:pt idx="80">
                  <c:v>-19.636185000000001</c:v>
                </c:pt>
                <c:pt idx="81">
                  <c:v>-19.567146000000001</c:v>
                </c:pt>
                <c:pt idx="82">
                  <c:v>-19.494247000000001</c:v>
                </c:pt>
                <c:pt idx="83">
                  <c:v>-19.451357000000002</c:v>
                </c:pt>
                <c:pt idx="84">
                  <c:v>-19.411767999999999</c:v>
                </c:pt>
                <c:pt idx="85">
                  <c:v>-19.391970000000001</c:v>
                </c:pt>
                <c:pt idx="86">
                  <c:v>-19.358132999999999</c:v>
                </c:pt>
                <c:pt idx="87">
                  <c:v>-19.363813</c:v>
                </c:pt>
                <c:pt idx="88">
                  <c:v>-19.376432000000001</c:v>
                </c:pt>
                <c:pt idx="89">
                  <c:v>-19.415792</c:v>
                </c:pt>
                <c:pt idx="90">
                  <c:v>-19.424896</c:v>
                </c:pt>
                <c:pt idx="91">
                  <c:v>-19.478804</c:v>
                </c:pt>
                <c:pt idx="92">
                  <c:v>-19.541585999999999</c:v>
                </c:pt>
                <c:pt idx="93">
                  <c:v>-19.618382</c:v>
                </c:pt>
                <c:pt idx="94">
                  <c:v>-19.715465999999999</c:v>
                </c:pt>
                <c:pt idx="95">
                  <c:v>-19.842210999999999</c:v>
                </c:pt>
                <c:pt idx="96">
                  <c:v>-19.953838000000001</c:v>
                </c:pt>
                <c:pt idx="97">
                  <c:v>-20.076405000000001</c:v>
                </c:pt>
                <c:pt idx="98">
                  <c:v>-20.214409</c:v>
                </c:pt>
                <c:pt idx="99">
                  <c:v>-20.345880999999999</c:v>
                </c:pt>
                <c:pt idx="100">
                  <c:v>-20.478811</c:v>
                </c:pt>
                <c:pt idx="101">
                  <c:v>-20.603470000000002</c:v>
                </c:pt>
                <c:pt idx="102">
                  <c:v>-20.707917999999999</c:v>
                </c:pt>
                <c:pt idx="103">
                  <c:v>-20.809345</c:v>
                </c:pt>
                <c:pt idx="104">
                  <c:v>-20.898674</c:v>
                </c:pt>
                <c:pt idx="105">
                  <c:v>-21.001068</c:v>
                </c:pt>
                <c:pt idx="106">
                  <c:v>-21.097023</c:v>
                </c:pt>
                <c:pt idx="107">
                  <c:v>-21.192084999999999</c:v>
                </c:pt>
                <c:pt idx="108">
                  <c:v>-21.286415000000002</c:v>
                </c:pt>
                <c:pt idx="109">
                  <c:v>-21.397348000000001</c:v>
                </c:pt>
                <c:pt idx="110">
                  <c:v>-21.494852000000002</c:v>
                </c:pt>
                <c:pt idx="111">
                  <c:v>-21.607223999999999</c:v>
                </c:pt>
                <c:pt idx="112">
                  <c:v>-21.736001999999999</c:v>
                </c:pt>
                <c:pt idx="113">
                  <c:v>-21.866458999999999</c:v>
                </c:pt>
                <c:pt idx="114">
                  <c:v>-22.006456</c:v>
                </c:pt>
                <c:pt idx="115">
                  <c:v>-22.194997999999998</c:v>
                </c:pt>
                <c:pt idx="116">
                  <c:v>-22.383654</c:v>
                </c:pt>
                <c:pt idx="117">
                  <c:v>-22.610851</c:v>
                </c:pt>
                <c:pt idx="118">
                  <c:v>-22.863057999999999</c:v>
                </c:pt>
                <c:pt idx="119">
                  <c:v>-23.132079999999998</c:v>
                </c:pt>
                <c:pt idx="120">
                  <c:v>-23.436052</c:v>
                </c:pt>
                <c:pt idx="121">
                  <c:v>-23.774891</c:v>
                </c:pt>
                <c:pt idx="122">
                  <c:v>-24.124662000000001</c:v>
                </c:pt>
                <c:pt idx="123">
                  <c:v>-24.536894</c:v>
                </c:pt>
                <c:pt idx="124">
                  <c:v>-24.942364000000001</c:v>
                </c:pt>
                <c:pt idx="125">
                  <c:v>-25.363588</c:v>
                </c:pt>
                <c:pt idx="126">
                  <c:v>-25.798272999999998</c:v>
                </c:pt>
                <c:pt idx="127">
                  <c:v>-26.252307999999999</c:v>
                </c:pt>
                <c:pt idx="128">
                  <c:v>-26.673238999999999</c:v>
                </c:pt>
                <c:pt idx="129">
                  <c:v>-27.097083999999999</c:v>
                </c:pt>
                <c:pt idx="130">
                  <c:v>-27.48237</c:v>
                </c:pt>
                <c:pt idx="131">
                  <c:v>-27.813994999999998</c:v>
                </c:pt>
                <c:pt idx="132">
                  <c:v>-28.118238000000002</c:v>
                </c:pt>
                <c:pt idx="133">
                  <c:v>-28.359442000000001</c:v>
                </c:pt>
                <c:pt idx="134">
                  <c:v>-28.534427999999998</c:v>
                </c:pt>
                <c:pt idx="135">
                  <c:v>-28.614968999999999</c:v>
                </c:pt>
                <c:pt idx="136">
                  <c:v>-28.631284999999998</c:v>
                </c:pt>
                <c:pt idx="137">
                  <c:v>-28.542249999999999</c:v>
                </c:pt>
                <c:pt idx="138">
                  <c:v>-28.397209</c:v>
                </c:pt>
                <c:pt idx="139">
                  <c:v>-28.218364999999999</c:v>
                </c:pt>
                <c:pt idx="140">
                  <c:v>-27.994295000000001</c:v>
                </c:pt>
                <c:pt idx="141">
                  <c:v>-27.750957</c:v>
                </c:pt>
                <c:pt idx="142">
                  <c:v>-27.487299</c:v>
                </c:pt>
                <c:pt idx="143">
                  <c:v>-27.184313</c:v>
                </c:pt>
                <c:pt idx="144">
                  <c:v>-26.863762000000001</c:v>
                </c:pt>
                <c:pt idx="145">
                  <c:v>-26.554698999999999</c:v>
                </c:pt>
                <c:pt idx="146">
                  <c:v>-26.228577000000001</c:v>
                </c:pt>
                <c:pt idx="147">
                  <c:v>-25.896916999999998</c:v>
                </c:pt>
                <c:pt idx="148">
                  <c:v>-25.583054000000001</c:v>
                </c:pt>
                <c:pt idx="149">
                  <c:v>-25.269627</c:v>
                </c:pt>
                <c:pt idx="150">
                  <c:v>-24.963747000000001</c:v>
                </c:pt>
                <c:pt idx="151">
                  <c:v>-24.656669999999998</c:v>
                </c:pt>
                <c:pt idx="152">
                  <c:v>-24.347905999999998</c:v>
                </c:pt>
                <c:pt idx="153">
                  <c:v>-24.030745</c:v>
                </c:pt>
                <c:pt idx="154">
                  <c:v>-23.697638999999999</c:v>
                </c:pt>
                <c:pt idx="155">
                  <c:v>-23.351274</c:v>
                </c:pt>
                <c:pt idx="156">
                  <c:v>-22.990658</c:v>
                </c:pt>
                <c:pt idx="157">
                  <c:v>-22.603694999999998</c:v>
                </c:pt>
                <c:pt idx="158">
                  <c:v>-22.190961999999999</c:v>
                </c:pt>
                <c:pt idx="159">
                  <c:v>-21.766470000000002</c:v>
                </c:pt>
                <c:pt idx="160">
                  <c:v>-21.314420999999999</c:v>
                </c:pt>
                <c:pt idx="161">
                  <c:v>-20.849627999999999</c:v>
                </c:pt>
                <c:pt idx="162">
                  <c:v>-20.358559</c:v>
                </c:pt>
                <c:pt idx="163">
                  <c:v>-19.850864000000001</c:v>
                </c:pt>
                <c:pt idx="164">
                  <c:v>-19.315491000000002</c:v>
                </c:pt>
                <c:pt idx="165">
                  <c:v>-18.776693000000002</c:v>
                </c:pt>
                <c:pt idx="166">
                  <c:v>-18.215626</c:v>
                </c:pt>
                <c:pt idx="167">
                  <c:v>-17.649324</c:v>
                </c:pt>
                <c:pt idx="168">
                  <c:v>-17.085858999999999</c:v>
                </c:pt>
                <c:pt idx="169">
                  <c:v>-16.523367</c:v>
                </c:pt>
                <c:pt idx="170">
                  <c:v>-15.958349</c:v>
                </c:pt>
                <c:pt idx="171">
                  <c:v>-15.414813000000001</c:v>
                </c:pt>
                <c:pt idx="172">
                  <c:v>-14.882491999999999</c:v>
                </c:pt>
                <c:pt idx="173">
                  <c:v>-14.380250999999999</c:v>
                </c:pt>
                <c:pt idx="174">
                  <c:v>-13.909431</c:v>
                </c:pt>
                <c:pt idx="175">
                  <c:v>-13.473055</c:v>
                </c:pt>
                <c:pt idx="176">
                  <c:v>-13.081626</c:v>
                </c:pt>
                <c:pt idx="177">
                  <c:v>-12.751023</c:v>
                </c:pt>
                <c:pt idx="178">
                  <c:v>-12.487966999999999</c:v>
                </c:pt>
                <c:pt idx="179">
                  <c:v>-12.321974000000001</c:v>
                </c:pt>
                <c:pt idx="180">
                  <c:v>-12.270747</c:v>
                </c:pt>
                <c:pt idx="181">
                  <c:v>-12.338089999999999</c:v>
                </c:pt>
                <c:pt idx="182">
                  <c:v>-12.546905000000001</c:v>
                </c:pt>
                <c:pt idx="183">
                  <c:v>-12.896813</c:v>
                </c:pt>
                <c:pt idx="184">
                  <c:v>-13.387864</c:v>
                </c:pt>
                <c:pt idx="185">
                  <c:v>-14.017916</c:v>
                </c:pt>
                <c:pt idx="186">
                  <c:v>-14.781584000000001</c:v>
                </c:pt>
                <c:pt idx="187">
                  <c:v>-15.673577999999999</c:v>
                </c:pt>
                <c:pt idx="188">
                  <c:v>-16.684913999999999</c:v>
                </c:pt>
                <c:pt idx="189">
                  <c:v>-17.813746999999999</c:v>
                </c:pt>
                <c:pt idx="190">
                  <c:v>-19.059464999999999</c:v>
                </c:pt>
                <c:pt idx="191">
                  <c:v>-20.421253</c:v>
                </c:pt>
                <c:pt idx="192">
                  <c:v>-21.898947</c:v>
                </c:pt>
                <c:pt idx="193">
                  <c:v>-23.489483</c:v>
                </c:pt>
                <c:pt idx="194">
                  <c:v>-25.157238</c:v>
                </c:pt>
                <c:pt idx="195">
                  <c:v>-26.870418999999998</c:v>
                </c:pt>
                <c:pt idx="196">
                  <c:v>-28.552112999999999</c:v>
                </c:pt>
                <c:pt idx="197">
                  <c:v>-30.072714000000001</c:v>
                </c:pt>
                <c:pt idx="198">
                  <c:v>-31.283778999999999</c:v>
                </c:pt>
                <c:pt idx="199">
                  <c:v>-32.143180999999998</c:v>
                </c:pt>
                <c:pt idx="200">
                  <c:v>-32.66254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71-40F3-8A99-60C24F4C60DB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0.01</c:v>
                </c:pt>
                <c:pt idx="1">
                  <c:v>8.9950000000000002E-2</c:v>
                </c:pt>
                <c:pt idx="2">
                  <c:v>0.1699</c:v>
                </c:pt>
                <c:pt idx="3">
                  <c:v>0.24984999999999999</c:v>
                </c:pt>
                <c:pt idx="4">
                  <c:v>0.32979999999999998</c:v>
                </c:pt>
                <c:pt idx="5">
                  <c:v>0.40975</c:v>
                </c:pt>
                <c:pt idx="6">
                  <c:v>0.48970000000000002</c:v>
                </c:pt>
                <c:pt idx="7">
                  <c:v>0.56964999999999999</c:v>
                </c:pt>
                <c:pt idx="8">
                  <c:v>0.64959999999999996</c:v>
                </c:pt>
                <c:pt idx="9">
                  <c:v>0.72955000000000003</c:v>
                </c:pt>
                <c:pt idx="10">
                  <c:v>0.8095</c:v>
                </c:pt>
                <c:pt idx="11">
                  <c:v>0.88944999999999996</c:v>
                </c:pt>
                <c:pt idx="12">
                  <c:v>0.96940000000000004</c:v>
                </c:pt>
                <c:pt idx="13">
                  <c:v>1.04935</c:v>
                </c:pt>
                <c:pt idx="14">
                  <c:v>1.1293</c:v>
                </c:pt>
                <c:pt idx="15">
                  <c:v>1.2092499999999999</c:v>
                </c:pt>
                <c:pt idx="16">
                  <c:v>1.2891999999999999</c:v>
                </c:pt>
                <c:pt idx="17">
                  <c:v>1.3691500000000001</c:v>
                </c:pt>
                <c:pt idx="18">
                  <c:v>1.4491000000000001</c:v>
                </c:pt>
                <c:pt idx="19">
                  <c:v>1.52905</c:v>
                </c:pt>
                <c:pt idx="20">
                  <c:v>1.609</c:v>
                </c:pt>
                <c:pt idx="21">
                  <c:v>1.68895</c:v>
                </c:pt>
                <c:pt idx="22">
                  <c:v>1.7688999999999999</c:v>
                </c:pt>
                <c:pt idx="23">
                  <c:v>1.8488500000000001</c:v>
                </c:pt>
                <c:pt idx="24">
                  <c:v>1.9288000000000001</c:v>
                </c:pt>
                <c:pt idx="25">
                  <c:v>2.00875</c:v>
                </c:pt>
                <c:pt idx="26">
                  <c:v>2.0886999999999998</c:v>
                </c:pt>
                <c:pt idx="27">
                  <c:v>2.16865</c:v>
                </c:pt>
                <c:pt idx="28">
                  <c:v>2.2486000000000002</c:v>
                </c:pt>
                <c:pt idx="29">
                  <c:v>2.3285499999999999</c:v>
                </c:pt>
                <c:pt idx="30">
                  <c:v>2.4085000000000001</c:v>
                </c:pt>
                <c:pt idx="31">
                  <c:v>2.4884499999999998</c:v>
                </c:pt>
                <c:pt idx="32">
                  <c:v>2.5684</c:v>
                </c:pt>
                <c:pt idx="33">
                  <c:v>2.6483500000000002</c:v>
                </c:pt>
                <c:pt idx="34">
                  <c:v>2.7282999999999999</c:v>
                </c:pt>
                <c:pt idx="35">
                  <c:v>2.8082500000000001</c:v>
                </c:pt>
                <c:pt idx="36">
                  <c:v>2.8881999999999999</c:v>
                </c:pt>
                <c:pt idx="37">
                  <c:v>2.9681500000000001</c:v>
                </c:pt>
                <c:pt idx="38">
                  <c:v>3.0480999999999998</c:v>
                </c:pt>
                <c:pt idx="39">
                  <c:v>3.12805</c:v>
                </c:pt>
                <c:pt idx="40">
                  <c:v>3.2080000000000002</c:v>
                </c:pt>
                <c:pt idx="41">
                  <c:v>3.2879499999999999</c:v>
                </c:pt>
                <c:pt idx="42">
                  <c:v>3.3679000000000001</c:v>
                </c:pt>
                <c:pt idx="43">
                  <c:v>3.4478499999999999</c:v>
                </c:pt>
                <c:pt idx="44">
                  <c:v>3.5278</c:v>
                </c:pt>
                <c:pt idx="45">
                  <c:v>3.6077499999999998</c:v>
                </c:pt>
                <c:pt idx="46">
                  <c:v>3.6877</c:v>
                </c:pt>
                <c:pt idx="47">
                  <c:v>3.7676500000000002</c:v>
                </c:pt>
                <c:pt idx="48">
                  <c:v>3.8475999999999999</c:v>
                </c:pt>
                <c:pt idx="49">
                  <c:v>3.9275500000000001</c:v>
                </c:pt>
                <c:pt idx="50">
                  <c:v>4.0075000000000003</c:v>
                </c:pt>
                <c:pt idx="51">
                  <c:v>4.0874499999999996</c:v>
                </c:pt>
                <c:pt idx="52">
                  <c:v>4.1673999999999998</c:v>
                </c:pt>
                <c:pt idx="53">
                  <c:v>4.24735</c:v>
                </c:pt>
                <c:pt idx="54">
                  <c:v>4.3273000000000001</c:v>
                </c:pt>
                <c:pt idx="55">
                  <c:v>4.4072500000000003</c:v>
                </c:pt>
                <c:pt idx="56">
                  <c:v>4.4871999999999996</c:v>
                </c:pt>
                <c:pt idx="57">
                  <c:v>4.5671499999999998</c:v>
                </c:pt>
                <c:pt idx="58">
                  <c:v>4.6471</c:v>
                </c:pt>
                <c:pt idx="59">
                  <c:v>4.7270500000000002</c:v>
                </c:pt>
                <c:pt idx="60">
                  <c:v>4.8070000000000004</c:v>
                </c:pt>
                <c:pt idx="61">
                  <c:v>4.8869499999999997</c:v>
                </c:pt>
                <c:pt idx="62">
                  <c:v>4.9668999999999999</c:v>
                </c:pt>
                <c:pt idx="63">
                  <c:v>5.0468500000000001</c:v>
                </c:pt>
                <c:pt idx="64">
                  <c:v>5.1268000000000002</c:v>
                </c:pt>
                <c:pt idx="65">
                  <c:v>5.2067500000000004</c:v>
                </c:pt>
                <c:pt idx="66">
                  <c:v>5.2866999999999997</c:v>
                </c:pt>
                <c:pt idx="67">
                  <c:v>5.3666499999999999</c:v>
                </c:pt>
                <c:pt idx="68">
                  <c:v>5.4466000000000001</c:v>
                </c:pt>
                <c:pt idx="69">
                  <c:v>5.5265500000000003</c:v>
                </c:pt>
                <c:pt idx="70">
                  <c:v>5.6064999999999996</c:v>
                </c:pt>
                <c:pt idx="71">
                  <c:v>5.6864499999999998</c:v>
                </c:pt>
                <c:pt idx="72">
                  <c:v>5.7664</c:v>
                </c:pt>
                <c:pt idx="73">
                  <c:v>5.8463500000000002</c:v>
                </c:pt>
                <c:pt idx="74">
                  <c:v>5.9263000000000003</c:v>
                </c:pt>
                <c:pt idx="75">
                  <c:v>6.0062499999999996</c:v>
                </c:pt>
                <c:pt idx="76">
                  <c:v>6.0861999999999998</c:v>
                </c:pt>
                <c:pt idx="77">
                  <c:v>6.16615</c:v>
                </c:pt>
                <c:pt idx="78">
                  <c:v>6.2461000000000002</c:v>
                </c:pt>
                <c:pt idx="79">
                  <c:v>6.3260500000000004</c:v>
                </c:pt>
                <c:pt idx="80">
                  <c:v>6.4059999999999997</c:v>
                </c:pt>
                <c:pt idx="81">
                  <c:v>6.4859499999999999</c:v>
                </c:pt>
                <c:pt idx="82">
                  <c:v>6.5659000000000001</c:v>
                </c:pt>
                <c:pt idx="83">
                  <c:v>6.6458500000000003</c:v>
                </c:pt>
                <c:pt idx="84">
                  <c:v>6.7257999999999996</c:v>
                </c:pt>
                <c:pt idx="85">
                  <c:v>6.8057499999999997</c:v>
                </c:pt>
                <c:pt idx="86">
                  <c:v>6.8856999999999999</c:v>
                </c:pt>
                <c:pt idx="87">
                  <c:v>6.9656500000000001</c:v>
                </c:pt>
                <c:pt idx="88">
                  <c:v>7.0456000000000003</c:v>
                </c:pt>
                <c:pt idx="89">
                  <c:v>7.1255499999999996</c:v>
                </c:pt>
                <c:pt idx="90">
                  <c:v>7.2054999999999998</c:v>
                </c:pt>
                <c:pt idx="91">
                  <c:v>7.28545</c:v>
                </c:pt>
                <c:pt idx="92">
                  <c:v>7.3654000000000002</c:v>
                </c:pt>
                <c:pt idx="93">
                  <c:v>7.4453500000000004</c:v>
                </c:pt>
                <c:pt idx="94">
                  <c:v>7.5252999999999997</c:v>
                </c:pt>
                <c:pt idx="95">
                  <c:v>7.6052499999999998</c:v>
                </c:pt>
                <c:pt idx="96">
                  <c:v>7.6852</c:v>
                </c:pt>
                <c:pt idx="97">
                  <c:v>7.7651500000000002</c:v>
                </c:pt>
                <c:pt idx="98">
                  <c:v>7.8451000000000004</c:v>
                </c:pt>
                <c:pt idx="99">
                  <c:v>7.9250499999999997</c:v>
                </c:pt>
                <c:pt idx="100">
                  <c:v>8.0050000000000008</c:v>
                </c:pt>
                <c:pt idx="101">
                  <c:v>8.0849499999999992</c:v>
                </c:pt>
                <c:pt idx="102">
                  <c:v>8.1648999999999994</c:v>
                </c:pt>
                <c:pt idx="103">
                  <c:v>8.2448499999999996</c:v>
                </c:pt>
                <c:pt idx="104">
                  <c:v>8.3247999999999998</c:v>
                </c:pt>
                <c:pt idx="105">
                  <c:v>8.4047499999999999</c:v>
                </c:pt>
                <c:pt idx="106">
                  <c:v>8.4847000000000001</c:v>
                </c:pt>
                <c:pt idx="107">
                  <c:v>8.5646500000000003</c:v>
                </c:pt>
                <c:pt idx="108">
                  <c:v>8.6446000000000005</c:v>
                </c:pt>
                <c:pt idx="109">
                  <c:v>8.7245500000000007</c:v>
                </c:pt>
                <c:pt idx="110">
                  <c:v>8.8045000000000009</c:v>
                </c:pt>
                <c:pt idx="111">
                  <c:v>8.8844499999999993</c:v>
                </c:pt>
                <c:pt idx="112">
                  <c:v>8.9643999999999995</c:v>
                </c:pt>
                <c:pt idx="113">
                  <c:v>9.0443499999999997</c:v>
                </c:pt>
                <c:pt idx="114">
                  <c:v>9.1242999999999999</c:v>
                </c:pt>
                <c:pt idx="115">
                  <c:v>9.20425</c:v>
                </c:pt>
                <c:pt idx="116">
                  <c:v>9.2842000000000002</c:v>
                </c:pt>
                <c:pt idx="117">
                  <c:v>9.3641500000000004</c:v>
                </c:pt>
                <c:pt idx="118">
                  <c:v>9.4441000000000006</c:v>
                </c:pt>
                <c:pt idx="119">
                  <c:v>9.5240500000000008</c:v>
                </c:pt>
                <c:pt idx="120">
                  <c:v>9.6039999999999992</c:v>
                </c:pt>
                <c:pt idx="121">
                  <c:v>9.6839499999999994</c:v>
                </c:pt>
                <c:pt idx="122">
                  <c:v>9.7638999999999996</c:v>
                </c:pt>
                <c:pt idx="123">
                  <c:v>9.8438499999999998</c:v>
                </c:pt>
                <c:pt idx="124">
                  <c:v>9.9238</c:v>
                </c:pt>
                <c:pt idx="125">
                  <c:v>10.00375</c:v>
                </c:pt>
                <c:pt idx="126">
                  <c:v>10.0837</c:v>
                </c:pt>
                <c:pt idx="127">
                  <c:v>10.163650000000001</c:v>
                </c:pt>
                <c:pt idx="128">
                  <c:v>10.243600000000001</c:v>
                </c:pt>
                <c:pt idx="129">
                  <c:v>10.323549999999999</c:v>
                </c:pt>
                <c:pt idx="130">
                  <c:v>10.403499999999999</c:v>
                </c:pt>
                <c:pt idx="131">
                  <c:v>10.483449999999999</c:v>
                </c:pt>
                <c:pt idx="132">
                  <c:v>10.5634</c:v>
                </c:pt>
                <c:pt idx="133">
                  <c:v>10.64335</c:v>
                </c:pt>
                <c:pt idx="134">
                  <c:v>10.7233</c:v>
                </c:pt>
                <c:pt idx="135">
                  <c:v>10.80325</c:v>
                </c:pt>
                <c:pt idx="136">
                  <c:v>10.8832</c:v>
                </c:pt>
                <c:pt idx="137">
                  <c:v>10.963150000000001</c:v>
                </c:pt>
                <c:pt idx="138">
                  <c:v>11.043100000000001</c:v>
                </c:pt>
                <c:pt idx="139">
                  <c:v>11.123049999999999</c:v>
                </c:pt>
                <c:pt idx="140">
                  <c:v>11.202999999999999</c:v>
                </c:pt>
                <c:pt idx="141">
                  <c:v>11.28295</c:v>
                </c:pt>
                <c:pt idx="142">
                  <c:v>11.3629</c:v>
                </c:pt>
                <c:pt idx="143">
                  <c:v>11.44285</c:v>
                </c:pt>
                <c:pt idx="144">
                  <c:v>11.5228</c:v>
                </c:pt>
                <c:pt idx="145">
                  <c:v>11.60275</c:v>
                </c:pt>
                <c:pt idx="146">
                  <c:v>11.682700000000001</c:v>
                </c:pt>
                <c:pt idx="147">
                  <c:v>11.762650000000001</c:v>
                </c:pt>
                <c:pt idx="148">
                  <c:v>11.842599999999999</c:v>
                </c:pt>
                <c:pt idx="149">
                  <c:v>11.922549999999999</c:v>
                </c:pt>
                <c:pt idx="150">
                  <c:v>12.0025</c:v>
                </c:pt>
                <c:pt idx="151">
                  <c:v>12.08245</c:v>
                </c:pt>
                <c:pt idx="152">
                  <c:v>12.1624</c:v>
                </c:pt>
                <c:pt idx="153">
                  <c:v>12.24235</c:v>
                </c:pt>
                <c:pt idx="154">
                  <c:v>12.3223</c:v>
                </c:pt>
                <c:pt idx="155">
                  <c:v>12.40225</c:v>
                </c:pt>
                <c:pt idx="156">
                  <c:v>12.482200000000001</c:v>
                </c:pt>
                <c:pt idx="157">
                  <c:v>12.562150000000001</c:v>
                </c:pt>
                <c:pt idx="158">
                  <c:v>12.642099999999999</c:v>
                </c:pt>
                <c:pt idx="159">
                  <c:v>12.722049999999999</c:v>
                </c:pt>
                <c:pt idx="160">
                  <c:v>12.802</c:v>
                </c:pt>
                <c:pt idx="161">
                  <c:v>12.88195</c:v>
                </c:pt>
                <c:pt idx="162">
                  <c:v>12.9619</c:v>
                </c:pt>
                <c:pt idx="163">
                  <c:v>13.04185</c:v>
                </c:pt>
                <c:pt idx="164">
                  <c:v>13.1218</c:v>
                </c:pt>
                <c:pt idx="165">
                  <c:v>13.201750000000001</c:v>
                </c:pt>
                <c:pt idx="166">
                  <c:v>13.281700000000001</c:v>
                </c:pt>
                <c:pt idx="167">
                  <c:v>13.361649999999999</c:v>
                </c:pt>
                <c:pt idx="168">
                  <c:v>13.441599999999999</c:v>
                </c:pt>
                <c:pt idx="169">
                  <c:v>13.52155</c:v>
                </c:pt>
                <c:pt idx="170">
                  <c:v>13.6015</c:v>
                </c:pt>
                <c:pt idx="171">
                  <c:v>13.68145</c:v>
                </c:pt>
                <c:pt idx="172">
                  <c:v>13.7614</c:v>
                </c:pt>
                <c:pt idx="173">
                  <c:v>13.84135</c:v>
                </c:pt>
                <c:pt idx="174">
                  <c:v>13.9213</c:v>
                </c:pt>
                <c:pt idx="175">
                  <c:v>14.001250000000001</c:v>
                </c:pt>
                <c:pt idx="176">
                  <c:v>14.081200000000001</c:v>
                </c:pt>
                <c:pt idx="177">
                  <c:v>14.161149999999999</c:v>
                </c:pt>
                <c:pt idx="178">
                  <c:v>14.241099999999999</c:v>
                </c:pt>
                <c:pt idx="179">
                  <c:v>14.32105</c:v>
                </c:pt>
                <c:pt idx="180">
                  <c:v>14.401</c:v>
                </c:pt>
                <c:pt idx="181">
                  <c:v>14.48095</c:v>
                </c:pt>
                <c:pt idx="182">
                  <c:v>14.5609</c:v>
                </c:pt>
                <c:pt idx="183">
                  <c:v>14.64085</c:v>
                </c:pt>
                <c:pt idx="184">
                  <c:v>14.720800000000001</c:v>
                </c:pt>
                <c:pt idx="185">
                  <c:v>14.800750000000001</c:v>
                </c:pt>
                <c:pt idx="186">
                  <c:v>14.880699999999999</c:v>
                </c:pt>
                <c:pt idx="187">
                  <c:v>14.960649999999999</c:v>
                </c:pt>
                <c:pt idx="188">
                  <c:v>15.0406</c:v>
                </c:pt>
                <c:pt idx="189">
                  <c:v>15.12055</c:v>
                </c:pt>
                <c:pt idx="190">
                  <c:v>15.2005</c:v>
                </c:pt>
                <c:pt idx="191">
                  <c:v>15.28045</c:v>
                </c:pt>
                <c:pt idx="192">
                  <c:v>15.3604</c:v>
                </c:pt>
                <c:pt idx="193">
                  <c:v>15.44035</c:v>
                </c:pt>
                <c:pt idx="194">
                  <c:v>15.520300000000001</c:v>
                </c:pt>
                <c:pt idx="195">
                  <c:v>15.600250000000001</c:v>
                </c:pt>
                <c:pt idx="196">
                  <c:v>15.680199999999999</c:v>
                </c:pt>
                <c:pt idx="197">
                  <c:v>15.760149999999999</c:v>
                </c:pt>
                <c:pt idx="198">
                  <c:v>15.8401</c:v>
                </c:pt>
                <c:pt idx="199">
                  <c:v>15.92005</c:v>
                </c:pt>
                <c:pt idx="200">
                  <c:v>16</c:v>
                </c:pt>
              </c:numCache>
            </c:numRef>
          </c:xVal>
          <c:yVal>
            <c:numRef>
              <c:f>Isolations!$R$5:$R$205</c:f>
              <c:numCache>
                <c:formatCode>General</c:formatCode>
                <c:ptCount val="201"/>
                <c:pt idx="0">
                  <c:v>-70.558989999999994</c:v>
                </c:pt>
                <c:pt idx="1">
                  <c:v>-71.786140000000003</c:v>
                </c:pt>
                <c:pt idx="2">
                  <c:v>-72.102951000000004</c:v>
                </c:pt>
                <c:pt idx="3">
                  <c:v>-71.001784999999998</c:v>
                </c:pt>
                <c:pt idx="4">
                  <c:v>-68.993858000000003</c:v>
                </c:pt>
                <c:pt idx="5">
                  <c:v>-67.378563</c:v>
                </c:pt>
                <c:pt idx="6">
                  <c:v>-64.142692999999994</c:v>
                </c:pt>
                <c:pt idx="7">
                  <c:v>-62.009632000000003</c:v>
                </c:pt>
                <c:pt idx="8">
                  <c:v>-60.568095999999997</c:v>
                </c:pt>
                <c:pt idx="9">
                  <c:v>-57.681068000000003</c:v>
                </c:pt>
                <c:pt idx="10">
                  <c:v>-55.445205999999999</c:v>
                </c:pt>
                <c:pt idx="11">
                  <c:v>-53.818843999999999</c:v>
                </c:pt>
                <c:pt idx="12">
                  <c:v>-50.850777000000001</c:v>
                </c:pt>
                <c:pt idx="13">
                  <c:v>-48.039661000000002</c:v>
                </c:pt>
                <c:pt idx="14">
                  <c:v>-45.789825</c:v>
                </c:pt>
                <c:pt idx="15">
                  <c:v>-43.229103000000002</c:v>
                </c:pt>
                <c:pt idx="16">
                  <c:v>-40.857188999999998</c:v>
                </c:pt>
                <c:pt idx="17">
                  <c:v>-39.410271000000002</c:v>
                </c:pt>
                <c:pt idx="18">
                  <c:v>-38.301495000000003</c:v>
                </c:pt>
                <c:pt idx="19">
                  <c:v>-37.277228999999998</c:v>
                </c:pt>
                <c:pt idx="20">
                  <c:v>-36.479374</c:v>
                </c:pt>
                <c:pt idx="21">
                  <c:v>-35.654899999999998</c:v>
                </c:pt>
                <c:pt idx="22">
                  <c:v>-35.021858000000002</c:v>
                </c:pt>
                <c:pt idx="23">
                  <c:v>-34.586421999999999</c:v>
                </c:pt>
                <c:pt idx="24">
                  <c:v>-34.029921999999999</c:v>
                </c:pt>
                <c:pt idx="25">
                  <c:v>-33.584305000000001</c:v>
                </c:pt>
                <c:pt idx="26">
                  <c:v>-33.315598000000001</c:v>
                </c:pt>
                <c:pt idx="27">
                  <c:v>-32.964424000000001</c:v>
                </c:pt>
                <c:pt idx="28">
                  <c:v>-32.587135000000004</c:v>
                </c:pt>
                <c:pt idx="29">
                  <c:v>-32.453636000000003</c:v>
                </c:pt>
                <c:pt idx="30">
                  <c:v>-32.239998</c:v>
                </c:pt>
                <c:pt idx="31">
                  <c:v>-32.036942000000003</c:v>
                </c:pt>
                <c:pt idx="32">
                  <c:v>-32.031123999999998</c:v>
                </c:pt>
                <c:pt idx="33">
                  <c:v>-32.026035</c:v>
                </c:pt>
                <c:pt idx="34">
                  <c:v>-31.974346000000001</c:v>
                </c:pt>
                <c:pt idx="35">
                  <c:v>-32.114468000000002</c:v>
                </c:pt>
                <c:pt idx="36">
                  <c:v>-32.327205999999997</c:v>
                </c:pt>
                <c:pt idx="37">
                  <c:v>-32.540455000000001</c:v>
                </c:pt>
                <c:pt idx="38">
                  <c:v>-32.881034999999997</c:v>
                </c:pt>
                <c:pt idx="39">
                  <c:v>-33.376156000000002</c:v>
                </c:pt>
                <c:pt idx="40">
                  <c:v>-33.835751000000002</c:v>
                </c:pt>
                <c:pt idx="41">
                  <c:v>-34.337314999999997</c:v>
                </c:pt>
                <c:pt idx="42">
                  <c:v>-34.932921999999998</c:v>
                </c:pt>
                <c:pt idx="43">
                  <c:v>-35.586627999999997</c:v>
                </c:pt>
                <c:pt idx="44">
                  <c:v>-36.179188000000003</c:v>
                </c:pt>
                <c:pt idx="45">
                  <c:v>-36.863475999999999</c:v>
                </c:pt>
                <c:pt idx="46">
                  <c:v>-37.583098999999997</c:v>
                </c:pt>
                <c:pt idx="47">
                  <c:v>-38.239899000000001</c:v>
                </c:pt>
                <c:pt idx="48">
                  <c:v>-38.952595000000002</c:v>
                </c:pt>
                <c:pt idx="49">
                  <c:v>-39.742607</c:v>
                </c:pt>
                <c:pt idx="50">
                  <c:v>-40.485526999999998</c:v>
                </c:pt>
                <c:pt idx="51">
                  <c:v>-41.258006999999999</c:v>
                </c:pt>
                <c:pt idx="52">
                  <c:v>-42.044322999999999</c:v>
                </c:pt>
                <c:pt idx="53">
                  <c:v>-42.785590999999997</c:v>
                </c:pt>
                <c:pt idx="54">
                  <c:v>-43.484698999999999</c:v>
                </c:pt>
                <c:pt idx="55">
                  <c:v>-44.165329</c:v>
                </c:pt>
                <c:pt idx="56">
                  <c:v>-44.782139000000001</c:v>
                </c:pt>
                <c:pt idx="57">
                  <c:v>-45.402836000000001</c:v>
                </c:pt>
                <c:pt idx="58">
                  <c:v>-45.980953</c:v>
                </c:pt>
                <c:pt idx="59">
                  <c:v>-46.575755999999998</c:v>
                </c:pt>
                <c:pt idx="60">
                  <c:v>-47.179831999999998</c:v>
                </c:pt>
                <c:pt idx="61">
                  <c:v>-47.795631</c:v>
                </c:pt>
                <c:pt idx="62">
                  <c:v>-48.385525000000001</c:v>
                </c:pt>
                <c:pt idx="63">
                  <c:v>-48.908855000000003</c:v>
                </c:pt>
                <c:pt idx="64">
                  <c:v>-49.369152</c:v>
                </c:pt>
                <c:pt idx="65">
                  <c:v>-49.739367999999999</c:v>
                </c:pt>
                <c:pt idx="66">
                  <c:v>-49.950512000000003</c:v>
                </c:pt>
                <c:pt idx="67">
                  <c:v>-50.063042000000003</c:v>
                </c:pt>
                <c:pt idx="68">
                  <c:v>-50.174487999999997</c:v>
                </c:pt>
                <c:pt idx="69">
                  <c:v>-50.178879000000002</c:v>
                </c:pt>
                <c:pt idx="70">
                  <c:v>-50.144119000000003</c:v>
                </c:pt>
                <c:pt idx="71">
                  <c:v>-50.078499000000001</c:v>
                </c:pt>
                <c:pt idx="72">
                  <c:v>-49.967875999999997</c:v>
                </c:pt>
                <c:pt idx="73">
                  <c:v>-49.805027000000003</c:v>
                </c:pt>
                <c:pt idx="74">
                  <c:v>-49.617863</c:v>
                </c:pt>
                <c:pt idx="75">
                  <c:v>-49.388496000000004</c:v>
                </c:pt>
                <c:pt idx="76">
                  <c:v>-49.131011999999998</c:v>
                </c:pt>
                <c:pt idx="77">
                  <c:v>-48.861289999999997</c:v>
                </c:pt>
                <c:pt idx="78">
                  <c:v>-48.574511999999999</c:v>
                </c:pt>
                <c:pt idx="79">
                  <c:v>-48.283408999999999</c:v>
                </c:pt>
                <c:pt idx="80">
                  <c:v>-48.05368</c:v>
                </c:pt>
                <c:pt idx="81">
                  <c:v>-47.856296999999998</c:v>
                </c:pt>
                <c:pt idx="82">
                  <c:v>-47.636645999999999</c:v>
                </c:pt>
                <c:pt idx="83">
                  <c:v>-47.415619</c:v>
                </c:pt>
                <c:pt idx="84">
                  <c:v>-47.220379000000001</c:v>
                </c:pt>
                <c:pt idx="85">
                  <c:v>-46.998508000000001</c:v>
                </c:pt>
                <c:pt idx="86">
                  <c:v>-46.834620999999999</c:v>
                </c:pt>
                <c:pt idx="87">
                  <c:v>-46.740025000000003</c:v>
                </c:pt>
                <c:pt idx="88">
                  <c:v>-46.691856000000001</c:v>
                </c:pt>
                <c:pt idx="89">
                  <c:v>-46.645817000000001</c:v>
                </c:pt>
                <c:pt idx="90">
                  <c:v>-46.704932999999997</c:v>
                </c:pt>
                <c:pt idx="91">
                  <c:v>-46.734482</c:v>
                </c:pt>
                <c:pt idx="92">
                  <c:v>-46.793598000000003</c:v>
                </c:pt>
                <c:pt idx="93">
                  <c:v>-46.837212000000001</c:v>
                </c:pt>
                <c:pt idx="94">
                  <c:v>-46.879452000000001</c:v>
                </c:pt>
                <c:pt idx="95">
                  <c:v>-46.848984000000002</c:v>
                </c:pt>
                <c:pt idx="96">
                  <c:v>-46.843165999999997</c:v>
                </c:pt>
                <c:pt idx="97">
                  <c:v>-46.759872000000001</c:v>
                </c:pt>
                <c:pt idx="98">
                  <c:v>-46.599772999999999</c:v>
                </c:pt>
                <c:pt idx="99">
                  <c:v>-46.354824000000001</c:v>
                </c:pt>
                <c:pt idx="100">
                  <c:v>-46.018917000000002</c:v>
                </c:pt>
                <c:pt idx="101">
                  <c:v>-45.575679999999998</c:v>
                </c:pt>
                <c:pt idx="102">
                  <c:v>-45.096378000000001</c:v>
                </c:pt>
                <c:pt idx="103">
                  <c:v>-44.628002000000002</c:v>
                </c:pt>
                <c:pt idx="104">
                  <c:v>-44.232501999999997</c:v>
                </c:pt>
                <c:pt idx="105">
                  <c:v>-43.882987999999997</c:v>
                </c:pt>
                <c:pt idx="106">
                  <c:v>-43.580162000000001</c:v>
                </c:pt>
                <c:pt idx="107">
                  <c:v>-43.279102000000002</c:v>
                </c:pt>
                <c:pt idx="108">
                  <c:v>-42.934775999999999</c:v>
                </c:pt>
                <c:pt idx="109">
                  <c:v>-42.514172000000002</c:v>
                </c:pt>
                <c:pt idx="110">
                  <c:v>-41.993465</c:v>
                </c:pt>
                <c:pt idx="111">
                  <c:v>-41.39452</c:v>
                </c:pt>
                <c:pt idx="112">
                  <c:v>-40.758296999999999</c:v>
                </c:pt>
                <c:pt idx="113">
                  <c:v>-40.094253999999999</c:v>
                </c:pt>
                <c:pt idx="114">
                  <c:v>-39.464191</c:v>
                </c:pt>
                <c:pt idx="115">
                  <c:v>-38.841408000000001</c:v>
                </c:pt>
                <c:pt idx="116">
                  <c:v>-38.250751000000001</c:v>
                </c:pt>
                <c:pt idx="117">
                  <c:v>-37.646000000000001</c:v>
                </c:pt>
                <c:pt idx="118">
                  <c:v>-37.099335000000004</c:v>
                </c:pt>
                <c:pt idx="119">
                  <c:v>-36.586131999999999</c:v>
                </c:pt>
                <c:pt idx="120">
                  <c:v>-36.090294</c:v>
                </c:pt>
                <c:pt idx="121">
                  <c:v>-35.622180999999998</c:v>
                </c:pt>
                <c:pt idx="122">
                  <c:v>-35.163970999999997</c:v>
                </c:pt>
                <c:pt idx="123">
                  <c:v>-34.662745999999999</c:v>
                </c:pt>
                <c:pt idx="124">
                  <c:v>-34.167895999999999</c:v>
                </c:pt>
                <c:pt idx="125">
                  <c:v>-33.657753</c:v>
                </c:pt>
                <c:pt idx="126">
                  <c:v>-33.157780000000002</c:v>
                </c:pt>
                <c:pt idx="127">
                  <c:v>-32.691071000000001</c:v>
                </c:pt>
                <c:pt idx="128">
                  <c:v>-32.277999999999999</c:v>
                </c:pt>
                <c:pt idx="129">
                  <c:v>-31.832201000000001</c:v>
                </c:pt>
                <c:pt idx="130">
                  <c:v>-31.460587</c:v>
                </c:pt>
                <c:pt idx="131">
                  <c:v>-31.089860999999999</c:v>
                </c:pt>
                <c:pt idx="132">
                  <c:v>-30.728487000000001</c:v>
                </c:pt>
                <c:pt idx="133">
                  <c:v>-30.388731</c:v>
                </c:pt>
                <c:pt idx="134">
                  <c:v>-30.063496000000001</c:v>
                </c:pt>
                <c:pt idx="135">
                  <c:v>-29.719899999999999</c:v>
                </c:pt>
                <c:pt idx="136">
                  <c:v>-29.424316000000001</c:v>
                </c:pt>
                <c:pt idx="137">
                  <c:v>-29.151636</c:v>
                </c:pt>
                <c:pt idx="138">
                  <c:v>-28.906300999999999</c:v>
                </c:pt>
                <c:pt idx="139">
                  <c:v>-28.698294000000001</c:v>
                </c:pt>
                <c:pt idx="140">
                  <c:v>-28.509810999999999</c:v>
                </c:pt>
                <c:pt idx="141">
                  <c:v>-28.314810000000001</c:v>
                </c:pt>
                <c:pt idx="142">
                  <c:v>-28.178455</c:v>
                </c:pt>
                <c:pt idx="143">
                  <c:v>-28.047934999999999</c:v>
                </c:pt>
                <c:pt idx="144">
                  <c:v>-27.926991999999998</c:v>
                </c:pt>
                <c:pt idx="145">
                  <c:v>-27.850283000000001</c:v>
                </c:pt>
                <c:pt idx="146">
                  <c:v>-27.776730000000001</c:v>
                </c:pt>
                <c:pt idx="147">
                  <c:v>-27.719080000000002</c:v>
                </c:pt>
                <c:pt idx="148">
                  <c:v>-27.681011000000002</c:v>
                </c:pt>
                <c:pt idx="149">
                  <c:v>-27.656438999999999</c:v>
                </c:pt>
                <c:pt idx="150">
                  <c:v>-27.634744999999999</c:v>
                </c:pt>
                <c:pt idx="151">
                  <c:v>-27.652743999999998</c:v>
                </c:pt>
                <c:pt idx="152">
                  <c:v>-27.662485</c:v>
                </c:pt>
                <c:pt idx="153">
                  <c:v>-27.679531000000001</c:v>
                </c:pt>
                <c:pt idx="154">
                  <c:v>-27.697918000000001</c:v>
                </c:pt>
                <c:pt idx="155">
                  <c:v>-27.703091000000001</c:v>
                </c:pt>
                <c:pt idx="156">
                  <c:v>-27.697984999999999</c:v>
                </c:pt>
                <c:pt idx="157">
                  <c:v>-27.705183000000002</c:v>
                </c:pt>
                <c:pt idx="158">
                  <c:v>-27.698999000000001</c:v>
                </c:pt>
                <c:pt idx="159">
                  <c:v>-27.694026999999998</c:v>
                </c:pt>
                <c:pt idx="160">
                  <c:v>-27.701505999999998</c:v>
                </c:pt>
                <c:pt idx="161">
                  <c:v>-27.733944000000001</c:v>
                </c:pt>
                <c:pt idx="162">
                  <c:v>-27.767879000000001</c:v>
                </c:pt>
                <c:pt idx="163">
                  <c:v>-27.849053999999999</c:v>
                </c:pt>
                <c:pt idx="164">
                  <c:v>-27.975859</c:v>
                </c:pt>
                <c:pt idx="165">
                  <c:v>-28.146222999999999</c:v>
                </c:pt>
                <c:pt idx="166">
                  <c:v>-28.354519</c:v>
                </c:pt>
                <c:pt idx="167">
                  <c:v>-28.58164</c:v>
                </c:pt>
                <c:pt idx="168">
                  <c:v>-28.832844000000001</c:v>
                </c:pt>
                <c:pt idx="169">
                  <c:v>-29.108308999999998</c:v>
                </c:pt>
                <c:pt idx="170">
                  <c:v>-29.406403999999998</c:v>
                </c:pt>
                <c:pt idx="171">
                  <c:v>-29.708019</c:v>
                </c:pt>
                <c:pt idx="172">
                  <c:v>-30.056972999999999</c:v>
                </c:pt>
                <c:pt idx="173">
                  <c:v>-30.437135999999999</c:v>
                </c:pt>
                <c:pt idx="174">
                  <c:v>-30.867619000000001</c:v>
                </c:pt>
                <c:pt idx="175">
                  <c:v>-31.379809999999999</c:v>
                </c:pt>
                <c:pt idx="176">
                  <c:v>-31.998428000000001</c:v>
                </c:pt>
                <c:pt idx="177">
                  <c:v>-32.738075000000002</c:v>
                </c:pt>
                <c:pt idx="178">
                  <c:v>-33.635840999999999</c:v>
                </c:pt>
                <c:pt idx="179">
                  <c:v>-34.685802000000002</c:v>
                </c:pt>
                <c:pt idx="180">
                  <c:v>-35.898539999999997</c:v>
                </c:pt>
                <c:pt idx="181">
                  <c:v>-37.303455</c:v>
                </c:pt>
                <c:pt idx="182">
                  <c:v>-38.935218999999996</c:v>
                </c:pt>
                <c:pt idx="183">
                  <c:v>-40.850833999999999</c:v>
                </c:pt>
                <c:pt idx="184">
                  <c:v>-43.018959000000002</c:v>
                </c:pt>
                <c:pt idx="185">
                  <c:v>-44.840786000000001</c:v>
                </c:pt>
                <c:pt idx="186">
                  <c:v>-45.621181</c:v>
                </c:pt>
                <c:pt idx="187">
                  <c:v>-45.227221999999998</c:v>
                </c:pt>
                <c:pt idx="188">
                  <c:v>-43.684612000000001</c:v>
                </c:pt>
                <c:pt idx="189">
                  <c:v>-41.124851</c:v>
                </c:pt>
                <c:pt idx="190">
                  <c:v>-38.192844000000001</c:v>
                </c:pt>
                <c:pt idx="191">
                  <c:v>-35.572800000000001</c:v>
                </c:pt>
                <c:pt idx="192">
                  <c:v>-33.407581</c:v>
                </c:pt>
                <c:pt idx="193">
                  <c:v>-31.588291000000002</c:v>
                </c:pt>
                <c:pt idx="194">
                  <c:v>-30.033512000000002</c:v>
                </c:pt>
                <c:pt idx="195">
                  <c:v>-28.682659000000001</c:v>
                </c:pt>
                <c:pt idx="196">
                  <c:v>-27.498927999999999</c:v>
                </c:pt>
                <c:pt idx="197">
                  <c:v>-26.413305000000001</c:v>
                </c:pt>
                <c:pt idx="198">
                  <c:v>-25.404796999999999</c:v>
                </c:pt>
                <c:pt idx="199">
                  <c:v>-24.623643999999999</c:v>
                </c:pt>
                <c:pt idx="200">
                  <c:v>-24.045067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71-40F3-8A99-60C24F4C6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34912"/>
        <c:axId val="114936832"/>
      </c:scatterChart>
      <c:valAx>
        <c:axId val="114934912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936832"/>
        <c:crosses val="autoZero"/>
        <c:crossBetween val="midCat"/>
        <c:majorUnit val="2"/>
      </c:valAx>
      <c:valAx>
        <c:axId val="114936832"/>
        <c:scaling>
          <c:orientation val="minMax"/>
          <c:max val="0"/>
          <c:min val="-7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93491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0478331959003722"/>
          <c:y val="0.69520231846019254"/>
          <c:w val="0.27909273799303214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Conversion Loss vs. LO Power: 91 MHz IF (dB)</a:t>
            </a:r>
            <a:endParaRPr lang="en-US" sz="1000" baseline="30000"/>
          </a:p>
        </c:rich>
      </c:tx>
      <c:layout>
        <c:manualLayout>
          <c:xMode val="edge"/>
          <c:yMode val="edge"/>
          <c:x val="0.14938137546819205"/>
          <c:y val="1.94222076407115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247739865850102E-2"/>
          <c:w val="0.76542713682528862"/>
          <c:h val="0.7167701953922425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CLvsLO!$R$2</c:f>
              <c:strCache>
                <c:ptCount val="1"/>
                <c:pt idx="0">
                  <c:v>+13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CLvsLO!$R$5:$R$205</c:f>
              <c:numCache>
                <c:formatCode>General</c:formatCode>
                <c:ptCount val="201"/>
                <c:pt idx="0">
                  <c:v>-76.587935999999999</c:v>
                </c:pt>
                <c:pt idx="1">
                  <c:v>-73.315758000000002</c:v>
                </c:pt>
                <c:pt idx="2">
                  <c:v>-62.034058000000002</c:v>
                </c:pt>
                <c:pt idx="3">
                  <c:v>-55.750667999999997</c:v>
                </c:pt>
                <c:pt idx="4">
                  <c:v>-49.804969999999997</c:v>
                </c:pt>
                <c:pt idx="5">
                  <c:v>-44.356133</c:v>
                </c:pt>
                <c:pt idx="6">
                  <c:v>-39.395321000000003</c:v>
                </c:pt>
                <c:pt idx="7">
                  <c:v>-32.627071000000001</c:v>
                </c:pt>
                <c:pt idx="8">
                  <c:v>-28.970427000000001</c:v>
                </c:pt>
                <c:pt idx="9">
                  <c:v>-23.847135999999999</c:v>
                </c:pt>
                <c:pt idx="10">
                  <c:v>-21.329253999999999</c:v>
                </c:pt>
                <c:pt idx="11">
                  <c:v>-17.967932000000001</c:v>
                </c:pt>
                <c:pt idx="12">
                  <c:v>-16.652367000000002</c:v>
                </c:pt>
                <c:pt idx="13">
                  <c:v>-15.745217999999999</c:v>
                </c:pt>
                <c:pt idx="14">
                  <c:v>-14.984944</c:v>
                </c:pt>
                <c:pt idx="15">
                  <c:v>-14.496663</c:v>
                </c:pt>
                <c:pt idx="16">
                  <c:v>-14.229310999999999</c:v>
                </c:pt>
                <c:pt idx="17">
                  <c:v>-13.951855999999999</c:v>
                </c:pt>
                <c:pt idx="18">
                  <c:v>-13.380236</c:v>
                </c:pt>
                <c:pt idx="19">
                  <c:v>-12.998072000000001</c:v>
                </c:pt>
                <c:pt idx="20">
                  <c:v>-12.249803</c:v>
                </c:pt>
                <c:pt idx="21">
                  <c:v>-11.326319</c:v>
                </c:pt>
                <c:pt idx="22">
                  <c:v>-10.552934</c:v>
                </c:pt>
                <c:pt idx="23">
                  <c:v>-9.9706697000000002</c:v>
                </c:pt>
                <c:pt idx="24">
                  <c:v>-9.3357057999999995</c:v>
                </c:pt>
                <c:pt idx="25">
                  <c:v>-8.9194756000000002</c:v>
                </c:pt>
                <c:pt idx="26">
                  <c:v>-8.5244149999999994</c:v>
                </c:pt>
                <c:pt idx="27">
                  <c:v>-8.1785478999999999</c:v>
                </c:pt>
                <c:pt idx="28">
                  <c:v>-7.8610705999999997</c:v>
                </c:pt>
                <c:pt idx="29">
                  <c:v>-7.6849694</c:v>
                </c:pt>
                <c:pt idx="30">
                  <c:v>-7.5729628</c:v>
                </c:pt>
                <c:pt idx="31">
                  <c:v>-7.5832781999999996</c:v>
                </c:pt>
                <c:pt idx="32">
                  <c:v>-7.5810547000000001</c:v>
                </c:pt>
                <c:pt idx="33">
                  <c:v>-7.6595268000000001</c:v>
                </c:pt>
                <c:pt idx="34">
                  <c:v>-7.5371103000000002</c:v>
                </c:pt>
                <c:pt idx="35">
                  <c:v>-7.5434507999999996</c:v>
                </c:pt>
                <c:pt idx="36">
                  <c:v>-7.5896024999999998</c:v>
                </c:pt>
                <c:pt idx="37">
                  <c:v>-7.7096857999999999</c:v>
                </c:pt>
                <c:pt idx="38">
                  <c:v>-7.7785358000000002</c:v>
                </c:pt>
                <c:pt idx="39">
                  <c:v>-7.8490409999999997</c:v>
                </c:pt>
                <c:pt idx="40">
                  <c:v>-7.9126972999999996</c:v>
                </c:pt>
                <c:pt idx="41">
                  <c:v>-8.0041895000000007</c:v>
                </c:pt>
                <c:pt idx="42">
                  <c:v>-8.0828714000000002</c:v>
                </c:pt>
                <c:pt idx="43">
                  <c:v>-8.1687926999999991</c:v>
                </c:pt>
                <c:pt idx="44">
                  <c:v>-8.2565173999999999</c:v>
                </c:pt>
                <c:pt idx="45">
                  <c:v>-8.3811874</c:v>
                </c:pt>
                <c:pt idx="46">
                  <c:v>-8.4753199000000006</c:v>
                </c:pt>
                <c:pt idx="47">
                  <c:v>-8.5614614000000007</c:v>
                </c:pt>
                <c:pt idx="48">
                  <c:v>-8.6601047999999992</c:v>
                </c:pt>
                <c:pt idx="49">
                  <c:v>-8.7035484000000007</c:v>
                </c:pt>
                <c:pt idx="50">
                  <c:v>-8.7519483999999999</c:v>
                </c:pt>
                <c:pt idx="51">
                  <c:v>-8.7502451000000008</c:v>
                </c:pt>
                <c:pt idx="52">
                  <c:v>-8.8328132999999998</c:v>
                </c:pt>
                <c:pt idx="53">
                  <c:v>-8.9381331999999993</c:v>
                </c:pt>
                <c:pt idx="54">
                  <c:v>-8.9906807000000004</c:v>
                </c:pt>
                <c:pt idx="55">
                  <c:v>-8.9802122000000004</c:v>
                </c:pt>
                <c:pt idx="56">
                  <c:v>-8.9876050999999997</c:v>
                </c:pt>
                <c:pt idx="57">
                  <c:v>-8.9648991000000002</c:v>
                </c:pt>
                <c:pt idx="58">
                  <c:v>-9.0258284</c:v>
                </c:pt>
                <c:pt idx="59">
                  <c:v>-8.9950237000000008</c:v>
                </c:pt>
                <c:pt idx="60">
                  <c:v>-8.9858884999999997</c:v>
                </c:pt>
                <c:pt idx="61">
                  <c:v>-9.0029105999999999</c:v>
                </c:pt>
                <c:pt idx="62">
                  <c:v>-9.1033182000000004</c:v>
                </c:pt>
                <c:pt idx="63">
                  <c:v>-9.1431313000000003</c:v>
                </c:pt>
                <c:pt idx="64">
                  <c:v>-9.2574004999999993</c:v>
                </c:pt>
                <c:pt idx="65">
                  <c:v>-9.3220215</c:v>
                </c:pt>
                <c:pt idx="66">
                  <c:v>-9.4214382000000008</c:v>
                </c:pt>
                <c:pt idx="67">
                  <c:v>-9.5169906999999991</c:v>
                </c:pt>
                <c:pt idx="68">
                  <c:v>-9.5562029000000006</c:v>
                </c:pt>
                <c:pt idx="69">
                  <c:v>-9.6310148000000009</c:v>
                </c:pt>
                <c:pt idx="70">
                  <c:v>-9.7078371000000008</c:v>
                </c:pt>
                <c:pt idx="71">
                  <c:v>-9.7264842999999992</c:v>
                </c:pt>
                <c:pt idx="72">
                  <c:v>-9.8646021000000008</c:v>
                </c:pt>
                <c:pt idx="73">
                  <c:v>-9.8562697999999997</c:v>
                </c:pt>
                <c:pt idx="74">
                  <c:v>-9.8536757999999995</c:v>
                </c:pt>
                <c:pt idx="75">
                  <c:v>-9.9021586999999993</c:v>
                </c:pt>
                <c:pt idx="76">
                  <c:v>-10.036953</c:v>
                </c:pt>
                <c:pt idx="77">
                  <c:v>-10.052785</c:v>
                </c:pt>
                <c:pt idx="78">
                  <c:v>-10.102903</c:v>
                </c:pt>
                <c:pt idx="79">
                  <c:v>-10.133067</c:v>
                </c:pt>
                <c:pt idx="80">
                  <c:v>-10.100816999999999</c:v>
                </c:pt>
                <c:pt idx="81">
                  <c:v>-10.117073</c:v>
                </c:pt>
                <c:pt idx="82">
                  <c:v>-10.203016999999999</c:v>
                </c:pt>
                <c:pt idx="83">
                  <c:v>-10.224416</c:v>
                </c:pt>
                <c:pt idx="84">
                  <c:v>-10.294124999999999</c:v>
                </c:pt>
                <c:pt idx="85">
                  <c:v>-10.262530999999999</c:v>
                </c:pt>
                <c:pt idx="86">
                  <c:v>-10.258374999999999</c:v>
                </c:pt>
                <c:pt idx="87">
                  <c:v>-10.341516</c:v>
                </c:pt>
                <c:pt idx="88">
                  <c:v>-10.435979</c:v>
                </c:pt>
                <c:pt idx="89">
                  <c:v>-10.447749</c:v>
                </c:pt>
                <c:pt idx="90">
                  <c:v>-10.554906000000001</c:v>
                </c:pt>
                <c:pt idx="91">
                  <c:v>-10.519361</c:v>
                </c:pt>
                <c:pt idx="92">
                  <c:v>-10.518829</c:v>
                </c:pt>
                <c:pt idx="93">
                  <c:v>-10.626466000000001</c:v>
                </c:pt>
                <c:pt idx="94">
                  <c:v>-10.616415</c:v>
                </c:pt>
                <c:pt idx="95">
                  <c:v>-10.72804</c:v>
                </c:pt>
                <c:pt idx="96">
                  <c:v>-10.706483</c:v>
                </c:pt>
                <c:pt idx="97">
                  <c:v>-10.579370000000001</c:v>
                </c:pt>
                <c:pt idx="98">
                  <c:v>-10.539495000000001</c:v>
                </c:pt>
                <c:pt idx="99">
                  <c:v>-10.561904</c:v>
                </c:pt>
                <c:pt idx="100">
                  <c:v>-10.684348</c:v>
                </c:pt>
                <c:pt idx="101">
                  <c:v>-10.633433</c:v>
                </c:pt>
                <c:pt idx="102">
                  <c:v>-10.680377</c:v>
                </c:pt>
                <c:pt idx="103">
                  <c:v>-10.645299</c:v>
                </c:pt>
                <c:pt idx="104">
                  <c:v>-10.669104000000001</c:v>
                </c:pt>
                <c:pt idx="105">
                  <c:v>-10.998677000000001</c:v>
                </c:pt>
                <c:pt idx="106">
                  <c:v>-10.818187999999999</c:v>
                </c:pt>
                <c:pt idx="107">
                  <c:v>-11.051410000000001</c:v>
                </c:pt>
                <c:pt idx="108">
                  <c:v>-10.9975</c:v>
                </c:pt>
                <c:pt idx="109">
                  <c:v>-10.799602</c:v>
                </c:pt>
                <c:pt idx="110">
                  <c:v>-10.911484</c:v>
                </c:pt>
                <c:pt idx="111">
                  <c:v>-10.903449999999999</c:v>
                </c:pt>
                <c:pt idx="112">
                  <c:v>-10.986763</c:v>
                </c:pt>
                <c:pt idx="113">
                  <c:v>-10.857858999999999</c:v>
                </c:pt>
                <c:pt idx="114">
                  <c:v>-10.854343999999999</c:v>
                </c:pt>
                <c:pt idx="115">
                  <c:v>-10.891985</c:v>
                </c:pt>
                <c:pt idx="116">
                  <c:v>-10.677572</c:v>
                </c:pt>
                <c:pt idx="117">
                  <c:v>-10.783538</c:v>
                </c:pt>
                <c:pt idx="118">
                  <c:v>-10.812080999999999</c:v>
                </c:pt>
                <c:pt idx="119">
                  <c:v>-10.681278000000001</c:v>
                </c:pt>
                <c:pt idx="120">
                  <c:v>-10.724087000000001</c:v>
                </c:pt>
                <c:pt idx="121">
                  <c:v>-10.611068</c:v>
                </c:pt>
                <c:pt idx="122">
                  <c:v>-10.723793000000001</c:v>
                </c:pt>
                <c:pt idx="123">
                  <c:v>-10.672753999999999</c:v>
                </c:pt>
                <c:pt idx="124">
                  <c:v>-10.691838000000001</c:v>
                </c:pt>
                <c:pt idx="125">
                  <c:v>-10.729687</c:v>
                </c:pt>
                <c:pt idx="126">
                  <c:v>-10.59971</c:v>
                </c:pt>
                <c:pt idx="127">
                  <c:v>-10.653790000000001</c:v>
                </c:pt>
                <c:pt idx="128">
                  <c:v>-10.698915</c:v>
                </c:pt>
                <c:pt idx="129">
                  <c:v>-10.745782999999999</c:v>
                </c:pt>
                <c:pt idx="130">
                  <c:v>-10.757439</c:v>
                </c:pt>
                <c:pt idx="131">
                  <c:v>-10.683752</c:v>
                </c:pt>
                <c:pt idx="132">
                  <c:v>-10.688264</c:v>
                </c:pt>
                <c:pt idx="133">
                  <c:v>-10.832475000000001</c:v>
                </c:pt>
                <c:pt idx="134">
                  <c:v>-10.744346</c:v>
                </c:pt>
                <c:pt idx="135">
                  <c:v>-10.841016</c:v>
                </c:pt>
                <c:pt idx="136">
                  <c:v>-10.779836</c:v>
                </c:pt>
                <c:pt idx="137">
                  <c:v>-10.721753</c:v>
                </c:pt>
                <c:pt idx="138">
                  <c:v>-10.880276</c:v>
                </c:pt>
                <c:pt idx="139">
                  <c:v>-10.642645</c:v>
                </c:pt>
                <c:pt idx="140">
                  <c:v>-10.746092000000001</c:v>
                </c:pt>
                <c:pt idx="141">
                  <c:v>-10.744666</c:v>
                </c:pt>
                <c:pt idx="142">
                  <c:v>-10.715286000000001</c:v>
                </c:pt>
                <c:pt idx="143">
                  <c:v>-10.681863</c:v>
                </c:pt>
                <c:pt idx="144">
                  <c:v>-10.495501000000001</c:v>
                </c:pt>
                <c:pt idx="145">
                  <c:v>-10.643716</c:v>
                </c:pt>
                <c:pt idx="146">
                  <c:v>-10.519863000000001</c:v>
                </c:pt>
                <c:pt idx="147">
                  <c:v>-10.483684</c:v>
                </c:pt>
                <c:pt idx="148">
                  <c:v>-10.480699</c:v>
                </c:pt>
                <c:pt idx="149">
                  <c:v>-10.388312000000001</c:v>
                </c:pt>
                <c:pt idx="150">
                  <c:v>-10.338513000000001</c:v>
                </c:pt>
                <c:pt idx="151">
                  <c:v>-10.366804999999999</c:v>
                </c:pt>
                <c:pt idx="152">
                  <c:v>-10.416270000000001</c:v>
                </c:pt>
                <c:pt idx="153">
                  <c:v>-10.388750999999999</c:v>
                </c:pt>
                <c:pt idx="154">
                  <c:v>-10.407235</c:v>
                </c:pt>
                <c:pt idx="155">
                  <c:v>-10.43248</c:v>
                </c:pt>
                <c:pt idx="156">
                  <c:v>-10.478298000000001</c:v>
                </c:pt>
                <c:pt idx="157">
                  <c:v>-10.570233999999999</c:v>
                </c:pt>
                <c:pt idx="158">
                  <c:v>-10.635939</c:v>
                </c:pt>
                <c:pt idx="159">
                  <c:v>-10.655253</c:v>
                </c:pt>
                <c:pt idx="160">
                  <c:v>-10.679031</c:v>
                </c:pt>
                <c:pt idx="161">
                  <c:v>-10.741368</c:v>
                </c:pt>
                <c:pt idx="162">
                  <c:v>-10.927209</c:v>
                </c:pt>
                <c:pt idx="163">
                  <c:v>-10.933555999999999</c:v>
                </c:pt>
                <c:pt idx="164">
                  <c:v>-10.964771000000001</c:v>
                </c:pt>
                <c:pt idx="165">
                  <c:v>-11.069372</c:v>
                </c:pt>
                <c:pt idx="166">
                  <c:v>-11.096508999999999</c:v>
                </c:pt>
                <c:pt idx="167">
                  <c:v>-11.252909000000001</c:v>
                </c:pt>
                <c:pt idx="168">
                  <c:v>-11.492101</c:v>
                </c:pt>
                <c:pt idx="169">
                  <c:v>-11.584057</c:v>
                </c:pt>
                <c:pt idx="170">
                  <c:v>-11.711430999999999</c:v>
                </c:pt>
                <c:pt idx="171">
                  <c:v>-12.046389</c:v>
                </c:pt>
                <c:pt idx="172">
                  <c:v>-12.530597999999999</c:v>
                </c:pt>
                <c:pt idx="173">
                  <c:v>-13.116998000000001</c:v>
                </c:pt>
                <c:pt idx="174">
                  <c:v>-13.791270000000001</c:v>
                </c:pt>
                <c:pt idx="175">
                  <c:v>-14.752580999999999</c:v>
                </c:pt>
                <c:pt idx="176">
                  <c:v>-15.391712999999999</c:v>
                </c:pt>
                <c:pt idx="177">
                  <c:v>-15.583920000000001</c:v>
                </c:pt>
                <c:pt idx="178">
                  <c:v>-17.083755</c:v>
                </c:pt>
                <c:pt idx="179">
                  <c:v>-18.134848000000002</c:v>
                </c:pt>
                <c:pt idx="180">
                  <c:v>-17.332830000000001</c:v>
                </c:pt>
                <c:pt idx="181">
                  <c:v>-16.902820999999999</c:v>
                </c:pt>
                <c:pt idx="182">
                  <c:v>-17.071352000000001</c:v>
                </c:pt>
                <c:pt idx="183">
                  <c:v>-16.221541999999999</c:v>
                </c:pt>
                <c:pt idx="184">
                  <c:v>-16.008967999999999</c:v>
                </c:pt>
                <c:pt idx="185">
                  <c:v>-15.563001999999999</c:v>
                </c:pt>
                <c:pt idx="186">
                  <c:v>-15.227676000000001</c:v>
                </c:pt>
                <c:pt idx="187">
                  <c:v>-15.170398</c:v>
                </c:pt>
                <c:pt idx="188">
                  <c:v>-15.250524</c:v>
                </c:pt>
                <c:pt idx="189">
                  <c:v>-15.341684000000001</c:v>
                </c:pt>
                <c:pt idx="190">
                  <c:v>-15.620679000000001</c:v>
                </c:pt>
                <c:pt idx="191">
                  <c:v>-16.084810000000001</c:v>
                </c:pt>
                <c:pt idx="192">
                  <c:v>-16.551978999999999</c:v>
                </c:pt>
                <c:pt idx="193">
                  <c:v>-17.025798999999999</c:v>
                </c:pt>
                <c:pt idx="194">
                  <c:v>-17.724710000000002</c:v>
                </c:pt>
                <c:pt idx="195">
                  <c:v>-18.538250000000001</c:v>
                </c:pt>
                <c:pt idx="196">
                  <c:v>-19.362262999999999</c:v>
                </c:pt>
                <c:pt idx="197">
                  <c:v>-20.268208000000001</c:v>
                </c:pt>
                <c:pt idx="198">
                  <c:v>-21.435966000000001</c:v>
                </c:pt>
                <c:pt idx="199">
                  <c:v>-22.476151000000002</c:v>
                </c:pt>
                <c:pt idx="200">
                  <c:v>-23.584144999999999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14-40A3-8FF3-7129B99B2001}"/>
            </c:ext>
          </c:extLst>
        </c:ser>
        <c:ser>
          <c:idx val="2"/>
          <c:order val="1"/>
          <c:tx>
            <c:strRef>
              <c:f>CLvsLO!$S$2</c:f>
              <c:strCache>
                <c:ptCount val="1"/>
                <c:pt idx="0">
                  <c:v>+11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CLvsLO!$S$5:$S$205</c:f>
              <c:numCache>
                <c:formatCode>General</c:formatCode>
                <c:ptCount val="201"/>
                <c:pt idx="0">
                  <c:v>-68.599800000000002</c:v>
                </c:pt>
                <c:pt idx="1">
                  <c:v>-69.089179999999999</c:v>
                </c:pt>
                <c:pt idx="2">
                  <c:v>-64.094596999999993</c:v>
                </c:pt>
                <c:pt idx="3">
                  <c:v>-56.669415000000001</c:v>
                </c:pt>
                <c:pt idx="4">
                  <c:v>-53.069237000000001</c:v>
                </c:pt>
                <c:pt idx="5">
                  <c:v>-47.675083000000001</c:v>
                </c:pt>
                <c:pt idx="6">
                  <c:v>-42.630141999999999</c:v>
                </c:pt>
                <c:pt idx="7">
                  <c:v>-36.416091999999999</c:v>
                </c:pt>
                <c:pt idx="8">
                  <c:v>-32.943989000000002</c:v>
                </c:pt>
                <c:pt idx="9">
                  <c:v>-27.700783000000001</c:v>
                </c:pt>
                <c:pt idx="10">
                  <c:v>-24.705822000000001</c:v>
                </c:pt>
                <c:pt idx="11">
                  <c:v>-20.342762</c:v>
                </c:pt>
                <c:pt idx="12">
                  <c:v>-18.235142</c:v>
                </c:pt>
                <c:pt idx="13">
                  <c:v>-16.608315999999999</c:v>
                </c:pt>
                <c:pt idx="14">
                  <c:v>-15.564724999999999</c:v>
                </c:pt>
                <c:pt idx="15">
                  <c:v>-14.802058000000001</c:v>
                </c:pt>
                <c:pt idx="16">
                  <c:v>-14.510628000000001</c:v>
                </c:pt>
                <c:pt idx="17">
                  <c:v>-14.267607999999999</c:v>
                </c:pt>
                <c:pt idx="18">
                  <c:v>-13.614357</c:v>
                </c:pt>
                <c:pt idx="19">
                  <c:v>-13.296789</c:v>
                </c:pt>
                <c:pt idx="20">
                  <c:v>-12.58051</c:v>
                </c:pt>
                <c:pt idx="21">
                  <c:v>-11.551970000000001</c:v>
                </c:pt>
                <c:pt idx="22">
                  <c:v>-10.756463999999999</c:v>
                </c:pt>
                <c:pt idx="23">
                  <c:v>-10.151963</c:v>
                </c:pt>
                <c:pt idx="24">
                  <c:v>-9.4596538999999993</c:v>
                </c:pt>
                <c:pt idx="25">
                  <c:v>-9.0404710999999995</c:v>
                </c:pt>
                <c:pt idx="26">
                  <c:v>-8.6232071000000001</c:v>
                </c:pt>
                <c:pt idx="27">
                  <c:v>-8.2512168999999993</c:v>
                </c:pt>
                <c:pt idx="28">
                  <c:v>-7.9129256999999997</c:v>
                </c:pt>
                <c:pt idx="29">
                  <c:v>-7.7446808999999996</c:v>
                </c:pt>
                <c:pt idx="30">
                  <c:v>-7.6328626000000002</c:v>
                </c:pt>
                <c:pt idx="31">
                  <c:v>-7.6414523000000001</c:v>
                </c:pt>
                <c:pt idx="32">
                  <c:v>-7.6437774000000003</c:v>
                </c:pt>
                <c:pt idx="33">
                  <c:v>-7.7189908000000003</c:v>
                </c:pt>
                <c:pt idx="34">
                  <c:v>-7.5991663999999997</c:v>
                </c:pt>
                <c:pt idx="35">
                  <c:v>-7.6096329999999996</c:v>
                </c:pt>
                <c:pt idx="36">
                  <c:v>-7.6521425000000001</c:v>
                </c:pt>
                <c:pt idx="37">
                  <c:v>-7.7736869000000004</c:v>
                </c:pt>
                <c:pt idx="38">
                  <c:v>-7.8414202</c:v>
                </c:pt>
                <c:pt idx="39">
                  <c:v>-7.9069896000000002</c:v>
                </c:pt>
                <c:pt idx="40">
                  <c:v>-7.9657450000000001</c:v>
                </c:pt>
                <c:pt idx="41">
                  <c:v>-8.0613841999999991</c:v>
                </c:pt>
                <c:pt idx="42">
                  <c:v>-8.137022</c:v>
                </c:pt>
                <c:pt idx="43">
                  <c:v>-8.2262029999999999</c:v>
                </c:pt>
                <c:pt idx="44">
                  <c:v>-8.2990855999999997</c:v>
                </c:pt>
                <c:pt idx="45">
                  <c:v>-8.4186286999999993</c:v>
                </c:pt>
                <c:pt idx="46">
                  <c:v>-8.5119381000000001</c:v>
                </c:pt>
                <c:pt idx="47">
                  <c:v>-8.5931940000000004</c:v>
                </c:pt>
                <c:pt idx="48">
                  <c:v>-8.6718893000000001</c:v>
                </c:pt>
                <c:pt idx="49">
                  <c:v>-8.7159776999999998</c:v>
                </c:pt>
                <c:pt idx="50">
                  <c:v>-8.7544822999999994</c:v>
                </c:pt>
                <c:pt idx="51">
                  <c:v>-8.7602510000000002</c:v>
                </c:pt>
                <c:pt idx="52">
                  <c:v>-8.8496752000000001</c:v>
                </c:pt>
                <c:pt idx="53">
                  <c:v>-8.9443693</c:v>
                </c:pt>
                <c:pt idx="54">
                  <c:v>-8.9949168999999998</c:v>
                </c:pt>
                <c:pt idx="55">
                  <c:v>-8.9739951999999992</c:v>
                </c:pt>
                <c:pt idx="56">
                  <c:v>-8.9802475000000008</c:v>
                </c:pt>
                <c:pt idx="57">
                  <c:v>-8.9544543999999995</c:v>
                </c:pt>
                <c:pt idx="58">
                  <c:v>-9.0295991999999998</c:v>
                </c:pt>
                <c:pt idx="59">
                  <c:v>-9.0154533000000008</c:v>
                </c:pt>
                <c:pt idx="60">
                  <c:v>-9.0115107999999999</c:v>
                </c:pt>
                <c:pt idx="61">
                  <c:v>-9.0545262999999991</c:v>
                </c:pt>
                <c:pt idx="62">
                  <c:v>-9.1598805999999993</c:v>
                </c:pt>
                <c:pt idx="63">
                  <c:v>-9.1891078999999998</c:v>
                </c:pt>
                <c:pt idx="64">
                  <c:v>-9.3038691999999994</c:v>
                </c:pt>
                <c:pt idx="65">
                  <c:v>-9.3597116000000007</c:v>
                </c:pt>
                <c:pt idx="66">
                  <c:v>-9.4652510000000003</c:v>
                </c:pt>
                <c:pt idx="67">
                  <c:v>-9.5524892999999995</c:v>
                </c:pt>
                <c:pt idx="68">
                  <c:v>-9.5921220999999992</c:v>
                </c:pt>
                <c:pt idx="69">
                  <c:v>-9.6741551999999995</c:v>
                </c:pt>
                <c:pt idx="70">
                  <c:v>-9.7537727000000007</c:v>
                </c:pt>
                <c:pt idx="71">
                  <c:v>-9.7638206000000007</c:v>
                </c:pt>
                <c:pt idx="72">
                  <c:v>-9.9016217999999991</c:v>
                </c:pt>
                <c:pt idx="73">
                  <c:v>-9.8831281999999998</c:v>
                </c:pt>
                <c:pt idx="74">
                  <c:v>-9.8751850000000001</c:v>
                </c:pt>
                <c:pt idx="75">
                  <c:v>-9.9372120000000006</c:v>
                </c:pt>
                <c:pt idx="76">
                  <c:v>-10.062578</c:v>
                </c:pt>
                <c:pt idx="77">
                  <c:v>-10.069338999999999</c:v>
                </c:pt>
                <c:pt idx="78">
                  <c:v>-10.116253</c:v>
                </c:pt>
                <c:pt idx="79">
                  <c:v>-10.139504000000001</c:v>
                </c:pt>
                <c:pt idx="80">
                  <c:v>-10.092428999999999</c:v>
                </c:pt>
                <c:pt idx="81">
                  <c:v>-10.121195</c:v>
                </c:pt>
                <c:pt idx="82">
                  <c:v>-10.225351</c:v>
                </c:pt>
                <c:pt idx="83">
                  <c:v>-10.234268</c:v>
                </c:pt>
                <c:pt idx="84">
                  <c:v>-10.290865</c:v>
                </c:pt>
                <c:pt idx="85">
                  <c:v>-10.261343</c:v>
                </c:pt>
                <c:pt idx="86">
                  <c:v>-10.268583</c:v>
                </c:pt>
                <c:pt idx="87">
                  <c:v>-10.35661</c:v>
                </c:pt>
                <c:pt idx="88">
                  <c:v>-10.437246</c:v>
                </c:pt>
                <c:pt idx="89">
                  <c:v>-10.453092</c:v>
                </c:pt>
                <c:pt idx="90">
                  <c:v>-10.546512</c:v>
                </c:pt>
                <c:pt idx="91">
                  <c:v>-10.512229</c:v>
                </c:pt>
                <c:pt idx="92">
                  <c:v>-10.528238</c:v>
                </c:pt>
                <c:pt idx="93">
                  <c:v>-10.623665000000001</c:v>
                </c:pt>
                <c:pt idx="94">
                  <c:v>-10.609054</c:v>
                </c:pt>
                <c:pt idx="95">
                  <c:v>-10.709758000000001</c:v>
                </c:pt>
                <c:pt idx="96">
                  <c:v>-10.686752</c:v>
                </c:pt>
                <c:pt idx="97">
                  <c:v>-10.569781000000001</c:v>
                </c:pt>
                <c:pt idx="98">
                  <c:v>-10.541219999999999</c:v>
                </c:pt>
                <c:pt idx="99">
                  <c:v>-10.559640999999999</c:v>
                </c:pt>
                <c:pt idx="100">
                  <c:v>-10.685955999999999</c:v>
                </c:pt>
                <c:pt idx="101">
                  <c:v>-10.641736</c:v>
                </c:pt>
                <c:pt idx="102">
                  <c:v>-10.692072</c:v>
                </c:pt>
                <c:pt idx="103">
                  <c:v>-10.659198</c:v>
                </c:pt>
                <c:pt idx="104">
                  <c:v>-10.7156</c:v>
                </c:pt>
                <c:pt idx="105">
                  <c:v>-11.042812</c:v>
                </c:pt>
                <c:pt idx="106">
                  <c:v>-10.847576999999999</c:v>
                </c:pt>
                <c:pt idx="107">
                  <c:v>-11.078783</c:v>
                </c:pt>
                <c:pt idx="108">
                  <c:v>-11.018155999999999</c:v>
                </c:pt>
                <c:pt idx="109">
                  <c:v>-10.840932</c:v>
                </c:pt>
                <c:pt idx="110">
                  <c:v>-10.943701000000001</c:v>
                </c:pt>
                <c:pt idx="111">
                  <c:v>-10.943251999999999</c:v>
                </c:pt>
                <c:pt idx="112">
                  <c:v>-11.021362999999999</c:v>
                </c:pt>
                <c:pt idx="113">
                  <c:v>-10.875439999999999</c:v>
                </c:pt>
                <c:pt idx="114">
                  <c:v>-10.876215999999999</c:v>
                </c:pt>
                <c:pt idx="115">
                  <c:v>-10.929487</c:v>
                </c:pt>
                <c:pt idx="116">
                  <c:v>-10.721579999999999</c:v>
                </c:pt>
                <c:pt idx="117">
                  <c:v>-10.825124000000001</c:v>
                </c:pt>
                <c:pt idx="118">
                  <c:v>-10.844086000000001</c:v>
                </c:pt>
                <c:pt idx="119">
                  <c:v>-10.715158000000001</c:v>
                </c:pt>
                <c:pt idx="120">
                  <c:v>-10.750775000000001</c:v>
                </c:pt>
                <c:pt idx="121">
                  <c:v>-10.649713999999999</c:v>
                </c:pt>
                <c:pt idx="122">
                  <c:v>-10.764018999999999</c:v>
                </c:pt>
                <c:pt idx="123">
                  <c:v>-10.708387</c:v>
                </c:pt>
                <c:pt idx="124">
                  <c:v>-10.712472999999999</c:v>
                </c:pt>
                <c:pt idx="125">
                  <c:v>-10.744069</c:v>
                </c:pt>
                <c:pt idx="126">
                  <c:v>-10.608103</c:v>
                </c:pt>
                <c:pt idx="127">
                  <c:v>-10.690954</c:v>
                </c:pt>
                <c:pt idx="128">
                  <c:v>-10.713761</c:v>
                </c:pt>
                <c:pt idx="129">
                  <c:v>-10.754807</c:v>
                </c:pt>
                <c:pt idx="130">
                  <c:v>-10.757115000000001</c:v>
                </c:pt>
                <c:pt idx="131">
                  <c:v>-10.678674000000001</c:v>
                </c:pt>
                <c:pt idx="132">
                  <c:v>-10.671721</c:v>
                </c:pt>
                <c:pt idx="133">
                  <c:v>-10.834953000000001</c:v>
                </c:pt>
                <c:pt idx="134">
                  <c:v>-10.747415999999999</c:v>
                </c:pt>
                <c:pt idx="135">
                  <c:v>-10.843097999999999</c:v>
                </c:pt>
                <c:pt idx="136">
                  <c:v>-10.766645</c:v>
                </c:pt>
                <c:pt idx="137">
                  <c:v>-10.704693000000001</c:v>
                </c:pt>
                <c:pt idx="138">
                  <c:v>-10.872188</c:v>
                </c:pt>
                <c:pt idx="139">
                  <c:v>-10.640648000000001</c:v>
                </c:pt>
                <c:pt idx="140">
                  <c:v>-10.722699</c:v>
                </c:pt>
                <c:pt idx="141">
                  <c:v>-10.706677000000001</c:v>
                </c:pt>
                <c:pt idx="142">
                  <c:v>-10.675611999999999</c:v>
                </c:pt>
                <c:pt idx="143">
                  <c:v>-10.655894</c:v>
                </c:pt>
                <c:pt idx="144">
                  <c:v>-10.467166000000001</c:v>
                </c:pt>
                <c:pt idx="145">
                  <c:v>-10.614894</c:v>
                </c:pt>
                <c:pt idx="146">
                  <c:v>-10.506532</c:v>
                </c:pt>
                <c:pt idx="147">
                  <c:v>-10.468502000000001</c:v>
                </c:pt>
                <c:pt idx="148">
                  <c:v>-10.483297</c:v>
                </c:pt>
                <c:pt idx="149">
                  <c:v>-10.403831</c:v>
                </c:pt>
                <c:pt idx="150">
                  <c:v>-10.374931999999999</c:v>
                </c:pt>
                <c:pt idx="151">
                  <c:v>-10.410188</c:v>
                </c:pt>
                <c:pt idx="152">
                  <c:v>-10.466729000000001</c:v>
                </c:pt>
                <c:pt idx="153">
                  <c:v>-10.449413</c:v>
                </c:pt>
                <c:pt idx="154">
                  <c:v>-10.467263000000001</c:v>
                </c:pt>
                <c:pt idx="155">
                  <c:v>-10.522168000000001</c:v>
                </c:pt>
                <c:pt idx="156">
                  <c:v>-10.561450000000001</c:v>
                </c:pt>
                <c:pt idx="157">
                  <c:v>-10.666475</c:v>
                </c:pt>
                <c:pt idx="158">
                  <c:v>-10.739474</c:v>
                </c:pt>
                <c:pt idx="159">
                  <c:v>-10.773073</c:v>
                </c:pt>
                <c:pt idx="160">
                  <c:v>-10.803908</c:v>
                </c:pt>
                <c:pt idx="161">
                  <c:v>-10.874008</c:v>
                </c:pt>
                <c:pt idx="162">
                  <c:v>-11.094728999999999</c:v>
                </c:pt>
                <c:pt idx="163">
                  <c:v>-11.111719000000001</c:v>
                </c:pt>
                <c:pt idx="164">
                  <c:v>-11.137797000000001</c:v>
                </c:pt>
                <c:pt idx="165">
                  <c:v>-11.277879</c:v>
                </c:pt>
                <c:pt idx="166">
                  <c:v>-11.373488</c:v>
                </c:pt>
                <c:pt idx="167">
                  <c:v>-11.575972999999999</c:v>
                </c:pt>
                <c:pt idx="168">
                  <c:v>-11.956192</c:v>
                </c:pt>
                <c:pt idx="169">
                  <c:v>-12.166328999999999</c:v>
                </c:pt>
                <c:pt idx="170">
                  <c:v>-12.339558</c:v>
                </c:pt>
                <c:pt idx="171">
                  <c:v>-13.006335</c:v>
                </c:pt>
                <c:pt idx="172">
                  <c:v>-13.93258</c:v>
                </c:pt>
                <c:pt idx="173">
                  <c:v>-14.865081999999999</c:v>
                </c:pt>
                <c:pt idx="174">
                  <c:v>-15.959792999999999</c:v>
                </c:pt>
                <c:pt idx="175">
                  <c:v>-17.477688000000001</c:v>
                </c:pt>
                <c:pt idx="176">
                  <c:v>-18.282513000000002</c:v>
                </c:pt>
                <c:pt idx="177">
                  <c:v>-18.370474000000002</c:v>
                </c:pt>
                <c:pt idx="178">
                  <c:v>-20.400041999999999</c:v>
                </c:pt>
                <c:pt idx="179">
                  <c:v>-21.615933999999999</c:v>
                </c:pt>
                <c:pt idx="180">
                  <c:v>-20.377386000000001</c:v>
                </c:pt>
                <c:pt idx="181">
                  <c:v>-19.673981000000001</c:v>
                </c:pt>
                <c:pt idx="182">
                  <c:v>-19.748663000000001</c:v>
                </c:pt>
                <c:pt idx="183">
                  <c:v>-18.452179000000001</c:v>
                </c:pt>
                <c:pt idx="184">
                  <c:v>-17.780783</c:v>
                </c:pt>
                <c:pt idx="185">
                  <c:v>-16.780548</c:v>
                </c:pt>
                <c:pt idx="186">
                  <c:v>-15.998775</c:v>
                </c:pt>
                <c:pt idx="187">
                  <c:v>-15.772736</c:v>
                </c:pt>
                <c:pt idx="188">
                  <c:v>-15.736793</c:v>
                </c:pt>
                <c:pt idx="189">
                  <c:v>-15.651146000000001</c:v>
                </c:pt>
                <c:pt idx="190">
                  <c:v>-15.837350000000001</c:v>
                </c:pt>
                <c:pt idx="191">
                  <c:v>-16.278952</c:v>
                </c:pt>
                <c:pt idx="192">
                  <c:v>-16.734034000000001</c:v>
                </c:pt>
                <c:pt idx="193">
                  <c:v>-17.144451</c:v>
                </c:pt>
                <c:pt idx="194">
                  <c:v>-17.864723000000001</c:v>
                </c:pt>
                <c:pt idx="195">
                  <c:v>-18.651852000000002</c:v>
                </c:pt>
                <c:pt idx="196">
                  <c:v>-19.469923000000001</c:v>
                </c:pt>
                <c:pt idx="197">
                  <c:v>-20.345666999999999</c:v>
                </c:pt>
                <c:pt idx="198">
                  <c:v>-21.506903000000001</c:v>
                </c:pt>
                <c:pt idx="199">
                  <c:v>-22.545565</c:v>
                </c:pt>
                <c:pt idx="200">
                  <c:v>-23.560116000000001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14-40A3-8FF3-7129B99B2001}"/>
            </c:ext>
          </c:extLst>
        </c:ser>
        <c:ser>
          <c:idx val="3"/>
          <c:order val="2"/>
          <c:tx>
            <c:strRef>
              <c:f>CLvsLO!$T$2</c:f>
              <c:strCache>
                <c:ptCount val="1"/>
                <c:pt idx="0">
                  <c:v>+9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CLvsLO!$Q$5:$Q$205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CLvsLO!$T$5:$T$205</c:f>
              <c:numCache>
                <c:formatCode>General</c:formatCode>
                <c:ptCount val="201"/>
                <c:pt idx="0">
                  <c:v>-72.554007999999996</c:v>
                </c:pt>
                <c:pt idx="1">
                  <c:v>-69.267692999999994</c:v>
                </c:pt>
                <c:pt idx="2">
                  <c:v>-65.031441000000001</c:v>
                </c:pt>
                <c:pt idx="3">
                  <c:v>-60.075786999999998</c:v>
                </c:pt>
                <c:pt idx="4">
                  <c:v>-55.003723000000001</c:v>
                </c:pt>
                <c:pt idx="5">
                  <c:v>-49.664493999999998</c:v>
                </c:pt>
                <c:pt idx="6">
                  <c:v>-45.275939999999999</c:v>
                </c:pt>
                <c:pt idx="7">
                  <c:v>-40.830063000000003</c:v>
                </c:pt>
                <c:pt idx="8">
                  <c:v>-36.501418999999999</c:v>
                </c:pt>
                <c:pt idx="9">
                  <c:v>-32.152549999999998</c:v>
                </c:pt>
                <c:pt idx="10">
                  <c:v>-28.318152999999999</c:v>
                </c:pt>
                <c:pt idx="11">
                  <c:v>-24.628575999999999</c:v>
                </c:pt>
                <c:pt idx="12">
                  <c:v>-21.638293999999998</c:v>
                </c:pt>
                <c:pt idx="13">
                  <c:v>-18.973949000000001</c:v>
                </c:pt>
                <c:pt idx="14">
                  <c:v>-17.225166000000002</c:v>
                </c:pt>
                <c:pt idx="15">
                  <c:v>-15.987781999999999</c:v>
                </c:pt>
                <c:pt idx="16">
                  <c:v>-15.116284</c:v>
                </c:pt>
                <c:pt idx="17">
                  <c:v>-14.510659</c:v>
                </c:pt>
                <c:pt idx="18">
                  <c:v>-14.017802</c:v>
                </c:pt>
                <c:pt idx="19">
                  <c:v>-13.395493999999999</c:v>
                </c:pt>
                <c:pt idx="20">
                  <c:v>-12.672525</c:v>
                </c:pt>
                <c:pt idx="21">
                  <c:v>-11.96942</c:v>
                </c:pt>
                <c:pt idx="22">
                  <c:v>-11.154657</c:v>
                </c:pt>
                <c:pt idx="23">
                  <c:v>-10.418894</c:v>
                </c:pt>
                <c:pt idx="24">
                  <c:v>-9.8003139000000008</c:v>
                </c:pt>
                <c:pt idx="25">
                  <c:v>-9.2653856000000001</c:v>
                </c:pt>
                <c:pt idx="26">
                  <c:v>-8.7868595000000003</c:v>
                </c:pt>
                <c:pt idx="27">
                  <c:v>-8.4268970000000003</c:v>
                </c:pt>
                <c:pt idx="28">
                  <c:v>-8.1317185999999992</c:v>
                </c:pt>
                <c:pt idx="29">
                  <c:v>-7.9268960999999996</c:v>
                </c:pt>
                <c:pt idx="30">
                  <c:v>-7.8000965000000004</c:v>
                </c:pt>
                <c:pt idx="31">
                  <c:v>-7.7578988000000004</c:v>
                </c:pt>
                <c:pt idx="32">
                  <c:v>-7.7290834999999998</c:v>
                </c:pt>
                <c:pt idx="33">
                  <c:v>-7.7212376999999996</c:v>
                </c:pt>
                <c:pt idx="34">
                  <c:v>-7.7239370000000003</c:v>
                </c:pt>
                <c:pt idx="35">
                  <c:v>-7.7508429999999997</c:v>
                </c:pt>
                <c:pt idx="36">
                  <c:v>-7.7768693000000004</c:v>
                </c:pt>
                <c:pt idx="37">
                  <c:v>-7.8375611000000003</c:v>
                </c:pt>
                <c:pt idx="38">
                  <c:v>-7.9084472999999997</c:v>
                </c:pt>
                <c:pt idx="39">
                  <c:v>-7.9904833000000002</c:v>
                </c:pt>
                <c:pt idx="40">
                  <c:v>-8.0601549000000006</c:v>
                </c:pt>
                <c:pt idx="41">
                  <c:v>-8.1334</c:v>
                </c:pt>
                <c:pt idx="42">
                  <c:v>-8.2083577999999999</c:v>
                </c:pt>
                <c:pt idx="43">
                  <c:v>-8.2939328999999997</c:v>
                </c:pt>
                <c:pt idx="44">
                  <c:v>-8.3753451999999999</c:v>
                </c:pt>
                <c:pt idx="45">
                  <c:v>-8.4576445000000007</c:v>
                </c:pt>
                <c:pt idx="46">
                  <c:v>-8.5402746</c:v>
                </c:pt>
                <c:pt idx="47">
                  <c:v>-8.6195001999999992</c:v>
                </c:pt>
                <c:pt idx="48">
                  <c:v>-8.6815795999999992</c:v>
                </c:pt>
                <c:pt idx="49">
                  <c:v>-8.7301836000000002</c:v>
                </c:pt>
                <c:pt idx="50">
                  <c:v>-8.7796640000000004</c:v>
                </c:pt>
                <c:pt idx="51">
                  <c:v>-8.8335694999999994</c:v>
                </c:pt>
                <c:pt idx="52">
                  <c:v>-8.8819838000000004</c:v>
                </c:pt>
                <c:pt idx="53">
                  <c:v>-8.9245728999999994</c:v>
                </c:pt>
                <c:pt idx="54">
                  <c:v>-8.9608668999999992</c:v>
                </c:pt>
                <c:pt idx="55">
                  <c:v>-8.9837418000000007</c:v>
                </c:pt>
                <c:pt idx="56">
                  <c:v>-9.0044050000000002</c:v>
                </c:pt>
                <c:pt idx="57">
                  <c:v>-9.0178890000000003</c:v>
                </c:pt>
                <c:pt idx="58">
                  <c:v>-9.0326871999999998</c:v>
                </c:pt>
                <c:pt idx="59">
                  <c:v>-9.0612458999999994</c:v>
                </c:pt>
                <c:pt idx="60">
                  <c:v>-9.1132956000000007</c:v>
                </c:pt>
                <c:pt idx="61">
                  <c:v>-9.1511583000000005</c:v>
                </c:pt>
                <c:pt idx="62">
                  <c:v>-9.2119292999999995</c:v>
                </c:pt>
                <c:pt idx="63">
                  <c:v>-9.2840796000000001</c:v>
                </c:pt>
                <c:pt idx="64">
                  <c:v>-9.3621473000000002</c:v>
                </c:pt>
                <c:pt idx="65">
                  <c:v>-9.4334430999999999</c:v>
                </c:pt>
                <c:pt idx="66">
                  <c:v>-9.5127611000000005</c:v>
                </c:pt>
                <c:pt idx="67">
                  <c:v>-9.5860480999999993</c:v>
                </c:pt>
                <c:pt idx="68">
                  <c:v>-9.6625213999999993</c:v>
                </c:pt>
                <c:pt idx="69">
                  <c:v>-9.7227621000000006</c:v>
                </c:pt>
                <c:pt idx="70">
                  <c:v>-9.7931757000000008</c:v>
                </c:pt>
                <c:pt idx="71">
                  <c:v>-9.8474997999999996</c:v>
                </c:pt>
                <c:pt idx="72">
                  <c:v>-9.8838530000000002</c:v>
                </c:pt>
                <c:pt idx="73">
                  <c:v>-9.9181232000000001</c:v>
                </c:pt>
                <c:pt idx="74">
                  <c:v>-9.9772472000000008</c:v>
                </c:pt>
                <c:pt idx="75">
                  <c:v>-10.007160000000001</c:v>
                </c:pt>
                <c:pt idx="76">
                  <c:v>-10.049435000000001</c:v>
                </c:pt>
                <c:pt idx="77">
                  <c:v>-10.098613</c:v>
                </c:pt>
                <c:pt idx="78">
                  <c:v>-10.127542</c:v>
                </c:pt>
                <c:pt idx="79">
                  <c:v>-10.13827</c:v>
                </c:pt>
                <c:pt idx="80">
                  <c:v>-10.171184999999999</c:v>
                </c:pt>
                <c:pt idx="81">
                  <c:v>-10.196984</c:v>
                </c:pt>
                <c:pt idx="82">
                  <c:v>-10.228512</c:v>
                </c:pt>
                <c:pt idx="83">
                  <c:v>-10.261333</c:v>
                </c:pt>
                <c:pt idx="84">
                  <c:v>-10.290967999999999</c:v>
                </c:pt>
                <c:pt idx="85">
                  <c:v>-10.315480000000001</c:v>
                </c:pt>
                <c:pt idx="86">
                  <c:v>-10.356745</c:v>
                </c:pt>
                <c:pt idx="87">
                  <c:v>-10.388736</c:v>
                </c:pt>
                <c:pt idx="88">
                  <c:v>-10.44557</c:v>
                </c:pt>
                <c:pt idx="89">
                  <c:v>-10.489286999999999</c:v>
                </c:pt>
                <c:pt idx="90">
                  <c:v>-10.523863</c:v>
                </c:pt>
                <c:pt idx="91">
                  <c:v>-10.560317</c:v>
                </c:pt>
                <c:pt idx="92">
                  <c:v>-10.591227999999999</c:v>
                </c:pt>
                <c:pt idx="93">
                  <c:v>-10.621052000000001</c:v>
                </c:pt>
                <c:pt idx="94">
                  <c:v>-10.654845</c:v>
                </c:pt>
                <c:pt idx="95">
                  <c:v>-10.657577</c:v>
                </c:pt>
                <c:pt idx="96">
                  <c:v>-10.640832</c:v>
                </c:pt>
                <c:pt idx="97">
                  <c:v>-10.634566</c:v>
                </c:pt>
                <c:pt idx="98">
                  <c:v>-10.636404000000001</c:v>
                </c:pt>
                <c:pt idx="99">
                  <c:v>-10.633281</c:v>
                </c:pt>
                <c:pt idx="100">
                  <c:v>-10.667631</c:v>
                </c:pt>
                <c:pt idx="101">
                  <c:v>-10.697730999999999</c:v>
                </c:pt>
                <c:pt idx="102">
                  <c:v>-10.733304</c:v>
                </c:pt>
                <c:pt idx="103">
                  <c:v>-10.811292</c:v>
                </c:pt>
                <c:pt idx="104">
                  <c:v>-10.859017</c:v>
                </c:pt>
                <c:pt idx="105">
                  <c:v>-10.938632999999999</c:v>
                </c:pt>
                <c:pt idx="106">
                  <c:v>-11.010277</c:v>
                </c:pt>
                <c:pt idx="107">
                  <c:v>-11.03618</c:v>
                </c:pt>
                <c:pt idx="108">
                  <c:v>-11.014728</c:v>
                </c:pt>
                <c:pt idx="109">
                  <c:v>-11.036121</c:v>
                </c:pt>
                <c:pt idx="110">
                  <c:v>-11.026742</c:v>
                </c:pt>
                <c:pt idx="111">
                  <c:v>-10.9963</c:v>
                </c:pt>
                <c:pt idx="112">
                  <c:v>-11.002909000000001</c:v>
                </c:pt>
                <c:pt idx="113">
                  <c:v>-11.003933999999999</c:v>
                </c:pt>
                <c:pt idx="114">
                  <c:v>-10.95904</c:v>
                </c:pt>
                <c:pt idx="115">
                  <c:v>-10.919658999999999</c:v>
                </c:pt>
                <c:pt idx="116">
                  <c:v>-10.918941</c:v>
                </c:pt>
                <c:pt idx="117">
                  <c:v>-10.887362</c:v>
                </c:pt>
                <c:pt idx="118">
                  <c:v>-10.847505</c:v>
                </c:pt>
                <c:pt idx="119">
                  <c:v>-10.831426</c:v>
                </c:pt>
                <c:pt idx="120">
                  <c:v>-10.821654000000001</c:v>
                </c:pt>
                <c:pt idx="121">
                  <c:v>-10.790585999999999</c:v>
                </c:pt>
                <c:pt idx="122">
                  <c:v>-10.787888000000001</c:v>
                </c:pt>
                <c:pt idx="123">
                  <c:v>-10.785959999999999</c:v>
                </c:pt>
                <c:pt idx="124">
                  <c:v>-10.771798</c:v>
                </c:pt>
                <c:pt idx="125">
                  <c:v>-10.750325999999999</c:v>
                </c:pt>
                <c:pt idx="126">
                  <c:v>-10.747334</c:v>
                </c:pt>
                <c:pt idx="127">
                  <c:v>-10.750792000000001</c:v>
                </c:pt>
                <c:pt idx="128">
                  <c:v>-10.745903</c:v>
                </c:pt>
                <c:pt idx="129">
                  <c:v>-10.759634</c:v>
                </c:pt>
                <c:pt idx="130">
                  <c:v>-10.753088</c:v>
                </c:pt>
                <c:pt idx="131">
                  <c:v>-10.774013999999999</c:v>
                </c:pt>
                <c:pt idx="132">
                  <c:v>-10.773152</c:v>
                </c:pt>
                <c:pt idx="133">
                  <c:v>-10.789303</c:v>
                </c:pt>
                <c:pt idx="134">
                  <c:v>-10.802692</c:v>
                </c:pt>
                <c:pt idx="135">
                  <c:v>-10.806759</c:v>
                </c:pt>
                <c:pt idx="136">
                  <c:v>-10.814242</c:v>
                </c:pt>
                <c:pt idx="137">
                  <c:v>-10.788033</c:v>
                </c:pt>
                <c:pt idx="138">
                  <c:v>-10.763388000000001</c:v>
                </c:pt>
                <c:pt idx="139">
                  <c:v>-10.749905</c:v>
                </c:pt>
                <c:pt idx="140">
                  <c:v>-10.741329</c:v>
                </c:pt>
                <c:pt idx="141">
                  <c:v>-10.697012000000001</c:v>
                </c:pt>
                <c:pt idx="142">
                  <c:v>-10.664164</c:v>
                </c:pt>
                <c:pt idx="143">
                  <c:v>-10.644137000000001</c:v>
                </c:pt>
                <c:pt idx="144">
                  <c:v>-10.608782</c:v>
                </c:pt>
                <c:pt idx="145">
                  <c:v>-10.574467</c:v>
                </c:pt>
                <c:pt idx="146">
                  <c:v>-10.545859</c:v>
                </c:pt>
                <c:pt idx="147">
                  <c:v>-10.540547</c:v>
                </c:pt>
                <c:pt idx="148">
                  <c:v>-10.503734</c:v>
                </c:pt>
                <c:pt idx="149">
                  <c:v>-10.497316</c:v>
                </c:pt>
                <c:pt idx="150">
                  <c:v>-10.50888</c:v>
                </c:pt>
                <c:pt idx="151">
                  <c:v>-10.512923000000001</c:v>
                </c:pt>
                <c:pt idx="152">
                  <c:v>-10.538632</c:v>
                </c:pt>
                <c:pt idx="153">
                  <c:v>-10.578066</c:v>
                </c:pt>
                <c:pt idx="154">
                  <c:v>-10.619325</c:v>
                </c:pt>
                <c:pt idx="155">
                  <c:v>-10.669187000000001</c:v>
                </c:pt>
                <c:pt idx="156">
                  <c:v>-10.740107</c:v>
                </c:pt>
                <c:pt idx="157">
                  <c:v>-10.813789</c:v>
                </c:pt>
                <c:pt idx="158">
                  <c:v>-10.883476</c:v>
                </c:pt>
                <c:pt idx="159">
                  <c:v>-10.956569</c:v>
                </c:pt>
                <c:pt idx="160">
                  <c:v>-11.07023</c:v>
                </c:pt>
                <c:pt idx="161">
                  <c:v>-11.179073000000001</c:v>
                </c:pt>
                <c:pt idx="162">
                  <c:v>-11.277729000000001</c:v>
                </c:pt>
                <c:pt idx="163">
                  <c:v>-11.416323</c:v>
                </c:pt>
                <c:pt idx="164">
                  <c:v>-11.592369</c:v>
                </c:pt>
                <c:pt idx="165">
                  <c:v>-11.768869</c:v>
                </c:pt>
                <c:pt idx="166">
                  <c:v>-12.082140000000001</c:v>
                </c:pt>
                <c:pt idx="167">
                  <c:v>-12.493660999999999</c:v>
                </c:pt>
                <c:pt idx="168">
                  <c:v>-12.922673</c:v>
                </c:pt>
                <c:pt idx="169">
                  <c:v>-13.543971000000001</c:v>
                </c:pt>
                <c:pt idx="170">
                  <c:v>-14.409613999999999</c:v>
                </c:pt>
                <c:pt idx="171">
                  <c:v>-15.384987000000001</c:v>
                </c:pt>
                <c:pt idx="172">
                  <c:v>-16.543441999999999</c:v>
                </c:pt>
                <c:pt idx="173">
                  <c:v>-17.999269000000002</c:v>
                </c:pt>
                <c:pt idx="174">
                  <c:v>-19.386134999999999</c:v>
                </c:pt>
                <c:pt idx="175">
                  <c:v>-20.477985</c:v>
                </c:pt>
                <c:pt idx="176">
                  <c:v>-21.758614999999999</c:v>
                </c:pt>
                <c:pt idx="177">
                  <c:v>-23.016918</c:v>
                </c:pt>
                <c:pt idx="178">
                  <c:v>-23.646163999999999</c:v>
                </c:pt>
                <c:pt idx="179">
                  <c:v>-23.930486999999999</c:v>
                </c:pt>
                <c:pt idx="180">
                  <c:v>-24.226362000000002</c:v>
                </c:pt>
                <c:pt idx="181">
                  <c:v>-23.760774999999999</c:v>
                </c:pt>
                <c:pt idx="182">
                  <c:v>-22.836552000000001</c:v>
                </c:pt>
                <c:pt idx="183">
                  <c:v>-21.859781000000002</c:v>
                </c:pt>
                <c:pt idx="184">
                  <c:v>-20.741501</c:v>
                </c:pt>
                <c:pt idx="185">
                  <c:v>-19.479671</c:v>
                </c:pt>
                <c:pt idx="186">
                  <c:v>-18.463951000000002</c:v>
                </c:pt>
                <c:pt idx="187">
                  <c:v>-17.548584000000002</c:v>
                </c:pt>
                <c:pt idx="188">
                  <c:v>-16.939150000000001</c:v>
                </c:pt>
                <c:pt idx="189">
                  <c:v>-16.719166000000001</c:v>
                </c:pt>
                <c:pt idx="190">
                  <c:v>-16.696161</c:v>
                </c:pt>
                <c:pt idx="191">
                  <c:v>-16.802793999999999</c:v>
                </c:pt>
                <c:pt idx="192">
                  <c:v>-17.142702</c:v>
                </c:pt>
                <c:pt idx="193">
                  <c:v>-17.656776000000001</c:v>
                </c:pt>
                <c:pt idx="194">
                  <c:v>-18.239443000000001</c:v>
                </c:pt>
                <c:pt idx="195">
                  <c:v>-18.923347</c:v>
                </c:pt>
                <c:pt idx="196">
                  <c:v>-19.771930999999999</c:v>
                </c:pt>
                <c:pt idx="197">
                  <c:v>-20.687028999999999</c:v>
                </c:pt>
                <c:pt idx="198">
                  <c:v>-21.649162</c:v>
                </c:pt>
                <c:pt idx="199">
                  <c:v>-22.463024000000001</c:v>
                </c:pt>
                <c:pt idx="200">
                  <c:v>-23.099032999999999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14-40A3-8FF3-7129B99B2001}"/>
            </c:ext>
          </c:extLst>
        </c:ser>
        <c:ser>
          <c:idx val="5"/>
          <c:order val="3"/>
          <c:tx>
            <c:strRef>
              <c:f>CLvsLO!$U$2</c:f>
              <c:strCache>
                <c:ptCount val="1"/>
                <c:pt idx="0">
                  <c:v>+7 dBm</c:v>
                </c:pt>
              </c:strCache>
            </c:strRef>
          </c:tx>
          <c:spPr>
            <a:ln cap="rnd"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CLvsLO!$U$5:$U$205</c:f>
              <c:numCache>
                <c:formatCode>General</c:formatCode>
                <c:ptCount val="201"/>
                <c:pt idx="0">
                  <c:v>-87.900481999999997</c:v>
                </c:pt>
                <c:pt idx="1">
                  <c:v>-80.466560000000001</c:v>
                </c:pt>
                <c:pt idx="2">
                  <c:v>-71.792930999999996</c:v>
                </c:pt>
                <c:pt idx="3">
                  <c:v>-62.311473999999997</c:v>
                </c:pt>
                <c:pt idx="4">
                  <c:v>-56.945419000000001</c:v>
                </c:pt>
                <c:pt idx="5">
                  <c:v>-52.451720999999999</c:v>
                </c:pt>
                <c:pt idx="6">
                  <c:v>-47.912211999999997</c:v>
                </c:pt>
                <c:pt idx="7">
                  <c:v>-43.720486000000001</c:v>
                </c:pt>
                <c:pt idx="8">
                  <c:v>-39.749873999999998</c:v>
                </c:pt>
                <c:pt idx="9">
                  <c:v>-35.633747</c:v>
                </c:pt>
                <c:pt idx="10">
                  <c:v>-31.942854000000001</c:v>
                </c:pt>
                <c:pt idx="11">
                  <c:v>-28.168932000000002</c:v>
                </c:pt>
                <c:pt idx="12">
                  <c:v>-24.855103</c:v>
                </c:pt>
                <c:pt idx="13">
                  <c:v>-21.648375999999999</c:v>
                </c:pt>
                <c:pt idx="14">
                  <c:v>-19.256321</c:v>
                </c:pt>
                <c:pt idx="15">
                  <c:v>-17.417743999999999</c:v>
                </c:pt>
                <c:pt idx="16">
                  <c:v>-16.078339</c:v>
                </c:pt>
                <c:pt idx="17">
                  <c:v>-15.149445</c:v>
                </c:pt>
                <c:pt idx="18">
                  <c:v>-14.523447000000001</c:v>
                </c:pt>
                <c:pt idx="19">
                  <c:v>-13.840453</c:v>
                </c:pt>
                <c:pt idx="20">
                  <c:v>-13.082381</c:v>
                </c:pt>
                <c:pt idx="21">
                  <c:v>-12.360485000000001</c:v>
                </c:pt>
                <c:pt idx="22">
                  <c:v>-11.489784</c:v>
                </c:pt>
                <c:pt idx="23">
                  <c:v>-10.710846999999999</c:v>
                </c:pt>
                <c:pt idx="24">
                  <c:v>-10.054753</c:v>
                </c:pt>
                <c:pt idx="25">
                  <c:v>-9.4776945000000001</c:v>
                </c:pt>
                <c:pt idx="26">
                  <c:v>-8.9656801000000002</c:v>
                </c:pt>
                <c:pt idx="27">
                  <c:v>-8.5861263000000001</c:v>
                </c:pt>
                <c:pt idx="28">
                  <c:v>-8.2698078000000006</c:v>
                </c:pt>
                <c:pt idx="29">
                  <c:v>-8.0522908999999991</c:v>
                </c:pt>
                <c:pt idx="30">
                  <c:v>-7.9194592999999998</c:v>
                </c:pt>
                <c:pt idx="31">
                  <c:v>-7.8724904000000002</c:v>
                </c:pt>
                <c:pt idx="32">
                  <c:v>-7.8393725999999999</c:v>
                </c:pt>
                <c:pt idx="33">
                  <c:v>-7.8294525000000004</c:v>
                </c:pt>
                <c:pt idx="34">
                  <c:v>-7.8309765000000002</c:v>
                </c:pt>
                <c:pt idx="35">
                  <c:v>-7.8567548</c:v>
                </c:pt>
                <c:pt idx="36">
                  <c:v>-7.8805579999999997</c:v>
                </c:pt>
                <c:pt idx="37">
                  <c:v>-7.9412227</c:v>
                </c:pt>
                <c:pt idx="38">
                  <c:v>-8.0128001999999992</c:v>
                </c:pt>
                <c:pt idx="39">
                  <c:v>-8.0946178</c:v>
                </c:pt>
                <c:pt idx="40">
                  <c:v>-8.1638278999999994</c:v>
                </c:pt>
                <c:pt idx="41">
                  <c:v>-8.2345152000000006</c:v>
                </c:pt>
                <c:pt idx="42">
                  <c:v>-8.3051747999999996</c:v>
                </c:pt>
                <c:pt idx="43">
                  <c:v>-8.3834476000000002</c:v>
                </c:pt>
                <c:pt idx="44">
                  <c:v>-8.4548997999999997</c:v>
                </c:pt>
                <c:pt idx="45">
                  <c:v>-8.5282430999999992</c:v>
                </c:pt>
                <c:pt idx="46">
                  <c:v>-8.6054887999999998</c:v>
                </c:pt>
                <c:pt idx="47">
                  <c:v>-8.6786642000000001</c:v>
                </c:pt>
                <c:pt idx="48">
                  <c:v>-8.7358951999999999</c:v>
                </c:pt>
                <c:pt idx="49">
                  <c:v>-8.783474</c:v>
                </c:pt>
                <c:pt idx="50">
                  <c:v>-8.8294429999999995</c:v>
                </c:pt>
                <c:pt idx="51">
                  <c:v>-8.8781213999999995</c:v>
                </c:pt>
                <c:pt idx="52">
                  <c:v>-8.9232712000000003</c:v>
                </c:pt>
                <c:pt idx="53">
                  <c:v>-8.9646243999999999</c:v>
                </c:pt>
                <c:pt idx="54">
                  <c:v>-8.9999970999999999</c:v>
                </c:pt>
                <c:pt idx="55">
                  <c:v>-9.0227746999999994</c:v>
                </c:pt>
                <c:pt idx="56">
                  <c:v>-9.0524491999999999</c:v>
                </c:pt>
                <c:pt idx="57">
                  <c:v>-9.0780764000000005</c:v>
                </c:pt>
                <c:pt idx="58">
                  <c:v>-9.1032772000000008</c:v>
                </c:pt>
                <c:pt idx="59">
                  <c:v>-9.1437111000000009</c:v>
                </c:pt>
                <c:pt idx="60">
                  <c:v>-9.2112426999999997</c:v>
                </c:pt>
                <c:pt idx="61">
                  <c:v>-9.2536325000000001</c:v>
                </c:pt>
                <c:pt idx="62">
                  <c:v>-9.3161477999999995</c:v>
                </c:pt>
                <c:pt idx="63">
                  <c:v>-9.3908129000000002</c:v>
                </c:pt>
                <c:pt idx="64">
                  <c:v>-9.4658651000000003</c:v>
                </c:pt>
                <c:pt idx="65">
                  <c:v>-9.5304631999999998</c:v>
                </c:pt>
                <c:pt idx="66">
                  <c:v>-9.6053391000000001</c:v>
                </c:pt>
                <c:pt idx="67">
                  <c:v>-9.6762753000000004</c:v>
                </c:pt>
                <c:pt idx="68">
                  <c:v>-9.7494078000000002</c:v>
                </c:pt>
                <c:pt idx="69">
                  <c:v>-9.8095388000000003</c:v>
                </c:pt>
                <c:pt idx="70">
                  <c:v>-9.8779115999999991</c:v>
                </c:pt>
                <c:pt idx="71">
                  <c:v>-9.9330310999999991</c:v>
                </c:pt>
                <c:pt idx="72">
                  <c:v>-9.9661139999999993</c:v>
                </c:pt>
                <c:pt idx="73">
                  <c:v>-9.9986476999999994</c:v>
                </c:pt>
                <c:pt idx="74">
                  <c:v>-10.0541</c:v>
                </c:pt>
                <c:pt idx="75">
                  <c:v>-10.081586</c:v>
                </c:pt>
                <c:pt idx="76">
                  <c:v>-10.119126</c:v>
                </c:pt>
                <c:pt idx="77">
                  <c:v>-10.163808</c:v>
                </c:pt>
                <c:pt idx="78">
                  <c:v>-10.188691</c:v>
                </c:pt>
                <c:pt idx="79">
                  <c:v>-10.197950000000001</c:v>
                </c:pt>
                <c:pt idx="80">
                  <c:v>-10.235998</c:v>
                </c:pt>
                <c:pt idx="81">
                  <c:v>-10.264269000000001</c:v>
                </c:pt>
                <c:pt idx="82">
                  <c:v>-10.294805999999999</c:v>
                </c:pt>
                <c:pt idx="83">
                  <c:v>-10.328436999999999</c:v>
                </c:pt>
                <c:pt idx="84">
                  <c:v>-10.362583000000001</c:v>
                </c:pt>
                <c:pt idx="85">
                  <c:v>-10.383673999999999</c:v>
                </c:pt>
                <c:pt idx="86">
                  <c:v>-10.427216</c:v>
                </c:pt>
                <c:pt idx="87">
                  <c:v>-10.466587000000001</c:v>
                </c:pt>
                <c:pt idx="88">
                  <c:v>-10.523223</c:v>
                </c:pt>
                <c:pt idx="89">
                  <c:v>-10.562443</c:v>
                </c:pt>
                <c:pt idx="90">
                  <c:v>-10.596428</c:v>
                </c:pt>
                <c:pt idx="91">
                  <c:v>-10.630497</c:v>
                </c:pt>
                <c:pt idx="92">
                  <c:v>-10.656612000000001</c:v>
                </c:pt>
                <c:pt idx="93">
                  <c:v>-10.686356</c:v>
                </c:pt>
                <c:pt idx="94">
                  <c:v>-10.71772</c:v>
                </c:pt>
                <c:pt idx="95">
                  <c:v>-10.716784000000001</c:v>
                </c:pt>
                <c:pt idx="96">
                  <c:v>-10.701896</c:v>
                </c:pt>
                <c:pt idx="97">
                  <c:v>-10.702178999999999</c:v>
                </c:pt>
                <c:pt idx="98">
                  <c:v>-10.710976</c:v>
                </c:pt>
                <c:pt idx="99">
                  <c:v>-10.713563000000001</c:v>
                </c:pt>
                <c:pt idx="100">
                  <c:v>-10.754865000000001</c:v>
                </c:pt>
                <c:pt idx="101">
                  <c:v>-10.790338999999999</c:v>
                </c:pt>
                <c:pt idx="102">
                  <c:v>-10.831917000000001</c:v>
                </c:pt>
                <c:pt idx="103">
                  <c:v>-10.91727</c:v>
                </c:pt>
                <c:pt idx="104">
                  <c:v>-10.974347</c:v>
                </c:pt>
                <c:pt idx="105">
                  <c:v>-11.059583999999999</c:v>
                </c:pt>
                <c:pt idx="106">
                  <c:v>-11.132507</c:v>
                </c:pt>
                <c:pt idx="107">
                  <c:v>-11.161911</c:v>
                </c:pt>
                <c:pt idx="108">
                  <c:v>-11.138745</c:v>
                </c:pt>
                <c:pt idx="109">
                  <c:v>-11.159859000000001</c:v>
                </c:pt>
                <c:pt idx="110">
                  <c:v>-11.154196000000001</c:v>
                </c:pt>
                <c:pt idx="111">
                  <c:v>-11.123856999999999</c:v>
                </c:pt>
                <c:pt idx="112">
                  <c:v>-11.125854</c:v>
                </c:pt>
                <c:pt idx="113">
                  <c:v>-11.128897</c:v>
                </c:pt>
                <c:pt idx="114">
                  <c:v>-11.084206999999999</c:v>
                </c:pt>
                <c:pt idx="115">
                  <c:v>-11.04372</c:v>
                </c:pt>
                <c:pt idx="116">
                  <c:v>-11.045477999999999</c:v>
                </c:pt>
                <c:pt idx="117">
                  <c:v>-11.012759000000001</c:v>
                </c:pt>
                <c:pt idx="118">
                  <c:v>-10.970236999999999</c:v>
                </c:pt>
                <c:pt idx="119">
                  <c:v>-10.952745</c:v>
                </c:pt>
                <c:pt idx="120">
                  <c:v>-10.941153</c:v>
                </c:pt>
                <c:pt idx="121">
                  <c:v>-10.907489</c:v>
                </c:pt>
                <c:pt idx="122">
                  <c:v>-10.904966</c:v>
                </c:pt>
                <c:pt idx="123">
                  <c:v>-10.898275999999999</c:v>
                </c:pt>
                <c:pt idx="124">
                  <c:v>-10.879911999999999</c:v>
                </c:pt>
                <c:pt idx="125">
                  <c:v>-10.854069000000001</c:v>
                </c:pt>
                <c:pt idx="126">
                  <c:v>-10.846420999999999</c:v>
                </c:pt>
                <c:pt idx="127">
                  <c:v>-10.843081</c:v>
                </c:pt>
                <c:pt idx="128">
                  <c:v>-10.833391000000001</c:v>
                </c:pt>
                <c:pt idx="129">
                  <c:v>-10.8413</c:v>
                </c:pt>
                <c:pt idx="130">
                  <c:v>-10.827248000000001</c:v>
                </c:pt>
                <c:pt idx="131">
                  <c:v>-10.845136999999999</c:v>
                </c:pt>
                <c:pt idx="132">
                  <c:v>-10.841684000000001</c:v>
                </c:pt>
                <c:pt idx="133">
                  <c:v>-10.857633</c:v>
                </c:pt>
                <c:pt idx="134">
                  <c:v>-10.869816</c:v>
                </c:pt>
                <c:pt idx="135">
                  <c:v>-10.876989999999999</c:v>
                </c:pt>
                <c:pt idx="136">
                  <c:v>-10.885872000000001</c:v>
                </c:pt>
                <c:pt idx="137">
                  <c:v>-10.865201000000001</c:v>
                </c:pt>
                <c:pt idx="138">
                  <c:v>-10.842491000000001</c:v>
                </c:pt>
                <c:pt idx="139">
                  <c:v>-10.831604</c:v>
                </c:pt>
                <c:pt idx="140">
                  <c:v>-10.82269</c:v>
                </c:pt>
                <c:pt idx="141">
                  <c:v>-10.780068</c:v>
                </c:pt>
                <c:pt idx="142">
                  <c:v>-10.74596</c:v>
                </c:pt>
                <c:pt idx="143">
                  <c:v>-10.728999999999999</c:v>
                </c:pt>
                <c:pt idx="144">
                  <c:v>-10.699738999999999</c:v>
                </c:pt>
                <c:pt idx="145">
                  <c:v>-10.672980000000001</c:v>
                </c:pt>
                <c:pt idx="146">
                  <c:v>-10.650589</c:v>
                </c:pt>
                <c:pt idx="147">
                  <c:v>-10.657121999999999</c:v>
                </c:pt>
                <c:pt idx="148">
                  <c:v>-10.632966</c:v>
                </c:pt>
                <c:pt idx="149">
                  <c:v>-10.638930999999999</c:v>
                </c:pt>
                <c:pt idx="150">
                  <c:v>-10.66361</c:v>
                </c:pt>
                <c:pt idx="151">
                  <c:v>-10.679103</c:v>
                </c:pt>
                <c:pt idx="152">
                  <c:v>-10.716315</c:v>
                </c:pt>
                <c:pt idx="153">
                  <c:v>-10.768874</c:v>
                </c:pt>
                <c:pt idx="154">
                  <c:v>-10.823293</c:v>
                </c:pt>
                <c:pt idx="155">
                  <c:v>-10.888973999999999</c:v>
                </c:pt>
                <c:pt idx="156">
                  <c:v>-10.97871</c:v>
                </c:pt>
                <c:pt idx="157">
                  <c:v>-11.077686999999999</c:v>
                </c:pt>
                <c:pt idx="158">
                  <c:v>-11.173346</c:v>
                </c:pt>
                <c:pt idx="159">
                  <c:v>-11.276344999999999</c:v>
                </c:pt>
                <c:pt idx="160">
                  <c:v>-11.452446999999999</c:v>
                </c:pt>
                <c:pt idx="161">
                  <c:v>-11.646557</c:v>
                </c:pt>
                <c:pt idx="162">
                  <c:v>-11.810681000000001</c:v>
                </c:pt>
                <c:pt idx="163">
                  <c:v>-12.067005</c:v>
                </c:pt>
                <c:pt idx="164">
                  <c:v>-12.431645</c:v>
                </c:pt>
                <c:pt idx="165">
                  <c:v>-12.8131</c:v>
                </c:pt>
                <c:pt idx="166">
                  <c:v>-13.430443</c:v>
                </c:pt>
                <c:pt idx="167">
                  <c:v>-14.232913</c:v>
                </c:pt>
                <c:pt idx="168">
                  <c:v>-15.028934</c:v>
                </c:pt>
                <c:pt idx="169">
                  <c:v>-16.043240000000001</c:v>
                </c:pt>
                <c:pt idx="170">
                  <c:v>-17.318331000000001</c:v>
                </c:pt>
                <c:pt idx="171">
                  <c:v>-18.602867</c:v>
                </c:pt>
                <c:pt idx="172">
                  <c:v>-20.003723000000001</c:v>
                </c:pt>
                <c:pt idx="173">
                  <c:v>-21.676591999999999</c:v>
                </c:pt>
                <c:pt idx="174">
                  <c:v>-23.173269000000001</c:v>
                </c:pt>
                <c:pt idx="175">
                  <c:v>-24.306044</c:v>
                </c:pt>
                <c:pt idx="176">
                  <c:v>-25.596733</c:v>
                </c:pt>
                <c:pt idx="177">
                  <c:v>-26.848801000000002</c:v>
                </c:pt>
                <c:pt idx="178">
                  <c:v>-27.5137</c:v>
                </c:pt>
                <c:pt idx="179">
                  <c:v>-27.847935</c:v>
                </c:pt>
                <c:pt idx="180">
                  <c:v>-28.190283000000001</c:v>
                </c:pt>
                <c:pt idx="181">
                  <c:v>-27.775314000000002</c:v>
                </c:pt>
                <c:pt idx="182">
                  <c:v>-26.896704</c:v>
                </c:pt>
                <c:pt idx="183">
                  <c:v>-25.86767</c:v>
                </c:pt>
                <c:pt idx="184">
                  <c:v>-24.583072999999999</c:v>
                </c:pt>
                <c:pt idx="185">
                  <c:v>-23.087761</c:v>
                </c:pt>
                <c:pt idx="186">
                  <c:v>-21.760909999999999</c:v>
                </c:pt>
                <c:pt idx="187">
                  <c:v>-20.390941999999999</c:v>
                </c:pt>
                <c:pt idx="188">
                  <c:v>-19.257843000000001</c:v>
                </c:pt>
                <c:pt idx="189">
                  <c:v>-18.588179</c:v>
                </c:pt>
                <c:pt idx="190">
                  <c:v>-18.142901999999999</c:v>
                </c:pt>
                <c:pt idx="191">
                  <c:v>-17.855709000000001</c:v>
                </c:pt>
                <c:pt idx="192">
                  <c:v>-17.944262999999999</c:v>
                </c:pt>
                <c:pt idx="193">
                  <c:v>-18.313295</c:v>
                </c:pt>
                <c:pt idx="194">
                  <c:v>-18.764921000000001</c:v>
                </c:pt>
                <c:pt idx="195">
                  <c:v>-19.352108000000001</c:v>
                </c:pt>
                <c:pt idx="196">
                  <c:v>-20.152232999999999</c:v>
                </c:pt>
                <c:pt idx="197">
                  <c:v>-21.022469999999998</c:v>
                </c:pt>
                <c:pt idx="198">
                  <c:v>-21.947517000000001</c:v>
                </c:pt>
                <c:pt idx="199">
                  <c:v>-22.739901</c:v>
                </c:pt>
                <c:pt idx="200">
                  <c:v>-23.362504999999999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14-40A3-8FF3-7129B99B2001}"/>
            </c:ext>
          </c:extLst>
        </c:ser>
        <c:ser>
          <c:idx val="0"/>
          <c:order val="4"/>
          <c:tx>
            <c:strRef>
              <c:f>CLvsLO!$V$2</c:f>
              <c:strCache>
                <c:ptCount val="1"/>
                <c:pt idx="0">
                  <c:v>+5 dBm</c:v>
                </c:pt>
              </c:strCache>
              <c:extLst xmlns:c15="http://schemas.microsoft.com/office/drawing/2012/chart"/>
            </c:strRef>
          </c:tx>
          <c:spPr>
            <a:ln cmpd="sng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CLvsLO!$Q$5:$Q$205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  <c:extLst xmlns:c15="http://schemas.microsoft.com/office/drawing/2012/chart"/>
            </c:numRef>
          </c:xVal>
          <c:yVal>
            <c:numRef>
              <c:f>CLvsLO!$V$5:$V$205</c:f>
              <c:numCache>
                <c:formatCode>General</c:formatCode>
                <c:ptCount val="201"/>
                <c:pt idx="0">
                  <c:v>-70.685471000000007</c:v>
                </c:pt>
                <c:pt idx="1">
                  <c:v>-83.752457000000007</c:v>
                </c:pt>
                <c:pt idx="2">
                  <c:v>-69.887062</c:v>
                </c:pt>
                <c:pt idx="3">
                  <c:v>-63.789771999999999</c:v>
                </c:pt>
                <c:pt idx="4">
                  <c:v>-59.346508</c:v>
                </c:pt>
                <c:pt idx="5">
                  <c:v>-54.805782000000001</c:v>
                </c:pt>
                <c:pt idx="6">
                  <c:v>-50.487231999999999</c:v>
                </c:pt>
                <c:pt idx="7">
                  <c:v>-45.620959999999997</c:v>
                </c:pt>
                <c:pt idx="8">
                  <c:v>-43.113551999999999</c:v>
                </c:pt>
                <c:pt idx="9">
                  <c:v>-38.751041000000001</c:v>
                </c:pt>
                <c:pt idx="10">
                  <c:v>-36.191710999999998</c:v>
                </c:pt>
                <c:pt idx="11">
                  <c:v>-31.518488000000001</c:v>
                </c:pt>
                <c:pt idx="12">
                  <c:v>-28.228587999999998</c:v>
                </c:pt>
                <c:pt idx="13">
                  <c:v>-24.533854999999999</c:v>
                </c:pt>
                <c:pt idx="14">
                  <c:v>-21.979147000000001</c:v>
                </c:pt>
                <c:pt idx="15">
                  <c:v>-18.475512999999999</c:v>
                </c:pt>
                <c:pt idx="16">
                  <c:v>-16.817101000000001</c:v>
                </c:pt>
                <c:pt idx="17">
                  <c:v>-15.962249</c:v>
                </c:pt>
                <c:pt idx="18">
                  <c:v>-14.852584</c:v>
                </c:pt>
                <c:pt idx="19">
                  <c:v>-14.838096</c:v>
                </c:pt>
                <c:pt idx="20">
                  <c:v>-13.886543</c:v>
                </c:pt>
                <c:pt idx="21">
                  <c:v>-12.669292</c:v>
                </c:pt>
                <c:pt idx="22">
                  <c:v>-11.826556</c:v>
                </c:pt>
                <c:pt idx="23">
                  <c:v>-11.053514</c:v>
                </c:pt>
                <c:pt idx="24">
                  <c:v>-10.117846999999999</c:v>
                </c:pt>
                <c:pt idx="25">
                  <c:v>-9.6907721000000002</c:v>
                </c:pt>
                <c:pt idx="26">
                  <c:v>-9.1512127000000003</c:v>
                </c:pt>
                <c:pt idx="27">
                  <c:v>-8.7223740000000003</c:v>
                </c:pt>
                <c:pt idx="28">
                  <c:v>-8.3154029999999999</c:v>
                </c:pt>
                <c:pt idx="29">
                  <c:v>-8.1104354999999995</c:v>
                </c:pt>
                <c:pt idx="30">
                  <c:v>-8.0043696999999998</c:v>
                </c:pt>
                <c:pt idx="31">
                  <c:v>-7.9910249999999996</c:v>
                </c:pt>
                <c:pt idx="32">
                  <c:v>-7.9817619000000004</c:v>
                </c:pt>
                <c:pt idx="33">
                  <c:v>-8.0295199999999998</c:v>
                </c:pt>
                <c:pt idx="34">
                  <c:v>-7.9172729999999998</c:v>
                </c:pt>
                <c:pt idx="35">
                  <c:v>-7.9112191000000003</c:v>
                </c:pt>
                <c:pt idx="36">
                  <c:v>-7.9807544000000004</c:v>
                </c:pt>
                <c:pt idx="37">
                  <c:v>-8.1012049000000008</c:v>
                </c:pt>
                <c:pt idx="38">
                  <c:v>-8.1520033000000005</c:v>
                </c:pt>
                <c:pt idx="39">
                  <c:v>-8.2058029000000001</c:v>
                </c:pt>
                <c:pt idx="40">
                  <c:v>-8.2762699000000008</c:v>
                </c:pt>
                <c:pt idx="41">
                  <c:v>-8.4000988000000003</c:v>
                </c:pt>
                <c:pt idx="42">
                  <c:v>-8.4515705000000008</c:v>
                </c:pt>
                <c:pt idx="43">
                  <c:v>-8.4975766999999998</c:v>
                </c:pt>
                <c:pt idx="44">
                  <c:v>-8.5397358000000008</c:v>
                </c:pt>
                <c:pt idx="45">
                  <c:v>-8.6342630000000007</c:v>
                </c:pt>
                <c:pt idx="46">
                  <c:v>-8.7162951999999994</c:v>
                </c:pt>
                <c:pt idx="47">
                  <c:v>-8.7740411999999992</c:v>
                </c:pt>
                <c:pt idx="48">
                  <c:v>-8.8323716999999995</c:v>
                </c:pt>
                <c:pt idx="49">
                  <c:v>-8.8885880000000004</c:v>
                </c:pt>
                <c:pt idx="50">
                  <c:v>-8.8804827</c:v>
                </c:pt>
                <c:pt idx="51">
                  <c:v>-8.9418162999999993</c:v>
                </c:pt>
                <c:pt idx="52">
                  <c:v>-8.9990711000000001</c:v>
                </c:pt>
                <c:pt idx="53">
                  <c:v>-9.0726584999999993</c:v>
                </c:pt>
                <c:pt idx="54">
                  <c:v>-9.0972966999999993</c:v>
                </c:pt>
                <c:pt idx="55">
                  <c:v>-9.1154794999999993</c:v>
                </c:pt>
                <c:pt idx="56">
                  <c:v>-9.1160964999999994</c:v>
                </c:pt>
                <c:pt idx="57">
                  <c:v>-9.1552877000000006</c:v>
                </c:pt>
                <c:pt idx="58">
                  <c:v>-9.2836142000000006</c:v>
                </c:pt>
                <c:pt idx="59">
                  <c:v>-9.2935075999999999</c:v>
                </c:pt>
                <c:pt idx="60">
                  <c:v>-9.2789620999999993</c:v>
                </c:pt>
                <c:pt idx="61">
                  <c:v>-9.3742485000000002</c:v>
                </c:pt>
                <c:pt idx="62">
                  <c:v>-9.5180874000000006</c:v>
                </c:pt>
                <c:pt idx="63">
                  <c:v>-9.5087089999999996</c:v>
                </c:pt>
                <c:pt idx="64">
                  <c:v>-9.6003389000000006</c:v>
                </c:pt>
                <c:pt idx="65">
                  <c:v>-9.6510295999999993</c:v>
                </c:pt>
                <c:pt idx="66">
                  <c:v>-9.7202739999999999</c:v>
                </c:pt>
                <c:pt idx="67">
                  <c:v>-9.8030357000000006</c:v>
                </c:pt>
                <c:pt idx="68">
                  <c:v>-9.8602609999999995</c:v>
                </c:pt>
                <c:pt idx="69">
                  <c:v>-9.9440507999999994</c:v>
                </c:pt>
                <c:pt idx="70">
                  <c:v>-10.016610999999999</c:v>
                </c:pt>
                <c:pt idx="71">
                  <c:v>-10.035527</c:v>
                </c:pt>
                <c:pt idx="72">
                  <c:v>-10.155858</c:v>
                </c:pt>
                <c:pt idx="73">
                  <c:v>-10.131228999999999</c:v>
                </c:pt>
                <c:pt idx="74">
                  <c:v>-10.10003</c:v>
                </c:pt>
                <c:pt idx="75">
                  <c:v>-10.177401</c:v>
                </c:pt>
                <c:pt idx="76">
                  <c:v>-10.295676</c:v>
                </c:pt>
                <c:pt idx="77">
                  <c:v>-10.288226999999999</c:v>
                </c:pt>
                <c:pt idx="78">
                  <c:v>-10.312267</c:v>
                </c:pt>
                <c:pt idx="79">
                  <c:v>-10.330878</c:v>
                </c:pt>
                <c:pt idx="80">
                  <c:v>-10.303641000000001</c:v>
                </c:pt>
                <c:pt idx="81">
                  <c:v>-10.3712</c:v>
                </c:pt>
                <c:pt idx="82">
                  <c:v>-10.502750000000001</c:v>
                </c:pt>
                <c:pt idx="83">
                  <c:v>-10.474186</c:v>
                </c:pt>
                <c:pt idx="84">
                  <c:v>-10.474637</c:v>
                </c:pt>
                <c:pt idx="85">
                  <c:v>-10.472738</c:v>
                </c:pt>
                <c:pt idx="86">
                  <c:v>-10.542443</c:v>
                </c:pt>
                <c:pt idx="87">
                  <c:v>-10.616329</c:v>
                </c:pt>
                <c:pt idx="88">
                  <c:v>-10.686121999999999</c:v>
                </c:pt>
                <c:pt idx="89">
                  <c:v>-10.680543999999999</c:v>
                </c:pt>
                <c:pt idx="90">
                  <c:v>-10.748773999999999</c:v>
                </c:pt>
                <c:pt idx="91">
                  <c:v>-10.711345</c:v>
                </c:pt>
                <c:pt idx="92">
                  <c:v>-10.772232000000001</c:v>
                </c:pt>
                <c:pt idx="93">
                  <c:v>-10.864646</c:v>
                </c:pt>
                <c:pt idx="94">
                  <c:v>-10.807252</c:v>
                </c:pt>
                <c:pt idx="95">
                  <c:v>-10.893471</c:v>
                </c:pt>
                <c:pt idx="96">
                  <c:v>-10.877713</c:v>
                </c:pt>
                <c:pt idx="97">
                  <c:v>-10.759133</c:v>
                </c:pt>
                <c:pt idx="98">
                  <c:v>-10.795292</c:v>
                </c:pt>
                <c:pt idx="99">
                  <c:v>-10.859514000000001</c:v>
                </c:pt>
                <c:pt idx="100">
                  <c:v>-10.993268</c:v>
                </c:pt>
                <c:pt idx="101">
                  <c:v>-10.929708</c:v>
                </c:pt>
                <c:pt idx="102">
                  <c:v>-11.007066999999999</c:v>
                </c:pt>
                <c:pt idx="103">
                  <c:v>-11.014049999999999</c:v>
                </c:pt>
                <c:pt idx="104">
                  <c:v>-11.106446</c:v>
                </c:pt>
                <c:pt idx="105">
                  <c:v>-11.468175</c:v>
                </c:pt>
                <c:pt idx="106">
                  <c:v>-11.260901</c:v>
                </c:pt>
                <c:pt idx="107">
                  <c:v>-11.463132</c:v>
                </c:pt>
                <c:pt idx="108">
                  <c:v>-11.391845999999999</c:v>
                </c:pt>
                <c:pt idx="109">
                  <c:v>-11.268947000000001</c:v>
                </c:pt>
                <c:pt idx="110">
                  <c:v>-11.345366</c:v>
                </c:pt>
                <c:pt idx="111">
                  <c:v>-11.376761</c:v>
                </c:pt>
                <c:pt idx="112">
                  <c:v>-11.431231</c:v>
                </c:pt>
                <c:pt idx="113">
                  <c:v>-11.249616</c:v>
                </c:pt>
                <c:pt idx="114">
                  <c:v>-11.246700000000001</c:v>
                </c:pt>
                <c:pt idx="115">
                  <c:v>-11.364763999999999</c:v>
                </c:pt>
                <c:pt idx="116">
                  <c:v>-11.141405000000001</c:v>
                </c:pt>
                <c:pt idx="117">
                  <c:v>-11.230067999999999</c:v>
                </c:pt>
                <c:pt idx="118">
                  <c:v>-11.246874</c:v>
                </c:pt>
                <c:pt idx="119">
                  <c:v>-11.096550000000001</c:v>
                </c:pt>
                <c:pt idx="120">
                  <c:v>-11.124927</c:v>
                </c:pt>
                <c:pt idx="121">
                  <c:v>-11.029329000000001</c:v>
                </c:pt>
                <c:pt idx="122">
                  <c:v>-11.174587000000001</c:v>
                </c:pt>
                <c:pt idx="123">
                  <c:v>-11.060579000000001</c:v>
                </c:pt>
                <c:pt idx="124">
                  <c:v>-11.052738</c:v>
                </c:pt>
                <c:pt idx="125">
                  <c:v>-11.068723</c:v>
                </c:pt>
                <c:pt idx="126">
                  <c:v>-10.910081999999999</c:v>
                </c:pt>
                <c:pt idx="127">
                  <c:v>-11.005791</c:v>
                </c:pt>
                <c:pt idx="128">
                  <c:v>-11.007956</c:v>
                </c:pt>
                <c:pt idx="129">
                  <c:v>-11.007631</c:v>
                </c:pt>
                <c:pt idx="130">
                  <c:v>-10.989767000000001</c:v>
                </c:pt>
                <c:pt idx="131">
                  <c:v>-10.939947</c:v>
                </c:pt>
                <c:pt idx="132">
                  <c:v>-10.92717</c:v>
                </c:pt>
                <c:pt idx="133">
                  <c:v>-11.082307999999999</c:v>
                </c:pt>
                <c:pt idx="134">
                  <c:v>-11.000498</c:v>
                </c:pt>
                <c:pt idx="135">
                  <c:v>-11.090090999999999</c:v>
                </c:pt>
                <c:pt idx="136">
                  <c:v>-11.000676</c:v>
                </c:pt>
                <c:pt idx="137">
                  <c:v>-10.961062999999999</c:v>
                </c:pt>
                <c:pt idx="138">
                  <c:v>-11.142056999999999</c:v>
                </c:pt>
                <c:pt idx="139">
                  <c:v>-10.903499999999999</c:v>
                </c:pt>
                <c:pt idx="140">
                  <c:v>-10.990182000000001</c:v>
                </c:pt>
                <c:pt idx="141">
                  <c:v>-10.962971</c:v>
                </c:pt>
                <c:pt idx="142">
                  <c:v>-10.928813999999999</c:v>
                </c:pt>
                <c:pt idx="143">
                  <c:v>-10.943493999999999</c:v>
                </c:pt>
                <c:pt idx="144">
                  <c:v>-10.758794999999999</c:v>
                </c:pt>
                <c:pt idx="145">
                  <c:v>-10.925758999999999</c:v>
                </c:pt>
                <c:pt idx="146">
                  <c:v>-10.834769</c:v>
                </c:pt>
                <c:pt idx="147">
                  <c:v>-10.831363</c:v>
                </c:pt>
                <c:pt idx="148">
                  <c:v>-10.866586</c:v>
                </c:pt>
                <c:pt idx="149">
                  <c:v>-10.830318</c:v>
                </c:pt>
                <c:pt idx="150">
                  <c:v>-10.864635</c:v>
                </c:pt>
                <c:pt idx="151">
                  <c:v>-10.944929</c:v>
                </c:pt>
                <c:pt idx="152">
                  <c:v>-11.028753</c:v>
                </c:pt>
                <c:pt idx="153">
                  <c:v>-11.023488</c:v>
                </c:pt>
                <c:pt idx="154">
                  <c:v>-11.100014</c:v>
                </c:pt>
                <c:pt idx="155">
                  <c:v>-11.228306999999999</c:v>
                </c:pt>
                <c:pt idx="156">
                  <c:v>-11.358946</c:v>
                </c:pt>
                <c:pt idx="157">
                  <c:v>-11.507325</c:v>
                </c:pt>
                <c:pt idx="158">
                  <c:v>-11.687872</c:v>
                </c:pt>
                <c:pt idx="159">
                  <c:v>-11.901109999999999</c:v>
                </c:pt>
                <c:pt idx="160">
                  <c:v>-12.046934</c:v>
                </c:pt>
                <c:pt idx="161">
                  <c:v>-12.234631</c:v>
                </c:pt>
                <c:pt idx="162">
                  <c:v>-13.174929000000001</c:v>
                </c:pt>
                <c:pt idx="163">
                  <c:v>-13.642999</c:v>
                </c:pt>
                <c:pt idx="164">
                  <c:v>-13.597181000000001</c:v>
                </c:pt>
                <c:pt idx="165">
                  <c:v>-14.638173</c:v>
                </c:pt>
                <c:pt idx="166">
                  <c:v>-15.856379</c:v>
                </c:pt>
                <c:pt idx="167">
                  <c:v>-16.709669000000002</c:v>
                </c:pt>
                <c:pt idx="168">
                  <c:v>-18.622755000000002</c:v>
                </c:pt>
                <c:pt idx="169">
                  <c:v>-19.754776</c:v>
                </c:pt>
                <c:pt idx="170">
                  <c:v>-20.338940000000001</c:v>
                </c:pt>
                <c:pt idx="171">
                  <c:v>-22.241019999999999</c:v>
                </c:pt>
                <c:pt idx="172">
                  <c:v>-24.130600000000001</c:v>
                </c:pt>
                <c:pt idx="173">
                  <c:v>-25.468454000000001</c:v>
                </c:pt>
                <c:pt idx="174">
                  <c:v>-26.944459999999999</c:v>
                </c:pt>
                <c:pt idx="175">
                  <c:v>-28.580984000000001</c:v>
                </c:pt>
                <c:pt idx="176">
                  <c:v>-29.456762000000001</c:v>
                </c:pt>
                <c:pt idx="177">
                  <c:v>-29.575911000000001</c:v>
                </c:pt>
                <c:pt idx="178">
                  <c:v>-31.541837999999998</c:v>
                </c:pt>
                <c:pt idx="179">
                  <c:v>-32.886657999999997</c:v>
                </c:pt>
                <c:pt idx="180">
                  <c:v>-31.907419000000001</c:v>
                </c:pt>
                <c:pt idx="181">
                  <c:v>-31.305112999999999</c:v>
                </c:pt>
                <c:pt idx="182">
                  <c:v>-31.558920000000001</c:v>
                </c:pt>
                <c:pt idx="183">
                  <c:v>-30.019171</c:v>
                </c:pt>
                <c:pt idx="184">
                  <c:v>-29.074746999999999</c:v>
                </c:pt>
                <c:pt idx="185">
                  <c:v>-27.353590000000001</c:v>
                </c:pt>
                <c:pt idx="186">
                  <c:v>-25.207697</c:v>
                </c:pt>
                <c:pt idx="187">
                  <c:v>-24.118523</c:v>
                </c:pt>
                <c:pt idx="188">
                  <c:v>-23.204708</c:v>
                </c:pt>
                <c:pt idx="189">
                  <c:v>-21.325502</c:v>
                </c:pt>
                <c:pt idx="190">
                  <c:v>-19.984112</c:v>
                </c:pt>
                <c:pt idx="191">
                  <c:v>-19.943003000000001</c:v>
                </c:pt>
                <c:pt idx="192">
                  <c:v>-19.714601999999999</c:v>
                </c:pt>
                <c:pt idx="193">
                  <c:v>-19.128191000000001</c:v>
                </c:pt>
                <c:pt idx="194">
                  <c:v>-19.564425</c:v>
                </c:pt>
                <c:pt idx="195">
                  <c:v>-20.238897000000001</c:v>
                </c:pt>
                <c:pt idx="196">
                  <c:v>-20.654768000000001</c:v>
                </c:pt>
                <c:pt idx="197">
                  <c:v>-21.409905999999999</c:v>
                </c:pt>
                <c:pt idx="198">
                  <c:v>-22.510942</c:v>
                </c:pt>
                <c:pt idx="199">
                  <c:v>-23.401985</c:v>
                </c:pt>
                <c:pt idx="200">
                  <c:v>-24.382159999999999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69E8-46C6-8D57-3AF0D99D9481}"/>
            </c:ext>
          </c:extLst>
        </c:ser>
        <c:ser>
          <c:idx val="4"/>
          <c:order val="5"/>
          <c:tx>
            <c:strRef>
              <c:f>CLvsLO!$W$2</c:f>
              <c:strCache>
                <c:ptCount val="1"/>
                <c:pt idx="0">
                  <c:v>+3 dBm</c:v>
                </c:pt>
              </c:strCache>
              <c:extLst xmlns:c15="http://schemas.microsoft.com/office/drawing/2012/chart"/>
            </c:strRef>
          </c:tx>
          <c:spPr>
            <a:ln cap="rnd" cmpd="dbl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  <c:extLst xmlns:c15="http://schemas.microsoft.com/office/drawing/2012/chart"/>
            </c:numRef>
          </c:xVal>
          <c:yVal>
            <c:numRef>
              <c:f>CLvsLO!$W$5:$W$205</c:f>
              <c:numCache>
                <c:formatCode>General</c:formatCode>
                <c:ptCount val="201"/>
                <c:pt idx="0">
                  <c:v>-76.631065000000007</c:v>
                </c:pt>
                <c:pt idx="1">
                  <c:v>-71.260459999999995</c:v>
                </c:pt>
                <c:pt idx="2">
                  <c:v>-69.430633999999998</c:v>
                </c:pt>
                <c:pt idx="3">
                  <c:v>-72.110771</c:v>
                </c:pt>
                <c:pt idx="4">
                  <c:v>-59.185431999999999</c:v>
                </c:pt>
                <c:pt idx="5">
                  <c:v>-57.554146000000003</c:v>
                </c:pt>
                <c:pt idx="6">
                  <c:v>-52.271362000000003</c:v>
                </c:pt>
                <c:pt idx="7">
                  <c:v>-47.888598999999999</c:v>
                </c:pt>
                <c:pt idx="8">
                  <c:v>-45.470993</c:v>
                </c:pt>
                <c:pt idx="9">
                  <c:v>-41.824722000000001</c:v>
                </c:pt>
                <c:pt idx="10">
                  <c:v>-39.397083000000002</c:v>
                </c:pt>
                <c:pt idx="11">
                  <c:v>-35.180298000000001</c:v>
                </c:pt>
                <c:pt idx="12">
                  <c:v>-32.014183000000003</c:v>
                </c:pt>
                <c:pt idx="13">
                  <c:v>-28.367986999999999</c:v>
                </c:pt>
                <c:pt idx="14">
                  <c:v>-25.717217999999999</c:v>
                </c:pt>
                <c:pt idx="15">
                  <c:v>-21.530975000000002</c:v>
                </c:pt>
                <c:pt idx="16">
                  <c:v>-18.85585</c:v>
                </c:pt>
                <c:pt idx="17">
                  <c:v>-17.228639999999999</c:v>
                </c:pt>
                <c:pt idx="18">
                  <c:v>-15.671834</c:v>
                </c:pt>
                <c:pt idx="19">
                  <c:v>-15.660261</c:v>
                </c:pt>
                <c:pt idx="20">
                  <c:v>-14.506385</c:v>
                </c:pt>
                <c:pt idx="21">
                  <c:v>-13.271794</c:v>
                </c:pt>
                <c:pt idx="22">
                  <c:v>-12.37182</c:v>
                </c:pt>
                <c:pt idx="23">
                  <c:v>-11.515383999999999</c:v>
                </c:pt>
                <c:pt idx="24">
                  <c:v>-10.484759</c:v>
                </c:pt>
                <c:pt idx="25">
                  <c:v>-10.046384</c:v>
                </c:pt>
                <c:pt idx="26">
                  <c:v>-9.4400767999999999</c:v>
                </c:pt>
                <c:pt idx="27">
                  <c:v>-9.0074701000000008</c:v>
                </c:pt>
                <c:pt idx="28">
                  <c:v>-8.5512943000000003</c:v>
                </c:pt>
                <c:pt idx="29">
                  <c:v>-8.3330345000000001</c:v>
                </c:pt>
                <c:pt idx="30">
                  <c:v>-8.2247076000000003</c:v>
                </c:pt>
                <c:pt idx="31">
                  <c:v>-8.1993560999999993</c:v>
                </c:pt>
                <c:pt idx="32">
                  <c:v>-8.1775845999999994</c:v>
                </c:pt>
                <c:pt idx="33">
                  <c:v>-8.1994285999999992</c:v>
                </c:pt>
                <c:pt idx="34">
                  <c:v>-8.0997467000000007</c:v>
                </c:pt>
                <c:pt idx="35">
                  <c:v>-8.0841531999999994</c:v>
                </c:pt>
                <c:pt idx="36">
                  <c:v>-8.1527004000000005</c:v>
                </c:pt>
                <c:pt idx="37">
                  <c:v>-8.2725533999999996</c:v>
                </c:pt>
                <c:pt idx="38">
                  <c:v>-8.3296031999999993</c:v>
                </c:pt>
                <c:pt idx="39">
                  <c:v>-8.3748120999999998</c:v>
                </c:pt>
                <c:pt idx="40">
                  <c:v>-8.4610900999999998</c:v>
                </c:pt>
                <c:pt idx="41">
                  <c:v>-8.5766153000000003</c:v>
                </c:pt>
                <c:pt idx="42">
                  <c:v>-8.6352758000000005</c:v>
                </c:pt>
                <c:pt idx="43">
                  <c:v>-8.6540356000000003</c:v>
                </c:pt>
                <c:pt idx="44">
                  <c:v>-8.6889304999999997</c:v>
                </c:pt>
                <c:pt idx="45">
                  <c:v>-8.7754536000000005</c:v>
                </c:pt>
                <c:pt idx="46">
                  <c:v>-8.8609734000000007</c:v>
                </c:pt>
                <c:pt idx="47">
                  <c:v>-8.9058056000000008</c:v>
                </c:pt>
                <c:pt idx="48">
                  <c:v>-8.9631881999999994</c:v>
                </c:pt>
                <c:pt idx="49">
                  <c:v>-9.0195112000000002</c:v>
                </c:pt>
                <c:pt idx="50">
                  <c:v>-8.9984093000000005</c:v>
                </c:pt>
                <c:pt idx="51">
                  <c:v>-9.0727100000000007</c:v>
                </c:pt>
                <c:pt idx="52">
                  <c:v>-9.1332997999999996</c:v>
                </c:pt>
                <c:pt idx="53">
                  <c:v>-9.1978331000000004</c:v>
                </c:pt>
                <c:pt idx="54">
                  <c:v>-9.2243519000000003</c:v>
                </c:pt>
                <c:pt idx="55">
                  <c:v>-9.2580861999999993</c:v>
                </c:pt>
                <c:pt idx="56">
                  <c:v>-9.2578583000000005</c:v>
                </c:pt>
                <c:pt idx="57">
                  <c:v>-9.3303185000000006</c:v>
                </c:pt>
                <c:pt idx="58">
                  <c:v>-9.4840937000000007</c:v>
                </c:pt>
                <c:pt idx="59">
                  <c:v>-9.5014705999999993</c:v>
                </c:pt>
                <c:pt idx="60">
                  <c:v>-9.4738874000000006</c:v>
                </c:pt>
                <c:pt idx="61">
                  <c:v>-9.5890722000000004</c:v>
                </c:pt>
                <c:pt idx="62">
                  <c:v>-9.7536076999999999</c:v>
                </c:pt>
                <c:pt idx="63">
                  <c:v>-9.7245778999999999</c:v>
                </c:pt>
                <c:pt idx="64">
                  <c:v>-9.7971277000000008</c:v>
                </c:pt>
                <c:pt idx="65">
                  <c:v>-9.8581400000000006</c:v>
                </c:pt>
                <c:pt idx="66">
                  <c:v>-9.9086064999999994</c:v>
                </c:pt>
                <c:pt idx="67">
                  <c:v>-9.9850121000000005</c:v>
                </c:pt>
                <c:pt idx="68">
                  <c:v>-10.048102999999999</c:v>
                </c:pt>
                <c:pt idx="69">
                  <c:v>-10.138227000000001</c:v>
                </c:pt>
                <c:pt idx="70">
                  <c:v>-10.212789000000001</c:v>
                </c:pt>
                <c:pt idx="71">
                  <c:v>-10.238923</c:v>
                </c:pt>
                <c:pt idx="72">
                  <c:v>-10.356204</c:v>
                </c:pt>
                <c:pt idx="73">
                  <c:v>-10.315109</c:v>
                </c:pt>
                <c:pt idx="74">
                  <c:v>-10.294509</c:v>
                </c:pt>
                <c:pt idx="75">
                  <c:v>-10.373544000000001</c:v>
                </c:pt>
                <c:pt idx="76">
                  <c:v>-10.507801000000001</c:v>
                </c:pt>
                <c:pt idx="77">
                  <c:v>-10.510382</c:v>
                </c:pt>
                <c:pt idx="78">
                  <c:v>-10.526786</c:v>
                </c:pt>
                <c:pt idx="79">
                  <c:v>-10.536379</c:v>
                </c:pt>
                <c:pt idx="80">
                  <c:v>-10.497764999999999</c:v>
                </c:pt>
                <c:pt idx="81">
                  <c:v>-10.582808</c:v>
                </c:pt>
                <c:pt idx="82">
                  <c:v>-10.732576999999999</c:v>
                </c:pt>
                <c:pt idx="83">
                  <c:v>-10.693199</c:v>
                </c:pt>
                <c:pt idx="84">
                  <c:v>-10.674623</c:v>
                </c:pt>
                <c:pt idx="85">
                  <c:v>-10.668938000000001</c:v>
                </c:pt>
                <c:pt idx="86">
                  <c:v>-10.778969999999999</c:v>
                </c:pt>
                <c:pt idx="87">
                  <c:v>-10.853478000000001</c:v>
                </c:pt>
                <c:pt idx="88">
                  <c:v>-10.907487</c:v>
                </c:pt>
                <c:pt idx="89">
                  <c:v>-10.898129000000001</c:v>
                </c:pt>
                <c:pt idx="90">
                  <c:v>-10.954003</c:v>
                </c:pt>
                <c:pt idx="91">
                  <c:v>-10.922898</c:v>
                </c:pt>
                <c:pt idx="92">
                  <c:v>-10.998602999999999</c:v>
                </c:pt>
                <c:pt idx="93">
                  <c:v>-11.098128000000001</c:v>
                </c:pt>
                <c:pt idx="94">
                  <c:v>-11.016638</c:v>
                </c:pt>
                <c:pt idx="95">
                  <c:v>-11.113502</c:v>
                </c:pt>
                <c:pt idx="96">
                  <c:v>-11.103116</c:v>
                </c:pt>
                <c:pt idx="97">
                  <c:v>-10.977615</c:v>
                </c:pt>
                <c:pt idx="98">
                  <c:v>-11.042935999999999</c:v>
                </c:pt>
                <c:pt idx="99">
                  <c:v>-11.122177000000001</c:v>
                </c:pt>
                <c:pt idx="100">
                  <c:v>-11.274659</c:v>
                </c:pt>
                <c:pt idx="101">
                  <c:v>-11.196683</c:v>
                </c:pt>
                <c:pt idx="102">
                  <c:v>-11.307957</c:v>
                </c:pt>
                <c:pt idx="103">
                  <c:v>-11.313140000000001</c:v>
                </c:pt>
                <c:pt idx="104">
                  <c:v>-11.419810999999999</c:v>
                </c:pt>
                <c:pt idx="105">
                  <c:v>-11.802106</c:v>
                </c:pt>
                <c:pt idx="106">
                  <c:v>-11.598509999999999</c:v>
                </c:pt>
                <c:pt idx="107">
                  <c:v>-11.779415999999999</c:v>
                </c:pt>
                <c:pt idx="108">
                  <c:v>-11.716853</c:v>
                </c:pt>
                <c:pt idx="109">
                  <c:v>-11.61088</c:v>
                </c:pt>
                <c:pt idx="110">
                  <c:v>-11.673584999999999</c:v>
                </c:pt>
                <c:pt idx="111">
                  <c:v>-11.707335</c:v>
                </c:pt>
                <c:pt idx="112">
                  <c:v>-11.766665</c:v>
                </c:pt>
                <c:pt idx="113">
                  <c:v>-11.565631</c:v>
                </c:pt>
                <c:pt idx="114">
                  <c:v>-11.545019999999999</c:v>
                </c:pt>
                <c:pt idx="115">
                  <c:v>-11.692363</c:v>
                </c:pt>
                <c:pt idx="116">
                  <c:v>-11.467554</c:v>
                </c:pt>
                <c:pt idx="117">
                  <c:v>-11.537852000000001</c:v>
                </c:pt>
                <c:pt idx="118">
                  <c:v>-11.544817999999999</c:v>
                </c:pt>
                <c:pt idx="119">
                  <c:v>-11.395902</c:v>
                </c:pt>
                <c:pt idx="120">
                  <c:v>-11.40254</c:v>
                </c:pt>
                <c:pt idx="121">
                  <c:v>-11.318676</c:v>
                </c:pt>
                <c:pt idx="122">
                  <c:v>-11.476768</c:v>
                </c:pt>
                <c:pt idx="123">
                  <c:v>-11.325976000000001</c:v>
                </c:pt>
                <c:pt idx="124">
                  <c:v>-11.321605</c:v>
                </c:pt>
                <c:pt idx="125">
                  <c:v>-11.354736000000001</c:v>
                </c:pt>
                <c:pt idx="126">
                  <c:v>-11.184393999999999</c:v>
                </c:pt>
                <c:pt idx="127">
                  <c:v>-11.277124000000001</c:v>
                </c:pt>
                <c:pt idx="128">
                  <c:v>-11.265154000000001</c:v>
                </c:pt>
                <c:pt idx="129">
                  <c:v>-11.272017</c:v>
                </c:pt>
                <c:pt idx="130">
                  <c:v>-11.230556</c:v>
                </c:pt>
                <c:pt idx="131">
                  <c:v>-11.183754</c:v>
                </c:pt>
                <c:pt idx="132">
                  <c:v>-11.187212000000001</c:v>
                </c:pt>
                <c:pt idx="133">
                  <c:v>-11.339335</c:v>
                </c:pt>
                <c:pt idx="134">
                  <c:v>-11.273246</c:v>
                </c:pt>
                <c:pt idx="135">
                  <c:v>-11.36628</c:v>
                </c:pt>
                <c:pt idx="136">
                  <c:v>-11.268371999999999</c:v>
                </c:pt>
                <c:pt idx="137">
                  <c:v>-11.251355999999999</c:v>
                </c:pt>
                <c:pt idx="138">
                  <c:v>-11.435445</c:v>
                </c:pt>
                <c:pt idx="139">
                  <c:v>-11.192983</c:v>
                </c:pt>
                <c:pt idx="140">
                  <c:v>-11.279176</c:v>
                </c:pt>
                <c:pt idx="141">
                  <c:v>-11.247386000000001</c:v>
                </c:pt>
                <c:pt idx="142">
                  <c:v>-11.21166</c:v>
                </c:pt>
                <c:pt idx="143">
                  <c:v>-11.231786</c:v>
                </c:pt>
                <c:pt idx="144">
                  <c:v>-11.057778000000001</c:v>
                </c:pt>
                <c:pt idx="145">
                  <c:v>-11.230078000000001</c:v>
                </c:pt>
                <c:pt idx="146">
                  <c:v>-11.1547</c:v>
                </c:pt>
                <c:pt idx="147">
                  <c:v>-11.152843000000001</c:v>
                </c:pt>
                <c:pt idx="148">
                  <c:v>-11.204457</c:v>
                </c:pt>
                <c:pt idx="149">
                  <c:v>-11.190009</c:v>
                </c:pt>
                <c:pt idx="150">
                  <c:v>-11.24872</c:v>
                </c:pt>
                <c:pt idx="151">
                  <c:v>-11.373018999999999</c:v>
                </c:pt>
                <c:pt idx="152">
                  <c:v>-11.485253999999999</c:v>
                </c:pt>
                <c:pt idx="153">
                  <c:v>-11.505572000000001</c:v>
                </c:pt>
                <c:pt idx="154">
                  <c:v>-11.635156</c:v>
                </c:pt>
                <c:pt idx="155">
                  <c:v>-11.851418000000001</c:v>
                </c:pt>
                <c:pt idx="156">
                  <c:v>-12.082632</c:v>
                </c:pt>
                <c:pt idx="157">
                  <c:v>-12.326503000000001</c:v>
                </c:pt>
                <c:pt idx="158">
                  <c:v>-12.654021</c:v>
                </c:pt>
                <c:pt idx="159">
                  <c:v>-13.200891</c:v>
                </c:pt>
                <c:pt idx="160">
                  <c:v>-13.50079</c:v>
                </c:pt>
                <c:pt idx="161">
                  <c:v>-13.836834</c:v>
                </c:pt>
                <c:pt idx="162">
                  <c:v>-15.555602</c:v>
                </c:pt>
                <c:pt idx="163">
                  <c:v>-16.403749000000001</c:v>
                </c:pt>
                <c:pt idx="164">
                  <c:v>-16.333210000000001</c:v>
                </c:pt>
                <c:pt idx="165">
                  <c:v>-17.917845</c:v>
                </c:pt>
                <c:pt idx="166">
                  <c:v>-19.500757</c:v>
                </c:pt>
                <c:pt idx="167">
                  <c:v>-20.469137</c:v>
                </c:pt>
                <c:pt idx="168">
                  <c:v>-22.525278</c:v>
                </c:pt>
                <c:pt idx="169">
                  <c:v>-23.687944000000002</c:v>
                </c:pt>
                <c:pt idx="170">
                  <c:v>-24.269877999999999</c:v>
                </c:pt>
                <c:pt idx="171">
                  <c:v>-26.080843000000002</c:v>
                </c:pt>
                <c:pt idx="172">
                  <c:v>-27.810129</c:v>
                </c:pt>
                <c:pt idx="173">
                  <c:v>-29.010083999999999</c:v>
                </c:pt>
                <c:pt idx="174">
                  <c:v>-30.332819000000001</c:v>
                </c:pt>
                <c:pt idx="175">
                  <c:v>-31.828419</c:v>
                </c:pt>
                <c:pt idx="176">
                  <c:v>-32.703772999999998</c:v>
                </c:pt>
                <c:pt idx="177">
                  <c:v>-32.768700000000003</c:v>
                </c:pt>
                <c:pt idx="178">
                  <c:v>-34.579514000000003</c:v>
                </c:pt>
                <c:pt idx="179">
                  <c:v>-35.807105999999997</c:v>
                </c:pt>
                <c:pt idx="180">
                  <c:v>-35.167934000000002</c:v>
                </c:pt>
                <c:pt idx="181">
                  <c:v>-34.618823999999996</c:v>
                </c:pt>
                <c:pt idx="182">
                  <c:v>-34.973106000000001</c:v>
                </c:pt>
                <c:pt idx="183">
                  <c:v>-33.656115999999997</c:v>
                </c:pt>
                <c:pt idx="184">
                  <c:v>-32.855941999999999</c:v>
                </c:pt>
                <c:pt idx="185">
                  <c:v>-31.204763</c:v>
                </c:pt>
                <c:pt idx="186">
                  <c:v>-29.299522</c:v>
                </c:pt>
                <c:pt idx="187">
                  <c:v>-28.264914999999998</c:v>
                </c:pt>
                <c:pt idx="188">
                  <c:v>-27.379324</c:v>
                </c:pt>
                <c:pt idx="189">
                  <c:v>-25.421236</c:v>
                </c:pt>
                <c:pt idx="190">
                  <c:v>-23.756879999999999</c:v>
                </c:pt>
                <c:pt idx="191">
                  <c:v>-23.523904999999999</c:v>
                </c:pt>
                <c:pt idx="192">
                  <c:v>-22.852205000000001</c:v>
                </c:pt>
                <c:pt idx="193">
                  <c:v>-21.439381000000001</c:v>
                </c:pt>
                <c:pt idx="194">
                  <c:v>-21.618509</c:v>
                </c:pt>
                <c:pt idx="195">
                  <c:v>-21.977170999999998</c:v>
                </c:pt>
                <c:pt idx="196">
                  <c:v>-21.935023999999999</c:v>
                </c:pt>
                <c:pt idx="197">
                  <c:v>-22.556609999999999</c:v>
                </c:pt>
                <c:pt idx="198">
                  <c:v>-23.527488999999999</c:v>
                </c:pt>
                <c:pt idx="199">
                  <c:v>-24.301694999999999</c:v>
                </c:pt>
                <c:pt idx="200">
                  <c:v>-25.242446999999999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A223-4609-883B-9F35C5306F81}"/>
            </c:ext>
          </c:extLst>
        </c:ser>
        <c:ser>
          <c:idx val="6"/>
          <c:order val="6"/>
          <c:tx>
            <c:strRef>
              <c:f>CLvsLO!$X$2</c:f>
              <c:strCache>
                <c:ptCount val="1"/>
                <c:pt idx="0">
                  <c:v>+1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CLvsLO!$Q$5:$Q$205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CLvsLO!$X$5:$X$205</c:f>
              <c:numCache>
                <c:formatCode>General</c:formatCode>
                <c:ptCount val="201"/>
                <c:pt idx="0">
                  <c:v>-81.494026000000005</c:v>
                </c:pt>
                <c:pt idx="1">
                  <c:v>-74.360412999999994</c:v>
                </c:pt>
                <c:pt idx="2">
                  <c:v>-75.257721000000004</c:v>
                </c:pt>
                <c:pt idx="3">
                  <c:v>-65.499077</c:v>
                </c:pt>
                <c:pt idx="4">
                  <c:v>-69.033362999999994</c:v>
                </c:pt>
                <c:pt idx="5">
                  <c:v>-58.099800000000002</c:v>
                </c:pt>
                <c:pt idx="6">
                  <c:v>-54.464016000000001</c:v>
                </c:pt>
                <c:pt idx="7">
                  <c:v>-50.338557999999999</c:v>
                </c:pt>
                <c:pt idx="8">
                  <c:v>-47.901287000000004</c:v>
                </c:pt>
                <c:pt idx="9">
                  <c:v>-44.653503000000001</c:v>
                </c:pt>
                <c:pt idx="10">
                  <c:v>-42.386932000000002</c:v>
                </c:pt>
                <c:pt idx="11">
                  <c:v>-38.221848000000001</c:v>
                </c:pt>
                <c:pt idx="12">
                  <c:v>-35.576450000000001</c:v>
                </c:pt>
                <c:pt idx="13">
                  <c:v>-32.026187999999998</c:v>
                </c:pt>
                <c:pt idx="14">
                  <c:v>-29.490227000000001</c:v>
                </c:pt>
                <c:pt idx="15">
                  <c:v>-25.194880000000001</c:v>
                </c:pt>
                <c:pt idx="16">
                  <c:v>-21.837859999999999</c:v>
                </c:pt>
                <c:pt idx="17">
                  <c:v>-19.308651000000001</c:v>
                </c:pt>
                <c:pt idx="18">
                  <c:v>-16.881329000000001</c:v>
                </c:pt>
                <c:pt idx="19">
                  <c:v>-16.742622000000001</c:v>
                </c:pt>
                <c:pt idx="20">
                  <c:v>-15.349854000000001</c:v>
                </c:pt>
                <c:pt idx="21">
                  <c:v>-14.063631000000001</c:v>
                </c:pt>
                <c:pt idx="22">
                  <c:v>-13.067024</c:v>
                </c:pt>
                <c:pt idx="23">
                  <c:v>-12.096194000000001</c:v>
                </c:pt>
                <c:pt idx="24">
                  <c:v>-10.975004</c:v>
                </c:pt>
                <c:pt idx="25">
                  <c:v>-10.509869</c:v>
                </c:pt>
                <c:pt idx="26">
                  <c:v>-9.8335094000000005</c:v>
                </c:pt>
                <c:pt idx="27">
                  <c:v>-9.3829917999999992</c:v>
                </c:pt>
                <c:pt idx="28">
                  <c:v>-8.878603</c:v>
                </c:pt>
                <c:pt idx="29">
                  <c:v>-8.6374034999999996</c:v>
                </c:pt>
                <c:pt idx="30">
                  <c:v>-8.5110989000000004</c:v>
                </c:pt>
                <c:pt idx="31">
                  <c:v>-8.4666642999999997</c:v>
                </c:pt>
                <c:pt idx="32">
                  <c:v>-8.4314251000000002</c:v>
                </c:pt>
                <c:pt idx="33">
                  <c:v>-8.4401568999999999</c:v>
                </c:pt>
                <c:pt idx="34">
                  <c:v>-8.3298140000000007</c:v>
                </c:pt>
                <c:pt idx="35">
                  <c:v>-8.3048315000000006</c:v>
                </c:pt>
                <c:pt idx="36">
                  <c:v>-8.3912534999999995</c:v>
                </c:pt>
                <c:pt idx="37">
                  <c:v>-8.5010089999999998</c:v>
                </c:pt>
                <c:pt idx="38">
                  <c:v>-8.5742674000000001</c:v>
                </c:pt>
                <c:pt idx="39">
                  <c:v>-8.6036509999999993</c:v>
                </c:pt>
                <c:pt idx="40">
                  <c:v>-8.7071790999999994</c:v>
                </c:pt>
                <c:pt idx="41">
                  <c:v>-8.8285227000000006</c:v>
                </c:pt>
                <c:pt idx="42">
                  <c:v>-8.8739060999999992</c:v>
                </c:pt>
                <c:pt idx="43">
                  <c:v>-8.8766946999999998</c:v>
                </c:pt>
                <c:pt idx="44">
                  <c:v>-8.8940134000000004</c:v>
                </c:pt>
                <c:pt idx="45">
                  <c:v>-8.9881639</c:v>
                </c:pt>
                <c:pt idx="46">
                  <c:v>-9.0788212000000001</c:v>
                </c:pt>
                <c:pt idx="47">
                  <c:v>-9.1056013</c:v>
                </c:pt>
                <c:pt idx="48">
                  <c:v>-9.1575594000000002</c:v>
                </c:pt>
                <c:pt idx="49">
                  <c:v>-9.2140322000000001</c:v>
                </c:pt>
                <c:pt idx="50">
                  <c:v>-9.1998242999999995</c:v>
                </c:pt>
                <c:pt idx="51">
                  <c:v>-9.2899779999999996</c:v>
                </c:pt>
                <c:pt idx="52">
                  <c:v>-9.3624524999999998</c:v>
                </c:pt>
                <c:pt idx="53">
                  <c:v>-9.4039830999999996</c:v>
                </c:pt>
                <c:pt idx="54">
                  <c:v>-9.4384241000000006</c:v>
                </c:pt>
                <c:pt idx="55">
                  <c:v>-9.4961672000000004</c:v>
                </c:pt>
                <c:pt idx="56">
                  <c:v>-9.5030336000000002</c:v>
                </c:pt>
                <c:pt idx="57">
                  <c:v>-9.6106215000000006</c:v>
                </c:pt>
                <c:pt idx="58">
                  <c:v>-9.7940664000000002</c:v>
                </c:pt>
                <c:pt idx="59">
                  <c:v>-9.8012227999999997</c:v>
                </c:pt>
                <c:pt idx="60">
                  <c:v>-9.7686644000000005</c:v>
                </c:pt>
                <c:pt idx="61">
                  <c:v>-9.9064444999999992</c:v>
                </c:pt>
                <c:pt idx="62">
                  <c:v>-10.075184</c:v>
                </c:pt>
                <c:pt idx="63">
                  <c:v>-10.039104999999999</c:v>
                </c:pt>
                <c:pt idx="64">
                  <c:v>-10.107932</c:v>
                </c:pt>
                <c:pt idx="65">
                  <c:v>-10.160793999999999</c:v>
                </c:pt>
                <c:pt idx="66">
                  <c:v>-10.191902000000001</c:v>
                </c:pt>
                <c:pt idx="67">
                  <c:v>-10.293858</c:v>
                </c:pt>
                <c:pt idx="68">
                  <c:v>-10.361053999999999</c:v>
                </c:pt>
                <c:pt idx="69">
                  <c:v>-10.442207</c:v>
                </c:pt>
                <c:pt idx="70">
                  <c:v>-10.530326000000001</c:v>
                </c:pt>
                <c:pt idx="71">
                  <c:v>-10.567888999999999</c:v>
                </c:pt>
                <c:pt idx="72">
                  <c:v>-10.678083000000001</c:v>
                </c:pt>
                <c:pt idx="73">
                  <c:v>-10.647821</c:v>
                </c:pt>
                <c:pt idx="74">
                  <c:v>-10.635028</c:v>
                </c:pt>
                <c:pt idx="75">
                  <c:v>-10.709193000000001</c:v>
                </c:pt>
                <c:pt idx="76">
                  <c:v>-10.85022</c:v>
                </c:pt>
                <c:pt idx="77">
                  <c:v>-10.854836000000001</c:v>
                </c:pt>
                <c:pt idx="78">
                  <c:v>-10.865401</c:v>
                </c:pt>
                <c:pt idx="79">
                  <c:v>-10.849501999999999</c:v>
                </c:pt>
                <c:pt idx="80">
                  <c:v>-10.821477</c:v>
                </c:pt>
                <c:pt idx="81">
                  <c:v>-10.913404999999999</c:v>
                </c:pt>
                <c:pt idx="82">
                  <c:v>-11.094267</c:v>
                </c:pt>
                <c:pt idx="83">
                  <c:v>-11.052253</c:v>
                </c:pt>
                <c:pt idx="84">
                  <c:v>-11.005481</c:v>
                </c:pt>
                <c:pt idx="85">
                  <c:v>-10.983510000000001</c:v>
                </c:pt>
                <c:pt idx="86">
                  <c:v>-11.153186</c:v>
                </c:pt>
                <c:pt idx="87">
                  <c:v>-11.243762</c:v>
                </c:pt>
                <c:pt idx="88">
                  <c:v>-11.269636</c:v>
                </c:pt>
                <c:pt idx="89">
                  <c:v>-11.251606000000001</c:v>
                </c:pt>
                <c:pt idx="90">
                  <c:v>-11.31237</c:v>
                </c:pt>
                <c:pt idx="91">
                  <c:v>-11.272122</c:v>
                </c:pt>
                <c:pt idx="92">
                  <c:v>-11.400843999999999</c:v>
                </c:pt>
                <c:pt idx="93">
                  <c:v>-11.480926999999999</c:v>
                </c:pt>
                <c:pt idx="94">
                  <c:v>-11.366714</c:v>
                </c:pt>
                <c:pt idx="95">
                  <c:v>-11.484014999999999</c:v>
                </c:pt>
                <c:pt idx="96">
                  <c:v>-11.525568</c:v>
                </c:pt>
                <c:pt idx="97">
                  <c:v>-11.381993</c:v>
                </c:pt>
                <c:pt idx="98">
                  <c:v>-11.435522000000001</c:v>
                </c:pt>
                <c:pt idx="99">
                  <c:v>-11.567803</c:v>
                </c:pt>
                <c:pt idx="100">
                  <c:v>-11.750921999999999</c:v>
                </c:pt>
                <c:pt idx="101">
                  <c:v>-11.659990000000001</c:v>
                </c:pt>
                <c:pt idx="102">
                  <c:v>-11.79663</c:v>
                </c:pt>
                <c:pt idx="103">
                  <c:v>-11.803974999999999</c:v>
                </c:pt>
                <c:pt idx="104">
                  <c:v>-11.916444</c:v>
                </c:pt>
                <c:pt idx="105">
                  <c:v>-12.339843</c:v>
                </c:pt>
                <c:pt idx="106">
                  <c:v>-12.157223</c:v>
                </c:pt>
                <c:pt idx="107">
                  <c:v>-12.283168999999999</c:v>
                </c:pt>
                <c:pt idx="108">
                  <c:v>-12.247463</c:v>
                </c:pt>
                <c:pt idx="109">
                  <c:v>-12.159995</c:v>
                </c:pt>
                <c:pt idx="110">
                  <c:v>-12.18225</c:v>
                </c:pt>
                <c:pt idx="111">
                  <c:v>-12.229583</c:v>
                </c:pt>
                <c:pt idx="112">
                  <c:v>-12.299405999999999</c:v>
                </c:pt>
                <c:pt idx="113">
                  <c:v>-12.087585000000001</c:v>
                </c:pt>
                <c:pt idx="114">
                  <c:v>-12.015188</c:v>
                </c:pt>
                <c:pt idx="115">
                  <c:v>-12.189591999999999</c:v>
                </c:pt>
                <c:pt idx="116">
                  <c:v>-11.979464999999999</c:v>
                </c:pt>
                <c:pt idx="117">
                  <c:v>-12.014614999999999</c:v>
                </c:pt>
                <c:pt idx="118">
                  <c:v>-12.004451</c:v>
                </c:pt>
                <c:pt idx="119">
                  <c:v>-11.875156</c:v>
                </c:pt>
                <c:pt idx="120">
                  <c:v>-11.835858999999999</c:v>
                </c:pt>
                <c:pt idx="121">
                  <c:v>-11.766226</c:v>
                </c:pt>
                <c:pt idx="122">
                  <c:v>-11.9407</c:v>
                </c:pt>
                <c:pt idx="123">
                  <c:v>-11.768713999999999</c:v>
                </c:pt>
                <c:pt idx="124">
                  <c:v>-11.760805</c:v>
                </c:pt>
                <c:pt idx="125">
                  <c:v>-11.806984</c:v>
                </c:pt>
                <c:pt idx="126">
                  <c:v>-11.626272999999999</c:v>
                </c:pt>
                <c:pt idx="127">
                  <c:v>-11.701447999999999</c:v>
                </c:pt>
                <c:pt idx="128">
                  <c:v>-11.733302</c:v>
                </c:pt>
                <c:pt idx="129">
                  <c:v>-11.738872000000001</c:v>
                </c:pt>
                <c:pt idx="130">
                  <c:v>-11.658643</c:v>
                </c:pt>
                <c:pt idx="131">
                  <c:v>-11.646913</c:v>
                </c:pt>
                <c:pt idx="132">
                  <c:v>-11.683275999999999</c:v>
                </c:pt>
                <c:pt idx="133">
                  <c:v>-11.813541000000001</c:v>
                </c:pt>
                <c:pt idx="134">
                  <c:v>-11.748272999999999</c:v>
                </c:pt>
                <c:pt idx="135">
                  <c:v>-11.860007</c:v>
                </c:pt>
                <c:pt idx="136">
                  <c:v>-11.739579000000001</c:v>
                </c:pt>
                <c:pt idx="137">
                  <c:v>-11.735891000000001</c:v>
                </c:pt>
                <c:pt idx="138">
                  <c:v>-11.927177</c:v>
                </c:pt>
                <c:pt idx="139">
                  <c:v>-11.666763</c:v>
                </c:pt>
                <c:pt idx="140">
                  <c:v>-11.752625</c:v>
                </c:pt>
                <c:pt idx="141">
                  <c:v>-11.726335000000001</c:v>
                </c:pt>
                <c:pt idx="142">
                  <c:v>-11.694140000000001</c:v>
                </c:pt>
                <c:pt idx="143">
                  <c:v>-11.724041</c:v>
                </c:pt>
                <c:pt idx="144">
                  <c:v>-11.565769</c:v>
                </c:pt>
                <c:pt idx="145">
                  <c:v>-11.758222999999999</c:v>
                </c:pt>
                <c:pt idx="146">
                  <c:v>-11.684022000000001</c:v>
                </c:pt>
                <c:pt idx="147">
                  <c:v>-11.703809</c:v>
                </c:pt>
                <c:pt idx="148">
                  <c:v>-11.794067</c:v>
                </c:pt>
                <c:pt idx="149">
                  <c:v>-11.809335000000001</c:v>
                </c:pt>
                <c:pt idx="150">
                  <c:v>-11.931241999999999</c:v>
                </c:pt>
                <c:pt idx="151">
                  <c:v>-12.097787</c:v>
                </c:pt>
                <c:pt idx="152">
                  <c:v>-12.311553999999999</c:v>
                </c:pt>
                <c:pt idx="153">
                  <c:v>-12.425951</c:v>
                </c:pt>
                <c:pt idx="154">
                  <c:v>-12.658735999999999</c:v>
                </c:pt>
                <c:pt idx="155">
                  <c:v>-13.073819</c:v>
                </c:pt>
                <c:pt idx="156">
                  <c:v>-13.566601</c:v>
                </c:pt>
                <c:pt idx="157">
                  <c:v>-14.003845</c:v>
                </c:pt>
                <c:pt idx="158">
                  <c:v>-14.627884</c:v>
                </c:pt>
                <c:pt idx="159">
                  <c:v>-15.683236000000001</c:v>
                </c:pt>
                <c:pt idx="160">
                  <c:v>-16.193660999999999</c:v>
                </c:pt>
                <c:pt idx="161">
                  <c:v>-16.695028000000001</c:v>
                </c:pt>
                <c:pt idx="162">
                  <c:v>-19.053657999999999</c:v>
                </c:pt>
                <c:pt idx="163">
                  <c:v>-20.097999999999999</c:v>
                </c:pt>
                <c:pt idx="164">
                  <c:v>-20.032824000000002</c:v>
                </c:pt>
                <c:pt idx="165">
                  <c:v>-21.809919000000001</c:v>
                </c:pt>
                <c:pt idx="166">
                  <c:v>-23.454177999999999</c:v>
                </c:pt>
                <c:pt idx="167">
                  <c:v>-24.361111000000001</c:v>
                </c:pt>
                <c:pt idx="168">
                  <c:v>-26.372993000000001</c:v>
                </c:pt>
                <c:pt idx="169">
                  <c:v>-27.411408999999999</c:v>
                </c:pt>
                <c:pt idx="170">
                  <c:v>-27.922999999999998</c:v>
                </c:pt>
                <c:pt idx="171">
                  <c:v>-29.595231999999999</c:v>
                </c:pt>
                <c:pt idx="172">
                  <c:v>-31.046047000000002</c:v>
                </c:pt>
                <c:pt idx="173">
                  <c:v>-32.205379000000001</c:v>
                </c:pt>
                <c:pt idx="174">
                  <c:v>-33.271233000000002</c:v>
                </c:pt>
                <c:pt idx="175">
                  <c:v>-34.646827999999999</c:v>
                </c:pt>
                <c:pt idx="176">
                  <c:v>-35.567024000000004</c:v>
                </c:pt>
                <c:pt idx="177">
                  <c:v>-35.680892999999998</c:v>
                </c:pt>
                <c:pt idx="178">
                  <c:v>-37.541786000000002</c:v>
                </c:pt>
                <c:pt idx="179">
                  <c:v>-38.816898000000002</c:v>
                </c:pt>
                <c:pt idx="180">
                  <c:v>-38.130721999999999</c:v>
                </c:pt>
                <c:pt idx="181">
                  <c:v>-37.818634000000003</c:v>
                </c:pt>
                <c:pt idx="182">
                  <c:v>-37.845688000000003</c:v>
                </c:pt>
                <c:pt idx="183">
                  <c:v>-36.803665000000002</c:v>
                </c:pt>
                <c:pt idx="184">
                  <c:v>-36.152645</c:v>
                </c:pt>
                <c:pt idx="185">
                  <c:v>-34.744804000000002</c:v>
                </c:pt>
                <c:pt idx="186">
                  <c:v>-33.033363000000001</c:v>
                </c:pt>
                <c:pt idx="187">
                  <c:v>-32.121943999999999</c:v>
                </c:pt>
                <c:pt idx="188">
                  <c:v>-31.420033</c:v>
                </c:pt>
                <c:pt idx="189">
                  <c:v>-29.641403</c:v>
                </c:pt>
                <c:pt idx="190">
                  <c:v>-27.969111999999999</c:v>
                </c:pt>
                <c:pt idx="191">
                  <c:v>-27.747736</c:v>
                </c:pt>
                <c:pt idx="192">
                  <c:v>-27.003167999999999</c:v>
                </c:pt>
                <c:pt idx="193">
                  <c:v>-25.130369000000002</c:v>
                </c:pt>
                <c:pt idx="194">
                  <c:v>-24.993030999999998</c:v>
                </c:pt>
                <c:pt idx="195">
                  <c:v>-25.044405000000001</c:v>
                </c:pt>
                <c:pt idx="196">
                  <c:v>-24.311277</c:v>
                </c:pt>
                <c:pt idx="197">
                  <c:v>-24.650908000000001</c:v>
                </c:pt>
                <c:pt idx="198">
                  <c:v>-25.448098999999999</c:v>
                </c:pt>
                <c:pt idx="199">
                  <c:v>-25.898257999999998</c:v>
                </c:pt>
                <c:pt idx="200">
                  <c:v>-26.799789000000001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5E-492A-ABA2-1DB442BA7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88"/>
        <c:axId val="116071808"/>
        <c:extLst/>
      </c:scatterChart>
      <c:valAx>
        <c:axId val="116069888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071808"/>
        <c:crosses val="autoZero"/>
        <c:crossBetween val="midCat"/>
        <c:majorUnit val="2"/>
      </c:valAx>
      <c:valAx>
        <c:axId val="116071808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069888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097367861443411"/>
          <c:y val="0.57627041411490243"/>
          <c:w val="0.42129698282741268"/>
          <c:h val="0.21824292796733738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Relative IF Response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12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Response'!$V$3:$V$103</c:f>
              <c:numCache>
                <c:formatCode>General</c:formatCode>
                <c:ptCount val="101"/>
                <c:pt idx="0">
                  <c:v>0.01</c:v>
                </c:pt>
                <c:pt idx="1">
                  <c:v>6.9900000000000004E-2</c:v>
                </c:pt>
                <c:pt idx="2">
                  <c:v>0.1298</c:v>
                </c:pt>
                <c:pt idx="3">
                  <c:v>0.18970000000000001</c:v>
                </c:pt>
                <c:pt idx="4">
                  <c:v>0.24959999999999999</c:v>
                </c:pt>
                <c:pt idx="5">
                  <c:v>0.3095</c:v>
                </c:pt>
                <c:pt idx="6">
                  <c:v>0.36940000000000001</c:v>
                </c:pt>
                <c:pt idx="7">
                  <c:v>0.42930000000000001</c:v>
                </c:pt>
                <c:pt idx="8">
                  <c:v>0.48920000000000002</c:v>
                </c:pt>
                <c:pt idx="9">
                  <c:v>0.54910000000000003</c:v>
                </c:pt>
                <c:pt idx="10">
                  <c:v>0.60899999999999999</c:v>
                </c:pt>
                <c:pt idx="11">
                  <c:v>0.66890000000000005</c:v>
                </c:pt>
                <c:pt idx="12">
                  <c:v>0.7288</c:v>
                </c:pt>
                <c:pt idx="13">
                  <c:v>0.78869999999999996</c:v>
                </c:pt>
                <c:pt idx="14">
                  <c:v>0.84860000000000002</c:v>
                </c:pt>
                <c:pt idx="15">
                  <c:v>0.90849999999999997</c:v>
                </c:pt>
                <c:pt idx="16">
                  <c:v>0.96840000000000004</c:v>
                </c:pt>
                <c:pt idx="17">
                  <c:v>1.0283</c:v>
                </c:pt>
                <c:pt idx="18">
                  <c:v>1.0882000000000001</c:v>
                </c:pt>
                <c:pt idx="19">
                  <c:v>1.1480999999999999</c:v>
                </c:pt>
                <c:pt idx="20">
                  <c:v>1.208</c:v>
                </c:pt>
                <c:pt idx="21">
                  <c:v>1.2679</c:v>
                </c:pt>
                <c:pt idx="22">
                  <c:v>1.3278000000000001</c:v>
                </c:pt>
                <c:pt idx="23">
                  <c:v>1.3876999999999999</c:v>
                </c:pt>
                <c:pt idx="24">
                  <c:v>1.4476</c:v>
                </c:pt>
                <c:pt idx="25">
                  <c:v>1.5075000000000001</c:v>
                </c:pt>
                <c:pt idx="26">
                  <c:v>1.5673999999999999</c:v>
                </c:pt>
                <c:pt idx="27">
                  <c:v>1.6273</c:v>
                </c:pt>
                <c:pt idx="28">
                  <c:v>1.6872</c:v>
                </c:pt>
                <c:pt idx="29">
                  <c:v>1.7471000000000001</c:v>
                </c:pt>
                <c:pt idx="30">
                  <c:v>1.8069999999999999</c:v>
                </c:pt>
                <c:pt idx="31">
                  <c:v>1.8669</c:v>
                </c:pt>
                <c:pt idx="32">
                  <c:v>1.9268000000000001</c:v>
                </c:pt>
                <c:pt idx="33">
                  <c:v>1.9866999999999999</c:v>
                </c:pt>
                <c:pt idx="34">
                  <c:v>2.0466000000000002</c:v>
                </c:pt>
                <c:pt idx="35">
                  <c:v>2.1065</c:v>
                </c:pt>
                <c:pt idx="36">
                  <c:v>2.1663999999999999</c:v>
                </c:pt>
                <c:pt idx="37">
                  <c:v>2.2263000000000002</c:v>
                </c:pt>
                <c:pt idx="38">
                  <c:v>2.2862</c:v>
                </c:pt>
                <c:pt idx="39">
                  <c:v>2.3460999999999999</c:v>
                </c:pt>
                <c:pt idx="40">
                  <c:v>2.4060000000000001</c:v>
                </c:pt>
                <c:pt idx="41">
                  <c:v>2.4659</c:v>
                </c:pt>
                <c:pt idx="42">
                  <c:v>2.5257999999999998</c:v>
                </c:pt>
                <c:pt idx="43">
                  <c:v>2.5857000000000001</c:v>
                </c:pt>
                <c:pt idx="44">
                  <c:v>2.6456</c:v>
                </c:pt>
                <c:pt idx="45">
                  <c:v>2.7054999999999998</c:v>
                </c:pt>
                <c:pt idx="46">
                  <c:v>2.7654000000000001</c:v>
                </c:pt>
                <c:pt idx="47">
                  <c:v>2.8252999999999999</c:v>
                </c:pt>
                <c:pt idx="48">
                  <c:v>2.8852000000000002</c:v>
                </c:pt>
                <c:pt idx="49">
                  <c:v>2.9451000000000001</c:v>
                </c:pt>
                <c:pt idx="50">
                  <c:v>3.0049999999999999</c:v>
                </c:pt>
                <c:pt idx="51">
                  <c:v>3.0649000000000002</c:v>
                </c:pt>
                <c:pt idx="52">
                  <c:v>3.1248</c:v>
                </c:pt>
                <c:pt idx="53">
                  <c:v>3.1846999999999999</c:v>
                </c:pt>
                <c:pt idx="54">
                  <c:v>3.2446000000000002</c:v>
                </c:pt>
                <c:pt idx="55">
                  <c:v>3.3045</c:v>
                </c:pt>
                <c:pt idx="56">
                  <c:v>3.3643999999999998</c:v>
                </c:pt>
                <c:pt idx="57">
                  <c:v>3.4243000000000001</c:v>
                </c:pt>
                <c:pt idx="58">
                  <c:v>3.4842</c:v>
                </c:pt>
                <c:pt idx="59">
                  <c:v>3.5440999999999998</c:v>
                </c:pt>
                <c:pt idx="60">
                  <c:v>3.6040000000000001</c:v>
                </c:pt>
                <c:pt idx="61">
                  <c:v>3.6638999999999999</c:v>
                </c:pt>
                <c:pt idx="62">
                  <c:v>3.7238000000000002</c:v>
                </c:pt>
                <c:pt idx="63">
                  <c:v>3.7837000000000001</c:v>
                </c:pt>
                <c:pt idx="64">
                  <c:v>3.8435999999999999</c:v>
                </c:pt>
                <c:pt idx="65">
                  <c:v>3.9035000000000002</c:v>
                </c:pt>
                <c:pt idx="66">
                  <c:v>3.9634</c:v>
                </c:pt>
                <c:pt idx="67">
                  <c:v>4.0232999999999999</c:v>
                </c:pt>
                <c:pt idx="68">
                  <c:v>4.0831999999999997</c:v>
                </c:pt>
                <c:pt idx="69">
                  <c:v>4.1430999999999996</c:v>
                </c:pt>
                <c:pt idx="70">
                  <c:v>4.2030000000000003</c:v>
                </c:pt>
                <c:pt idx="71">
                  <c:v>4.2629000000000001</c:v>
                </c:pt>
                <c:pt idx="72">
                  <c:v>4.3228</c:v>
                </c:pt>
                <c:pt idx="73">
                  <c:v>4.3826999999999998</c:v>
                </c:pt>
                <c:pt idx="74">
                  <c:v>4.4425999999999997</c:v>
                </c:pt>
                <c:pt idx="75">
                  <c:v>4.5025000000000004</c:v>
                </c:pt>
                <c:pt idx="76">
                  <c:v>4.5624000000000002</c:v>
                </c:pt>
                <c:pt idx="77">
                  <c:v>4.6223000000000001</c:v>
                </c:pt>
                <c:pt idx="78">
                  <c:v>4.6821999999999999</c:v>
                </c:pt>
                <c:pt idx="79">
                  <c:v>4.7420999999999998</c:v>
                </c:pt>
                <c:pt idx="80">
                  <c:v>4.8019999999999996</c:v>
                </c:pt>
                <c:pt idx="81">
                  <c:v>4.8619000000000003</c:v>
                </c:pt>
                <c:pt idx="82">
                  <c:v>4.9218000000000002</c:v>
                </c:pt>
                <c:pt idx="83">
                  <c:v>4.9817</c:v>
                </c:pt>
                <c:pt idx="84">
                  <c:v>5.0415999999999999</c:v>
                </c:pt>
                <c:pt idx="85">
                  <c:v>5.1014999999999997</c:v>
                </c:pt>
                <c:pt idx="86">
                  <c:v>5.1614000000000004</c:v>
                </c:pt>
                <c:pt idx="87">
                  <c:v>5.2213000000000003</c:v>
                </c:pt>
                <c:pt idx="88">
                  <c:v>5.2812000000000001</c:v>
                </c:pt>
                <c:pt idx="89">
                  <c:v>5.3411</c:v>
                </c:pt>
                <c:pt idx="90">
                  <c:v>5.4009999999999998</c:v>
                </c:pt>
                <c:pt idx="91">
                  <c:v>5.4608999999999996</c:v>
                </c:pt>
                <c:pt idx="92">
                  <c:v>5.5208000000000004</c:v>
                </c:pt>
                <c:pt idx="93">
                  <c:v>5.5807000000000002</c:v>
                </c:pt>
                <c:pt idx="94">
                  <c:v>5.6406000000000001</c:v>
                </c:pt>
                <c:pt idx="95">
                  <c:v>5.7004999999999999</c:v>
                </c:pt>
                <c:pt idx="96">
                  <c:v>5.7603999999999997</c:v>
                </c:pt>
                <c:pt idx="97">
                  <c:v>5.8202999999999996</c:v>
                </c:pt>
                <c:pt idx="98">
                  <c:v>5.8802000000000003</c:v>
                </c:pt>
                <c:pt idx="99">
                  <c:v>5.9401000000000002</c:v>
                </c:pt>
                <c:pt idx="100">
                  <c:v>6</c:v>
                </c:pt>
              </c:numCache>
            </c:numRef>
          </c:xVal>
          <c:yVal>
            <c:numRef>
              <c:f>'IF Response'!$I$3:$I$103</c:f>
              <c:numCache>
                <c:formatCode>General</c:formatCode>
                <c:ptCount val="101"/>
                <c:pt idx="0">
                  <c:v>0</c:v>
                </c:pt>
                <c:pt idx="1">
                  <c:v>-3.1097999999998294E-2</c:v>
                </c:pt>
                <c:pt idx="2">
                  <c:v>-7.0049999999998391E-2</c:v>
                </c:pt>
                <c:pt idx="3">
                  <c:v>-0.14336999999999911</c:v>
                </c:pt>
                <c:pt idx="4">
                  <c:v>-0.15988999999999898</c:v>
                </c:pt>
                <c:pt idx="5">
                  <c:v>-0.15340799999999888</c:v>
                </c:pt>
                <c:pt idx="6">
                  <c:v>-0.10252099999999942</c:v>
                </c:pt>
                <c:pt idx="7">
                  <c:v>-4.8441999999999652E-2</c:v>
                </c:pt>
                <c:pt idx="8">
                  <c:v>7.2277000000001479E-2</c:v>
                </c:pt>
                <c:pt idx="9">
                  <c:v>5.6094000000001643E-2</c:v>
                </c:pt>
                <c:pt idx="10">
                  <c:v>3.4454000000000207E-2</c:v>
                </c:pt>
                <c:pt idx="11">
                  <c:v>-5.2480999999998446E-2</c:v>
                </c:pt>
                <c:pt idx="12">
                  <c:v>-2.0519999999999428E-2</c:v>
                </c:pt>
                <c:pt idx="13">
                  <c:v>-1.4693999999998653E-2</c:v>
                </c:pt>
                <c:pt idx="14">
                  <c:v>-1.7229999999999634E-2</c:v>
                </c:pt>
                <c:pt idx="15">
                  <c:v>-1.3431999999999888E-2</c:v>
                </c:pt>
                <c:pt idx="16">
                  <c:v>2.6480000000006498E-3</c:v>
                </c:pt>
                <c:pt idx="17">
                  <c:v>-4.1827999999998866E-2</c:v>
                </c:pt>
                <c:pt idx="18">
                  <c:v>-6.7049999999998278E-2</c:v>
                </c:pt>
                <c:pt idx="19">
                  <c:v>-9.2397999999999314E-2</c:v>
                </c:pt>
                <c:pt idx="20">
                  <c:v>-6.8647999999999598E-2</c:v>
                </c:pt>
                <c:pt idx="21">
                  <c:v>-7.806799999999825E-2</c:v>
                </c:pt>
                <c:pt idx="22">
                  <c:v>-8.0748999999999072E-2</c:v>
                </c:pt>
                <c:pt idx="23">
                  <c:v>-8.3776999999999546E-2</c:v>
                </c:pt>
                <c:pt idx="24">
                  <c:v>-5.1440999999998738E-2</c:v>
                </c:pt>
                <c:pt idx="25">
                  <c:v>-6.5165999999999613E-2</c:v>
                </c:pt>
                <c:pt idx="26">
                  <c:v>-7.3011999999998523E-2</c:v>
                </c:pt>
                <c:pt idx="27">
                  <c:v>-7.7423999999998827E-2</c:v>
                </c:pt>
                <c:pt idx="28">
                  <c:v>-8.4931999999998453E-2</c:v>
                </c:pt>
                <c:pt idx="29">
                  <c:v>-9.1090999999998701E-2</c:v>
                </c:pt>
                <c:pt idx="30">
                  <c:v>-0.10360999999999976</c:v>
                </c:pt>
                <c:pt idx="31">
                  <c:v>-0.10347299999999926</c:v>
                </c:pt>
                <c:pt idx="32">
                  <c:v>-9.7961999999998994E-2</c:v>
                </c:pt>
                <c:pt idx="33">
                  <c:v>-0.13525299999999874</c:v>
                </c:pt>
                <c:pt idx="34">
                  <c:v>-0.17677699999999952</c:v>
                </c:pt>
                <c:pt idx="35">
                  <c:v>-0.23603799999999886</c:v>
                </c:pt>
                <c:pt idx="36">
                  <c:v>-0.29825400000000002</c:v>
                </c:pt>
                <c:pt idx="37">
                  <c:v>-0.35326899999999917</c:v>
                </c:pt>
                <c:pt idx="38">
                  <c:v>-0.44719399999999965</c:v>
                </c:pt>
                <c:pt idx="39">
                  <c:v>-0.59188799999999908</c:v>
                </c:pt>
                <c:pt idx="40">
                  <c:v>-0.75465499999999963</c:v>
                </c:pt>
                <c:pt idx="41">
                  <c:v>-0.91253499999999832</c:v>
                </c:pt>
                <c:pt idx="42">
                  <c:v>-1.0665399999999998</c:v>
                </c:pt>
                <c:pt idx="43">
                  <c:v>-1.2705589999999987</c:v>
                </c:pt>
                <c:pt idx="44">
                  <c:v>-1.5017509999999987</c:v>
                </c:pt>
                <c:pt idx="45">
                  <c:v>-1.6457919999999984</c:v>
                </c:pt>
                <c:pt idx="46">
                  <c:v>-1.8122289999999985</c:v>
                </c:pt>
                <c:pt idx="47">
                  <c:v>-2.0275069999999999</c:v>
                </c:pt>
                <c:pt idx="48">
                  <c:v>-2.306635</c:v>
                </c:pt>
                <c:pt idx="49">
                  <c:v>-2.5680669999999992</c:v>
                </c:pt>
                <c:pt idx="50">
                  <c:v>-2.8427659999999992</c:v>
                </c:pt>
                <c:pt idx="51">
                  <c:v>-3.180216999999999</c:v>
                </c:pt>
                <c:pt idx="52">
                  <c:v>-3.5325409999999984</c:v>
                </c:pt>
                <c:pt idx="53">
                  <c:v>-3.8750149999999994</c:v>
                </c:pt>
                <c:pt idx="54">
                  <c:v>-4.2585219999999993</c:v>
                </c:pt>
                <c:pt idx="55">
                  <c:v>-4.7129089999999998</c:v>
                </c:pt>
                <c:pt idx="56">
                  <c:v>-5.184552</c:v>
                </c:pt>
                <c:pt idx="57">
                  <c:v>-5.6350619999999978</c:v>
                </c:pt>
                <c:pt idx="58">
                  <c:v>-6.1464429999999979</c:v>
                </c:pt>
                <c:pt idx="59">
                  <c:v>-6.6359390000000005</c:v>
                </c:pt>
                <c:pt idx="60">
                  <c:v>-7.1886279999999978</c:v>
                </c:pt>
                <c:pt idx="61">
                  <c:v>-7.6978790000000004</c:v>
                </c:pt>
                <c:pt idx="62">
                  <c:v>-8.3052150000000005</c:v>
                </c:pt>
                <c:pt idx="63">
                  <c:v>-8.8950759999999995</c:v>
                </c:pt>
                <c:pt idx="64">
                  <c:v>-9.4617909999999981</c:v>
                </c:pt>
                <c:pt idx="65">
                  <c:v>-10.051805999999999</c:v>
                </c:pt>
                <c:pt idx="66">
                  <c:v>-10.667373999999999</c:v>
                </c:pt>
                <c:pt idx="67">
                  <c:v>-11.319319</c:v>
                </c:pt>
                <c:pt idx="68">
                  <c:v>-11.983853</c:v>
                </c:pt>
                <c:pt idx="69">
                  <c:v>-12.748141</c:v>
                </c:pt>
                <c:pt idx="70">
                  <c:v>-13.531299999999998</c:v>
                </c:pt>
                <c:pt idx="71">
                  <c:v>-14.259072</c:v>
                </c:pt>
                <c:pt idx="72">
                  <c:v>-15.010382</c:v>
                </c:pt>
                <c:pt idx="73">
                  <c:v>-15.818227999999998</c:v>
                </c:pt>
                <c:pt idx="74">
                  <c:v>-16.716828</c:v>
                </c:pt>
                <c:pt idx="75">
                  <c:v>-17.611488999999999</c:v>
                </c:pt>
                <c:pt idx="76">
                  <c:v>-18.653534999999998</c:v>
                </c:pt>
                <c:pt idx="77">
                  <c:v>-19.818342999999999</c:v>
                </c:pt>
                <c:pt idx="78">
                  <c:v>-21.007901</c:v>
                </c:pt>
                <c:pt idx="79">
                  <c:v>-22.308282000000002</c:v>
                </c:pt>
                <c:pt idx="80">
                  <c:v>-23.893018000000001</c:v>
                </c:pt>
                <c:pt idx="81">
                  <c:v>-25.752075999999999</c:v>
                </c:pt>
                <c:pt idx="82">
                  <c:v>-27.861828999999997</c:v>
                </c:pt>
                <c:pt idx="83">
                  <c:v>-30.24043</c:v>
                </c:pt>
                <c:pt idx="84">
                  <c:v>-32.983479000000003</c:v>
                </c:pt>
                <c:pt idx="85">
                  <c:v>-36.138004999999993</c:v>
                </c:pt>
                <c:pt idx="86">
                  <c:v>-39.543331999999992</c:v>
                </c:pt>
                <c:pt idx="87">
                  <c:v>-42.856778000000006</c:v>
                </c:pt>
                <c:pt idx="88">
                  <c:v>-44.776994000000002</c:v>
                </c:pt>
                <c:pt idx="89">
                  <c:v>-44.484146999999993</c:v>
                </c:pt>
                <c:pt idx="90">
                  <c:v>-42.183532999999997</c:v>
                </c:pt>
                <c:pt idx="91">
                  <c:v>-39.683930000000004</c:v>
                </c:pt>
                <c:pt idx="92">
                  <c:v>-37.576070000000001</c:v>
                </c:pt>
                <c:pt idx="93">
                  <c:v>-36.250293999999997</c:v>
                </c:pt>
                <c:pt idx="94">
                  <c:v>-34.994557</c:v>
                </c:pt>
                <c:pt idx="95">
                  <c:v>-34.083707000000004</c:v>
                </c:pt>
                <c:pt idx="96">
                  <c:v>-33.310898999999992</c:v>
                </c:pt>
                <c:pt idx="97">
                  <c:v>-32.739857000000001</c:v>
                </c:pt>
                <c:pt idx="98">
                  <c:v>-32.255311000000006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59-4324-8BCC-67FE79EEC80B}"/>
            </c:ext>
          </c:extLst>
        </c:ser>
        <c:ser>
          <c:idx val="0"/>
          <c:order val="1"/>
          <c:tx>
            <c:v>12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Response'!$V$3:$V$103</c:f>
              <c:numCache>
                <c:formatCode>General</c:formatCode>
                <c:ptCount val="101"/>
                <c:pt idx="0">
                  <c:v>0.01</c:v>
                </c:pt>
                <c:pt idx="1">
                  <c:v>6.9900000000000004E-2</c:v>
                </c:pt>
                <c:pt idx="2">
                  <c:v>0.1298</c:v>
                </c:pt>
                <c:pt idx="3">
                  <c:v>0.18970000000000001</c:v>
                </c:pt>
                <c:pt idx="4">
                  <c:v>0.24959999999999999</c:v>
                </c:pt>
                <c:pt idx="5">
                  <c:v>0.3095</c:v>
                </c:pt>
                <c:pt idx="6">
                  <c:v>0.36940000000000001</c:v>
                </c:pt>
                <c:pt idx="7">
                  <c:v>0.42930000000000001</c:v>
                </c:pt>
                <c:pt idx="8">
                  <c:v>0.48920000000000002</c:v>
                </c:pt>
                <c:pt idx="9">
                  <c:v>0.54910000000000003</c:v>
                </c:pt>
                <c:pt idx="10">
                  <c:v>0.60899999999999999</c:v>
                </c:pt>
                <c:pt idx="11">
                  <c:v>0.66890000000000005</c:v>
                </c:pt>
                <c:pt idx="12">
                  <c:v>0.7288</c:v>
                </c:pt>
                <c:pt idx="13">
                  <c:v>0.78869999999999996</c:v>
                </c:pt>
                <c:pt idx="14">
                  <c:v>0.84860000000000002</c:v>
                </c:pt>
                <c:pt idx="15">
                  <c:v>0.90849999999999997</c:v>
                </c:pt>
                <c:pt idx="16">
                  <c:v>0.96840000000000004</c:v>
                </c:pt>
                <c:pt idx="17">
                  <c:v>1.0283</c:v>
                </c:pt>
                <c:pt idx="18">
                  <c:v>1.0882000000000001</c:v>
                </c:pt>
                <c:pt idx="19">
                  <c:v>1.1480999999999999</c:v>
                </c:pt>
                <c:pt idx="20">
                  <c:v>1.208</c:v>
                </c:pt>
                <c:pt idx="21">
                  <c:v>1.2679</c:v>
                </c:pt>
                <c:pt idx="22">
                  <c:v>1.3278000000000001</c:v>
                </c:pt>
                <c:pt idx="23">
                  <c:v>1.3876999999999999</c:v>
                </c:pt>
                <c:pt idx="24">
                  <c:v>1.4476</c:v>
                </c:pt>
                <c:pt idx="25">
                  <c:v>1.5075000000000001</c:v>
                </c:pt>
                <c:pt idx="26">
                  <c:v>1.5673999999999999</c:v>
                </c:pt>
                <c:pt idx="27">
                  <c:v>1.6273</c:v>
                </c:pt>
                <c:pt idx="28">
                  <c:v>1.6872</c:v>
                </c:pt>
                <c:pt idx="29">
                  <c:v>1.7471000000000001</c:v>
                </c:pt>
                <c:pt idx="30">
                  <c:v>1.8069999999999999</c:v>
                </c:pt>
                <c:pt idx="31">
                  <c:v>1.8669</c:v>
                </c:pt>
                <c:pt idx="32">
                  <c:v>1.9268000000000001</c:v>
                </c:pt>
                <c:pt idx="33">
                  <c:v>1.9866999999999999</c:v>
                </c:pt>
                <c:pt idx="34">
                  <c:v>2.0466000000000002</c:v>
                </c:pt>
                <c:pt idx="35">
                  <c:v>2.1065</c:v>
                </c:pt>
                <c:pt idx="36">
                  <c:v>2.1663999999999999</c:v>
                </c:pt>
                <c:pt idx="37">
                  <c:v>2.2263000000000002</c:v>
                </c:pt>
                <c:pt idx="38">
                  <c:v>2.2862</c:v>
                </c:pt>
                <c:pt idx="39">
                  <c:v>2.3460999999999999</c:v>
                </c:pt>
                <c:pt idx="40">
                  <c:v>2.4060000000000001</c:v>
                </c:pt>
                <c:pt idx="41">
                  <c:v>2.4659</c:v>
                </c:pt>
                <c:pt idx="42">
                  <c:v>2.5257999999999998</c:v>
                </c:pt>
                <c:pt idx="43">
                  <c:v>2.5857000000000001</c:v>
                </c:pt>
                <c:pt idx="44">
                  <c:v>2.6456</c:v>
                </c:pt>
                <c:pt idx="45">
                  <c:v>2.7054999999999998</c:v>
                </c:pt>
                <c:pt idx="46">
                  <c:v>2.7654000000000001</c:v>
                </c:pt>
                <c:pt idx="47">
                  <c:v>2.8252999999999999</c:v>
                </c:pt>
                <c:pt idx="48">
                  <c:v>2.8852000000000002</c:v>
                </c:pt>
                <c:pt idx="49">
                  <c:v>2.9451000000000001</c:v>
                </c:pt>
                <c:pt idx="50">
                  <c:v>3.0049999999999999</c:v>
                </c:pt>
                <c:pt idx="51">
                  <c:v>3.0649000000000002</c:v>
                </c:pt>
                <c:pt idx="52">
                  <c:v>3.1248</c:v>
                </c:pt>
                <c:pt idx="53">
                  <c:v>3.1846999999999999</c:v>
                </c:pt>
                <c:pt idx="54">
                  <c:v>3.2446000000000002</c:v>
                </c:pt>
                <c:pt idx="55">
                  <c:v>3.3045</c:v>
                </c:pt>
                <c:pt idx="56">
                  <c:v>3.3643999999999998</c:v>
                </c:pt>
                <c:pt idx="57">
                  <c:v>3.4243000000000001</c:v>
                </c:pt>
                <c:pt idx="58">
                  <c:v>3.4842</c:v>
                </c:pt>
                <c:pt idx="59">
                  <c:v>3.5440999999999998</c:v>
                </c:pt>
                <c:pt idx="60">
                  <c:v>3.6040000000000001</c:v>
                </c:pt>
                <c:pt idx="61">
                  <c:v>3.6638999999999999</c:v>
                </c:pt>
                <c:pt idx="62">
                  <c:v>3.7238000000000002</c:v>
                </c:pt>
                <c:pt idx="63">
                  <c:v>3.7837000000000001</c:v>
                </c:pt>
                <c:pt idx="64">
                  <c:v>3.8435999999999999</c:v>
                </c:pt>
                <c:pt idx="65">
                  <c:v>3.9035000000000002</c:v>
                </c:pt>
                <c:pt idx="66">
                  <c:v>3.9634</c:v>
                </c:pt>
                <c:pt idx="67">
                  <c:v>4.0232999999999999</c:v>
                </c:pt>
                <c:pt idx="68">
                  <c:v>4.0831999999999997</c:v>
                </c:pt>
                <c:pt idx="69">
                  <c:v>4.1430999999999996</c:v>
                </c:pt>
                <c:pt idx="70">
                  <c:v>4.2030000000000003</c:v>
                </c:pt>
                <c:pt idx="71">
                  <c:v>4.2629000000000001</c:v>
                </c:pt>
                <c:pt idx="72">
                  <c:v>4.3228</c:v>
                </c:pt>
                <c:pt idx="73">
                  <c:v>4.3826999999999998</c:v>
                </c:pt>
                <c:pt idx="74">
                  <c:v>4.4425999999999997</c:v>
                </c:pt>
                <c:pt idx="75">
                  <c:v>4.5025000000000004</c:v>
                </c:pt>
                <c:pt idx="76">
                  <c:v>4.5624000000000002</c:v>
                </c:pt>
                <c:pt idx="77">
                  <c:v>4.6223000000000001</c:v>
                </c:pt>
                <c:pt idx="78">
                  <c:v>4.6821999999999999</c:v>
                </c:pt>
                <c:pt idx="79">
                  <c:v>4.7420999999999998</c:v>
                </c:pt>
                <c:pt idx="80">
                  <c:v>4.8019999999999996</c:v>
                </c:pt>
                <c:pt idx="81">
                  <c:v>4.8619000000000003</c:v>
                </c:pt>
                <c:pt idx="82">
                  <c:v>4.9218000000000002</c:v>
                </c:pt>
                <c:pt idx="83">
                  <c:v>4.9817</c:v>
                </c:pt>
                <c:pt idx="84">
                  <c:v>5.0415999999999999</c:v>
                </c:pt>
                <c:pt idx="85">
                  <c:v>5.1014999999999997</c:v>
                </c:pt>
                <c:pt idx="86">
                  <c:v>5.1614000000000004</c:v>
                </c:pt>
                <c:pt idx="87">
                  <c:v>5.2213000000000003</c:v>
                </c:pt>
                <c:pt idx="88">
                  <c:v>5.2812000000000001</c:v>
                </c:pt>
                <c:pt idx="89">
                  <c:v>5.3411</c:v>
                </c:pt>
                <c:pt idx="90">
                  <c:v>5.4009999999999998</c:v>
                </c:pt>
                <c:pt idx="91">
                  <c:v>5.4608999999999996</c:v>
                </c:pt>
                <c:pt idx="92">
                  <c:v>5.5208000000000004</c:v>
                </c:pt>
                <c:pt idx="93">
                  <c:v>5.5807000000000002</c:v>
                </c:pt>
                <c:pt idx="94">
                  <c:v>5.6406000000000001</c:v>
                </c:pt>
                <c:pt idx="95">
                  <c:v>5.7004999999999999</c:v>
                </c:pt>
                <c:pt idx="96">
                  <c:v>5.7603999999999997</c:v>
                </c:pt>
                <c:pt idx="97">
                  <c:v>5.8202999999999996</c:v>
                </c:pt>
                <c:pt idx="98">
                  <c:v>5.8802000000000003</c:v>
                </c:pt>
                <c:pt idx="99">
                  <c:v>5.9401000000000002</c:v>
                </c:pt>
                <c:pt idx="100">
                  <c:v>6</c:v>
                </c:pt>
              </c:numCache>
            </c:numRef>
          </c:xVal>
          <c:yVal>
            <c:numRef>
              <c:f>'IF Response'!$S$3:$S$103</c:f>
              <c:numCache>
                <c:formatCode>General</c:formatCode>
                <c:ptCount val="101"/>
                <c:pt idx="0">
                  <c:v>0</c:v>
                </c:pt>
                <c:pt idx="1">
                  <c:v>-1.1192999999998676E-2</c:v>
                </c:pt>
                <c:pt idx="2">
                  <c:v>-9.442999999999202E-3</c:v>
                </c:pt>
                <c:pt idx="3">
                  <c:v>-7.6127999999998863E-2</c:v>
                </c:pt>
                <c:pt idx="4">
                  <c:v>-7.8313999999998885E-2</c:v>
                </c:pt>
                <c:pt idx="5">
                  <c:v>-8.013799999999982E-2</c:v>
                </c:pt>
                <c:pt idx="6">
                  <c:v>-2.1330999999999989E-2</c:v>
                </c:pt>
                <c:pt idx="7">
                  <c:v>1.6226000000001406E-2</c:v>
                </c:pt>
                <c:pt idx="8">
                  <c:v>0.12985650000000071</c:v>
                </c:pt>
                <c:pt idx="9">
                  <c:v>9.6692000000000888E-2</c:v>
                </c:pt>
                <c:pt idx="10">
                  <c:v>7.0807000000000286E-2</c:v>
                </c:pt>
                <c:pt idx="11">
                  <c:v>-3.8851999999998554E-2</c:v>
                </c:pt>
                <c:pt idx="12">
                  <c:v>-9.2219999999993973E-3</c:v>
                </c:pt>
                <c:pt idx="13">
                  <c:v>-3.9029999999993237E-3</c:v>
                </c:pt>
                <c:pt idx="14">
                  <c:v>-1.7839999999988976E-3</c:v>
                </c:pt>
                <c:pt idx="15">
                  <c:v>9.2840000000009582E-3</c:v>
                </c:pt>
                <c:pt idx="16">
                  <c:v>3.4809000000000978E-2</c:v>
                </c:pt>
                <c:pt idx="17">
                  <c:v>1.4947000000001154E-2</c:v>
                </c:pt>
                <c:pt idx="18">
                  <c:v>1.4400000000005519E-3</c:v>
                </c:pt>
                <c:pt idx="19">
                  <c:v>-6.8959999999993471E-3</c:v>
                </c:pt>
                <c:pt idx="20">
                  <c:v>2.6986000000000843E-2</c:v>
                </c:pt>
                <c:pt idx="21">
                  <c:v>2.6249000000001743E-2</c:v>
                </c:pt>
                <c:pt idx="22">
                  <c:v>1.8811000000001243E-2</c:v>
                </c:pt>
                <c:pt idx="23">
                  <c:v>6.9950000000016388E-3</c:v>
                </c:pt>
                <c:pt idx="24">
                  <c:v>4.2571000000000581E-2</c:v>
                </c:pt>
                <c:pt idx="25">
                  <c:v>3.222600000000142E-2</c:v>
                </c:pt>
                <c:pt idx="26">
                  <c:v>3.3307000000000642E-2</c:v>
                </c:pt>
                <c:pt idx="27">
                  <c:v>2.3328000000001126E-2</c:v>
                </c:pt>
                <c:pt idx="28">
                  <c:v>1.8090000000000828E-2</c:v>
                </c:pt>
                <c:pt idx="29">
                  <c:v>2.5720000000006848E-3</c:v>
                </c:pt>
                <c:pt idx="30">
                  <c:v>-1.821399999999862E-2</c:v>
                </c:pt>
                <c:pt idx="31">
                  <c:v>-3.2931999999998851E-2</c:v>
                </c:pt>
                <c:pt idx="32">
                  <c:v>-4.7217999999999094E-2</c:v>
                </c:pt>
                <c:pt idx="33">
                  <c:v>-0.11216899999999974</c:v>
                </c:pt>
                <c:pt idx="34">
                  <c:v>-0.1830999999999996</c:v>
                </c:pt>
                <c:pt idx="35">
                  <c:v>-0.26678999999999853</c:v>
                </c:pt>
                <c:pt idx="36">
                  <c:v>-0.34178599999999904</c:v>
                </c:pt>
                <c:pt idx="37">
                  <c:v>-0.41983899999999963</c:v>
                </c:pt>
                <c:pt idx="38">
                  <c:v>-0.52699599999999869</c:v>
                </c:pt>
                <c:pt idx="39">
                  <c:v>-0.67022599999999954</c:v>
                </c:pt>
                <c:pt idx="40">
                  <c:v>-0.82564899999999852</c:v>
                </c:pt>
                <c:pt idx="41">
                  <c:v>-1.0008169999999996</c:v>
                </c:pt>
                <c:pt idx="42">
                  <c:v>-1.1937329999999999</c:v>
                </c:pt>
                <c:pt idx="43">
                  <c:v>-1.4028359999999989</c:v>
                </c:pt>
                <c:pt idx="44">
                  <c:v>-1.6089029999999998</c:v>
                </c:pt>
                <c:pt idx="45">
                  <c:v>-1.7935419999999986</c:v>
                </c:pt>
                <c:pt idx="46">
                  <c:v>-2.0176229999999986</c:v>
                </c:pt>
                <c:pt idx="47">
                  <c:v>-2.2541809999999991</c:v>
                </c:pt>
                <c:pt idx="48">
                  <c:v>-2.4866929999999989</c:v>
                </c:pt>
                <c:pt idx="49">
                  <c:v>-2.7693399999999997</c:v>
                </c:pt>
                <c:pt idx="50">
                  <c:v>-3.1020979999999998</c:v>
                </c:pt>
                <c:pt idx="51">
                  <c:v>-3.4459139999999984</c:v>
                </c:pt>
                <c:pt idx="52">
                  <c:v>-3.7812559999999991</c:v>
                </c:pt>
                <c:pt idx="53">
                  <c:v>-4.1368939999999998</c:v>
                </c:pt>
                <c:pt idx="54">
                  <c:v>-4.5506719999999987</c:v>
                </c:pt>
                <c:pt idx="55">
                  <c:v>-4.9301849999999998</c:v>
                </c:pt>
                <c:pt idx="56">
                  <c:v>-5.3206399999999991</c:v>
                </c:pt>
                <c:pt idx="57">
                  <c:v>-5.7588419999999996</c:v>
                </c:pt>
                <c:pt idx="58">
                  <c:v>-6.2422059999999977</c:v>
                </c:pt>
                <c:pt idx="59">
                  <c:v>-6.712669</c:v>
                </c:pt>
                <c:pt idx="60">
                  <c:v>-7.2155819999999995</c:v>
                </c:pt>
                <c:pt idx="61">
                  <c:v>-7.785482</c:v>
                </c:pt>
                <c:pt idx="62">
                  <c:v>-8.3446669999999994</c:v>
                </c:pt>
                <c:pt idx="63">
                  <c:v>-8.8960950000000008</c:v>
                </c:pt>
                <c:pt idx="64">
                  <c:v>-9.4618850000000005</c:v>
                </c:pt>
                <c:pt idx="65">
                  <c:v>-10.095294999999998</c:v>
                </c:pt>
                <c:pt idx="66">
                  <c:v>-10.768254999999998</c:v>
                </c:pt>
                <c:pt idx="67">
                  <c:v>-11.446408999999997</c:v>
                </c:pt>
                <c:pt idx="68">
                  <c:v>-12.159259</c:v>
                </c:pt>
                <c:pt idx="69">
                  <c:v>-12.857473000000001</c:v>
                </c:pt>
                <c:pt idx="70">
                  <c:v>-13.612969999999999</c:v>
                </c:pt>
                <c:pt idx="71">
                  <c:v>-14.462883</c:v>
                </c:pt>
                <c:pt idx="72">
                  <c:v>-15.397603999999999</c:v>
                </c:pt>
                <c:pt idx="73">
                  <c:v>-16.379770000000001</c:v>
                </c:pt>
                <c:pt idx="74">
                  <c:v>-17.407156000000001</c:v>
                </c:pt>
                <c:pt idx="75">
                  <c:v>-18.579982000000001</c:v>
                </c:pt>
                <c:pt idx="76">
                  <c:v>-19.729998999999999</c:v>
                </c:pt>
                <c:pt idx="77">
                  <c:v>-20.986924999999999</c:v>
                </c:pt>
                <c:pt idx="78">
                  <c:v>-22.430068999999996</c:v>
                </c:pt>
                <c:pt idx="79">
                  <c:v>-24.152815999999994</c:v>
                </c:pt>
                <c:pt idx="80">
                  <c:v>-25.975802999999999</c:v>
                </c:pt>
                <c:pt idx="81">
                  <c:v>-27.904803999999999</c:v>
                </c:pt>
                <c:pt idx="82">
                  <c:v>-30.186904999999996</c:v>
                </c:pt>
                <c:pt idx="83">
                  <c:v>-32.609671999999996</c:v>
                </c:pt>
                <c:pt idx="84">
                  <c:v>-35.281706999999997</c:v>
                </c:pt>
                <c:pt idx="85">
                  <c:v>-37.956187999999997</c:v>
                </c:pt>
                <c:pt idx="86">
                  <c:v>-39.509688999999995</c:v>
                </c:pt>
                <c:pt idx="87">
                  <c:v>-39.584167000000001</c:v>
                </c:pt>
                <c:pt idx="88">
                  <c:v>-38.225006</c:v>
                </c:pt>
                <c:pt idx="89">
                  <c:v>-36.790122999999994</c:v>
                </c:pt>
                <c:pt idx="90">
                  <c:v>-35.537914000000001</c:v>
                </c:pt>
                <c:pt idx="91">
                  <c:v>-34.255507999999999</c:v>
                </c:pt>
                <c:pt idx="92">
                  <c:v>-33.218756999999997</c:v>
                </c:pt>
                <c:pt idx="93">
                  <c:v>-32.319876999999998</c:v>
                </c:pt>
                <c:pt idx="94">
                  <c:v>-31.648758000000001</c:v>
                </c:pt>
                <c:pt idx="95">
                  <c:v>-31.049872999999998</c:v>
                </c:pt>
                <c:pt idx="96">
                  <c:v>-30.605120999999997</c:v>
                </c:pt>
                <c:pt idx="97">
                  <c:v>-30.244772999999995</c:v>
                </c:pt>
                <c:pt idx="98">
                  <c:v>-30.031101</c:v>
                </c:pt>
                <c:pt idx="99">
                  <c:v>-24.853217999999998</c:v>
                </c:pt>
                <c:pt idx="100">
                  <c:v>-19.874063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59-4324-8BCC-67FE79EEC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34272"/>
        <c:axId val="116136192"/>
      </c:scatterChart>
      <c:valAx>
        <c:axId val="116134272"/>
        <c:scaling>
          <c:orientation val="minMax"/>
          <c:max val="4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116136192"/>
        <c:crosses val="autoZero"/>
        <c:crossBetween val="midCat"/>
        <c:majorUnit val="0.5"/>
      </c:valAx>
      <c:valAx>
        <c:axId val="116136192"/>
        <c:scaling>
          <c:orientation val="minMax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134272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415963329373244"/>
          <c:y val="0.68226778944298638"/>
          <c:w val="0.46321612880848689"/>
          <c:h val="0.116780338877346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IF Return Loss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IF RL-LSLO 12 GHz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Response'!$V$3:$V$103</c:f>
              <c:numCache>
                <c:formatCode>General</c:formatCode>
                <c:ptCount val="101"/>
                <c:pt idx="0">
                  <c:v>0.01</c:v>
                </c:pt>
                <c:pt idx="1">
                  <c:v>6.9900000000000004E-2</c:v>
                </c:pt>
                <c:pt idx="2">
                  <c:v>0.1298</c:v>
                </c:pt>
                <c:pt idx="3">
                  <c:v>0.18970000000000001</c:v>
                </c:pt>
                <c:pt idx="4">
                  <c:v>0.24959999999999999</c:v>
                </c:pt>
                <c:pt idx="5">
                  <c:v>0.3095</c:v>
                </c:pt>
                <c:pt idx="6">
                  <c:v>0.36940000000000001</c:v>
                </c:pt>
                <c:pt idx="7">
                  <c:v>0.42930000000000001</c:v>
                </c:pt>
                <c:pt idx="8">
                  <c:v>0.48920000000000002</c:v>
                </c:pt>
                <c:pt idx="9">
                  <c:v>0.54910000000000003</c:v>
                </c:pt>
                <c:pt idx="10">
                  <c:v>0.60899999999999999</c:v>
                </c:pt>
                <c:pt idx="11">
                  <c:v>0.66890000000000005</c:v>
                </c:pt>
                <c:pt idx="12">
                  <c:v>0.7288</c:v>
                </c:pt>
                <c:pt idx="13">
                  <c:v>0.78869999999999996</c:v>
                </c:pt>
                <c:pt idx="14">
                  <c:v>0.84860000000000002</c:v>
                </c:pt>
                <c:pt idx="15">
                  <c:v>0.90849999999999997</c:v>
                </c:pt>
                <c:pt idx="16">
                  <c:v>0.96840000000000004</c:v>
                </c:pt>
                <c:pt idx="17">
                  <c:v>1.0283</c:v>
                </c:pt>
                <c:pt idx="18">
                  <c:v>1.0882000000000001</c:v>
                </c:pt>
                <c:pt idx="19">
                  <c:v>1.1480999999999999</c:v>
                </c:pt>
                <c:pt idx="20">
                  <c:v>1.208</c:v>
                </c:pt>
                <c:pt idx="21">
                  <c:v>1.2679</c:v>
                </c:pt>
                <c:pt idx="22">
                  <c:v>1.3278000000000001</c:v>
                </c:pt>
                <c:pt idx="23">
                  <c:v>1.3876999999999999</c:v>
                </c:pt>
                <c:pt idx="24">
                  <c:v>1.4476</c:v>
                </c:pt>
                <c:pt idx="25">
                  <c:v>1.5075000000000001</c:v>
                </c:pt>
                <c:pt idx="26">
                  <c:v>1.5673999999999999</c:v>
                </c:pt>
                <c:pt idx="27">
                  <c:v>1.6273</c:v>
                </c:pt>
                <c:pt idx="28">
                  <c:v>1.6872</c:v>
                </c:pt>
                <c:pt idx="29">
                  <c:v>1.7471000000000001</c:v>
                </c:pt>
                <c:pt idx="30">
                  <c:v>1.8069999999999999</c:v>
                </c:pt>
                <c:pt idx="31">
                  <c:v>1.8669</c:v>
                </c:pt>
                <c:pt idx="32">
                  <c:v>1.9268000000000001</c:v>
                </c:pt>
                <c:pt idx="33">
                  <c:v>1.9866999999999999</c:v>
                </c:pt>
                <c:pt idx="34">
                  <c:v>2.0466000000000002</c:v>
                </c:pt>
                <c:pt idx="35">
                  <c:v>2.1065</c:v>
                </c:pt>
                <c:pt idx="36">
                  <c:v>2.1663999999999999</c:v>
                </c:pt>
                <c:pt idx="37">
                  <c:v>2.2263000000000002</c:v>
                </c:pt>
                <c:pt idx="38">
                  <c:v>2.2862</c:v>
                </c:pt>
                <c:pt idx="39">
                  <c:v>2.3460999999999999</c:v>
                </c:pt>
                <c:pt idx="40">
                  <c:v>2.4060000000000001</c:v>
                </c:pt>
                <c:pt idx="41">
                  <c:v>2.4659</c:v>
                </c:pt>
                <c:pt idx="42">
                  <c:v>2.5257999999999998</c:v>
                </c:pt>
                <c:pt idx="43">
                  <c:v>2.5857000000000001</c:v>
                </c:pt>
                <c:pt idx="44">
                  <c:v>2.6456</c:v>
                </c:pt>
                <c:pt idx="45">
                  <c:v>2.7054999999999998</c:v>
                </c:pt>
                <c:pt idx="46">
                  <c:v>2.7654000000000001</c:v>
                </c:pt>
                <c:pt idx="47">
                  <c:v>2.8252999999999999</c:v>
                </c:pt>
                <c:pt idx="48">
                  <c:v>2.8852000000000002</c:v>
                </c:pt>
                <c:pt idx="49">
                  <c:v>2.9451000000000001</c:v>
                </c:pt>
                <c:pt idx="50">
                  <c:v>3.0049999999999999</c:v>
                </c:pt>
                <c:pt idx="51">
                  <c:v>3.0649000000000002</c:v>
                </c:pt>
                <c:pt idx="52">
                  <c:v>3.1248</c:v>
                </c:pt>
                <c:pt idx="53">
                  <c:v>3.1846999999999999</c:v>
                </c:pt>
                <c:pt idx="54">
                  <c:v>3.2446000000000002</c:v>
                </c:pt>
                <c:pt idx="55">
                  <c:v>3.3045</c:v>
                </c:pt>
                <c:pt idx="56">
                  <c:v>3.3643999999999998</c:v>
                </c:pt>
                <c:pt idx="57">
                  <c:v>3.4243000000000001</c:v>
                </c:pt>
                <c:pt idx="58">
                  <c:v>3.4842</c:v>
                </c:pt>
                <c:pt idx="59">
                  <c:v>3.5440999999999998</c:v>
                </c:pt>
                <c:pt idx="60">
                  <c:v>3.6040000000000001</c:v>
                </c:pt>
                <c:pt idx="61">
                  <c:v>3.6638999999999999</c:v>
                </c:pt>
                <c:pt idx="62">
                  <c:v>3.7238000000000002</c:v>
                </c:pt>
                <c:pt idx="63">
                  <c:v>3.7837000000000001</c:v>
                </c:pt>
                <c:pt idx="64">
                  <c:v>3.8435999999999999</c:v>
                </c:pt>
                <c:pt idx="65">
                  <c:v>3.9035000000000002</c:v>
                </c:pt>
                <c:pt idx="66">
                  <c:v>3.9634</c:v>
                </c:pt>
                <c:pt idx="67">
                  <c:v>4.0232999999999999</c:v>
                </c:pt>
                <c:pt idx="68">
                  <c:v>4.0831999999999997</c:v>
                </c:pt>
                <c:pt idx="69">
                  <c:v>4.1430999999999996</c:v>
                </c:pt>
                <c:pt idx="70">
                  <c:v>4.2030000000000003</c:v>
                </c:pt>
                <c:pt idx="71">
                  <c:v>4.2629000000000001</c:v>
                </c:pt>
                <c:pt idx="72">
                  <c:v>4.3228</c:v>
                </c:pt>
                <c:pt idx="73">
                  <c:v>4.3826999999999998</c:v>
                </c:pt>
                <c:pt idx="74">
                  <c:v>4.4425999999999997</c:v>
                </c:pt>
                <c:pt idx="75">
                  <c:v>4.5025000000000004</c:v>
                </c:pt>
                <c:pt idx="76">
                  <c:v>4.5624000000000002</c:v>
                </c:pt>
                <c:pt idx="77">
                  <c:v>4.6223000000000001</c:v>
                </c:pt>
                <c:pt idx="78">
                  <c:v>4.6821999999999999</c:v>
                </c:pt>
                <c:pt idx="79">
                  <c:v>4.7420999999999998</c:v>
                </c:pt>
                <c:pt idx="80">
                  <c:v>4.8019999999999996</c:v>
                </c:pt>
                <c:pt idx="81">
                  <c:v>4.8619000000000003</c:v>
                </c:pt>
                <c:pt idx="82">
                  <c:v>4.9218000000000002</c:v>
                </c:pt>
                <c:pt idx="83">
                  <c:v>4.9817</c:v>
                </c:pt>
                <c:pt idx="84">
                  <c:v>5.0415999999999999</c:v>
                </c:pt>
                <c:pt idx="85">
                  <c:v>5.1014999999999997</c:v>
                </c:pt>
                <c:pt idx="86">
                  <c:v>5.1614000000000004</c:v>
                </c:pt>
                <c:pt idx="87">
                  <c:v>5.2213000000000003</c:v>
                </c:pt>
                <c:pt idx="88">
                  <c:v>5.2812000000000001</c:v>
                </c:pt>
                <c:pt idx="89">
                  <c:v>5.3411</c:v>
                </c:pt>
                <c:pt idx="90">
                  <c:v>5.4009999999999998</c:v>
                </c:pt>
                <c:pt idx="91">
                  <c:v>5.4608999999999996</c:v>
                </c:pt>
                <c:pt idx="92">
                  <c:v>5.5208000000000004</c:v>
                </c:pt>
                <c:pt idx="93">
                  <c:v>5.5807000000000002</c:v>
                </c:pt>
                <c:pt idx="94">
                  <c:v>5.6406000000000001</c:v>
                </c:pt>
                <c:pt idx="95">
                  <c:v>5.7004999999999999</c:v>
                </c:pt>
                <c:pt idx="96">
                  <c:v>5.7603999999999997</c:v>
                </c:pt>
                <c:pt idx="97">
                  <c:v>5.8202999999999996</c:v>
                </c:pt>
                <c:pt idx="98">
                  <c:v>5.8802000000000003</c:v>
                </c:pt>
                <c:pt idx="99">
                  <c:v>5.9401000000000002</c:v>
                </c:pt>
                <c:pt idx="100">
                  <c:v>6</c:v>
                </c:pt>
              </c:numCache>
            </c:numRef>
          </c:xVal>
          <c:yVal>
            <c:numRef>
              <c:f>'IF Response'!$J$3:$J$103</c:f>
              <c:numCache>
                <c:formatCode>General</c:formatCode>
                <c:ptCount val="101"/>
                <c:pt idx="0">
                  <c:v>-52.295749999999998</c:v>
                </c:pt>
                <c:pt idx="1">
                  <c:v>-49.067120000000003</c:v>
                </c:pt>
                <c:pt idx="2">
                  <c:v>-45.382075999999998</c:v>
                </c:pt>
                <c:pt idx="3">
                  <c:v>-42.388817000000003</c:v>
                </c:pt>
                <c:pt idx="4">
                  <c:v>-39.954678000000001</c:v>
                </c:pt>
                <c:pt idx="5">
                  <c:v>-35.857303999999999</c:v>
                </c:pt>
                <c:pt idx="6">
                  <c:v>-33.412970999999999</c:v>
                </c:pt>
                <c:pt idx="7">
                  <c:v>-31.620867000000001</c:v>
                </c:pt>
                <c:pt idx="8">
                  <c:v>-28.601455999999999</c:v>
                </c:pt>
                <c:pt idx="9">
                  <c:v>-27.082739</c:v>
                </c:pt>
                <c:pt idx="10">
                  <c:v>-26.177195000000001</c:v>
                </c:pt>
                <c:pt idx="11">
                  <c:v>-25.731871000000002</c:v>
                </c:pt>
                <c:pt idx="12">
                  <c:v>-24.703987000000001</c:v>
                </c:pt>
                <c:pt idx="13">
                  <c:v>-23.845621000000001</c:v>
                </c:pt>
                <c:pt idx="14">
                  <c:v>-23.128176</c:v>
                </c:pt>
                <c:pt idx="15">
                  <c:v>-22.491917000000001</c:v>
                </c:pt>
                <c:pt idx="16">
                  <c:v>-21.705656000000001</c:v>
                </c:pt>
                <c:pt idx="17">
                  <c:v>-21.148091999999998</c:v>
                </c:pt>
                <c:pt idx="18">
                  <c:v>-21.118029</c:v>
                </c:pt>
                <c:pt idx="19">
                  <c:v>-21.500475000000002</c:v>
                </c:pt>
                <c:pt idx="20">
                  <c:v>-21.268540999999999</c:v>
                </c:pt>
                <c:pt idx="21">
                  <c:v>-20.931992999999999</c:v>
                </c:pt>
                <c:pt idx="22">
                  <c:v>-20.856459000000001</c:v>
                </c:pt>
                <c:pt idx="23">
                  <c:v>-20.808160999999998</c:v>
                </c:pt>
                <c:pt idx="24">
                  <c:v>-20.176178</c:v>
                </c:pt>
                <c:pt idx="25">
                  <c:v>-19.647482</c:v>
                </c:pt>
                <c:pt idx="26">
                  <c:v>-19.508430000000001</c:v>
                </c:pt>
                <c:pt idx="27">
                  <c:v>-19.624002000000001</c:v>
                </c:pt>
                <c:pt idx="28">
                  <c:v>-19.522107999999999</c:v>
                </c:pt>
                <c:pt idx="29">
                  <c:v>-19.301515999999999</c:v>
                </c:pt>
                <c:pt idx="30">
                  <c:v>-19.209862000000001</c:v>
                </c:pt>
                <c:pt idx="31">
                  <c:v>-19.201115000000001</c:v>
                </c:pt>
                <c:pt idx="32">
                  <c:v>-19.027943</c:v>
                </c:pt>
                <c:pt idx="33">
                  <c:v>-18.581167000000001</c:v>
                </c:pt>
                <c:pt idx="34">
                  <c:v>-18.142745999999999</c:v>
                </c:pt>
                <c:pt idx="35">
                  <c:v>-17.772938</c:v>
                </c:pt>
                <c:pt idx="36">
                  <c:v>-17.413494</c:v>
                </c:pt>
                <c:pt idx="37">
                  <c:v>-16.537856999999999</c:v>
                </c:pt>
                <c:pt idx="38">
                  <c:v>-15.542711000000001</c:v>
                </c:pt>
                <c:pt idx="39">
                  <c:v>-14.771822999999999</c:v>
                </c:pt>
                <c:pt idx="40">
                  <c:v>-14.048507000000001</c:v>
                </c:pt>
                <c:pt idx="41">
                  <c:v>-13.02412</c:v>
                </c:pt>
                <c:pt idx="42">
                  <c:v>-12.069305999999999</c:v>
                </c:pt>
                <c:pt idx="43">
                  <c:v>-11.415006999999999</c:v>
                </c:pt>
                <c:pt idx="44">
                  <c:v>-10.830708</c:v>
                </c:pt>
                <c:pt idx="45">
                  <c:v>-10.059310999999999</c:v>
                </c:pt>
                <c:pt idx="46">
                  <c:v>-9.3387116999999993</c:v>
                </c:pt>
                <c:pt idx="47">
                  <c:v>-8.7800360000000008</c:v>
                </c:pt>
                <c:pt idx="48">
                  <c:v>-8.2848033999999995</c:v>
                </c:pt>
                <c:pt idx="49">
                  <c:v>-7.6825327999999997</c:v>
                </c:pt>
                <c:pt idx="50">
                  <c:v>-7.1290183000000003</c:v>
                </c:pt>
                <c:pt idx="51">
                  <c:v>-6.6868105</c:v>
                </c:pt>
                <c:pt idx="52">
                  <c:v>-6.2699632999999997</c:v>
                </c:pt>
                <c:pt idx="53">
                  <c:v>-5.8292403000000004</c:v>
                </c:pt>
                <c:pt idx="54">
                  <c:v>-5.4249115000000003</c:v>
                </c:pt>
                <c:pt idx="55">
                  <c:v>-5.0969834000000001</c:v>
                </c:pt>
                <c:pt idx="56">
                  <c:v>-4.7884754999999997</c:v>
                </c:pt>
                <c:pt idx="57">
                  <c:v>-4.4869595000000002</c:v>
                </c:pt>
                <c:pt idx="58">
                  <c:v>-4.2299509000000004</c:v>
                </c:pt>
                <c:pt idx="59">
                  <c:v>-4.0154500000000004</c:v>
                </c:pt>
                <c:pt idx="60">
                  <c:v>-3.8208015</c:v>
                </c:pt>
                <c:pt idx="61">
                  <c:v>-3.6298691999999999</c:v>
                </c:pt>
                <c:pt idx="62">
                  <c:v>-3.4734421000000002</c:v>
                </c:pt>
                <c:pt idx="63">
                  <c:v>-3.3348803999999999</c:v>
                </c:pt>
                <c:pt idx="64">
                  <c:v>-3.2050964999999998</c:v>
                </c:pt>
                <c:pt idx="65">
                  <c:v>-3.0847191999999999</c:v>
                </c:pt>
                <c:pt idx="66">
                  <c:v>-2.9822440000000001</c:v>
                </c:pt>
                <c:pt idx="67">
                  <c:v>-2.8889152999999999</c:v>
                </c:pt>
                <c:pt idx="68">
                  <c:v>-2.8019571000000001</c:v>
                </c:pt>
                <c:pt idx="69">
                  <c:v>-2.7275550000000002</c:v>
                </c:pt>
                <c:pt idx="70">
                  <c:v>-2.6609370999999999</c:v>
                </c:pt>
                <c:pt idx="71">
                  <c:v>-2.6018290999999998</c:v>
                </c:pt>
                <c:pt idx="72">
                  <c:v>-2.5457858999999998</c:v>
                </c:pt>
                <c:pt idx="73">
                  <c:v>-2.4973474000000002</c:v>
                </c:pt>
                <c:pt idx="74">
                  <c:v>-2.4526892</c:v>
                </c:pt>
                <c:pt idx="75">
                  <c:v>-2.4104261</c:v>
                </c:pt>
                <c:pt idx="76">
                  <c:v>-2.368268</c:v>
                </c:pt>
                <c:pt idx="77">
                  <c:v>-2.3396241999999998</c:v>
                </c:pt>
                <c:pt idx="78">
                  <c:v>-2.3075798000000001</c:v>
                </c:pt>
                <c:pt idx="79">
                  <c:v>-2.2790549000000002</c:v>
                </c:pt>
                <c:pt idx="80">
                  <c:v>-2.2537885000000002</c:v>
                </c:pt>
                <c:pt idx="81">
                  <c:v>-2.2325506000000002</c:v>
                </c:pt>
                <c:pt idx="82">
                  <c:v>-2.2116929999999999</c:v>
                </c:pt>
                <c:pt idx="83">
                  <c:v>-2.1945967999999998</c:v>
                </c:pt>
                <c:pt idx="84">
                  <c:v>-2.1803946000000001</c:v>
                </c:pt>
                <c:pt idx="85">
                  <c:v>-2.1708436</c:v>
                </c:pt>
                <c:pt idx="86">
                  <c:v>-2.1632959999999999</c:v>
                </c:pt>
                <c:pt idx="87">
                  <c:v>-2.1501101999999999</c:v>
                </c:pt>
                <c:pt idx="88">
                  <c:v>-2.1467385000000001</c:v>
                </c:pt>
                <c:pt idx="89">
                  <c:v>-2.1414474999999999</c:v>
                </c:pt>
                <c:pt idx="90">
                  <c:v>-2.1371701000000001</c:v>
                </c:pt>
                <c:pt idx="91">
                  <c:v>-2.1437643</c:v>
                </c:pt>
                <c:pt idx="92">
                  <c:v>-2.1473005000000001</c:v>
                </c:pt>
                <c:pt idx="93">
                  <c:v>-2.1525265999999998</c:v>
                </c:pt>
                <c:pt idx="94">
                  <c:v>-2.1632311</c:v>
                </c:pt>
                <c:pt idx="95">
                  <c:v>-2.1702086999999999</c:v>
                </c:pt>
                <c:pt idx="96">
                  <c:v>-2.1813115999999999</c:v>
                </c:pt>
                <c:pt idx="97">
                  <c:v>-2.1992793000000002</c:v>
                </c:pt>
                <c:pt idx="98">
                  <c:v>-0.35434788</c:v>
                </c:pt>
                <c:pt idx="99">
                  <c:v>1.49332</c:v>
                </c:pt>
                <c:pt idx="100">
                  <c:v>3.3382037000000002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EB-4A1E-A080-14B740E739BA}"/>
            </c:ext>
          </c:extLst>
        </c:ser>
        <c:ser>
          <c:idx val="0"/>
          <c:order val="1"/>
          <c:tx>
            <c:v>IF RL-LSLO 12 GHz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Response'!$V$3:$V$103</c:f>
              <c:numCache>
                <c:formatCode>General</c:formatCode>
                <c:ptCount val="101"/>
                <c:pt idx="0">
                  <c:v>0.01</c:v>
                </c:pt>
                <c:pt idx="1">
                  <c:v>6.9900000000000004E-2</c:v>
                </c:pt>
                <c:pt idx="2">
                  <c:v>0.1298</c:v>
                </c:pt>
                <c:pt idx="3">
                  <c:v>0.18970000000000001</c:v>
                </c:pt>
                <c:pt idx="4">
                  <c:v>0.24959999999999999</c:v>
                </c:pt>
                <c:pt idx="5">
                  <c:v>0.3095</c:v>
                </c:pt>
                <c:pt idx="6">
                  <c:v>0.36940000000000001</c:v>
                </c:pt>
                <c:pt idx="7">
                  <c:v>0.42930000000000001</c:v>
                </c:pt>
                <c:pt idx="8">
                  <c:v>0.48920000000000002</c:v>
                </c:pt>
                <c:pt idx="9">
                  <c:v>0.54910000000000003</c:v>
                </c:pt>
                <c:pt idx="10">
                  <c:v>0.60899999999999999</c:v>
                </c:pt>
                <c:pt idx="11">
                  <c:v>0.66890000000000005</c:v>
                </c:pt>
                <c:pt idx="12">
                  <c:v>0.7288</c:v>
                </c:pt>
                <c:pt idx="13">
                  <c:v>0.78869999999999996</c:v>
                </c:pt>
                <c:pt idx="14">
                  <c:v>0.84860000000000002</c:v>
                </c:pt>
                <c:pt idx="15">
                  <c:v>0.90849999999999997</c:v>
                </c:pt>
                <c:pt idx="16">
                  <c:v>0.96840000000000004</c:v>
                </c:pt>
                <c:pt idx="17">
                  <c:v>1.0283</c:v>
                </c:pt>
                <c:pt idx="18">
                  <c:v>1.0882000000000001</c:v>
                </c:pt>
                <c:pt idx="19">
                  <c:v>1.1480999999999999</c:v>
                </c:pt>
                <c:pt idx="20">
                  <c:v>1.208</c:v>
                </c:pt>
                <c:pt idx="21">
                  <c:v>1.2679</c:v>
                </c:pt>
                <c:pt idx="22">
                  <c:v>1.3278000000000001</c:v>
                </c:pt>
                <c:pt idx="23">
                  <c:v>1.3876999999999999</c:v>
                </c:pt>
                <c:pt idx="24">
                  <c:v>1.4476</c:v>
                </c:pt>
                <c:pt idx="25">
                  <c:v>1.5075000000000001</c:v>
                </c:pt>
                <c:pt idx="26">
                  <c:v>1.5673999999999999</c:v>
                </c:pt>
                <c:pt idx="27">
                  <c:v>1.6273</c:v>
                </c:pt>
                <c:pt idx="28">
                  <c:v>1.6872</c:v>
                </c:pt>
                <c:pt idx="29">
                  <c:v>1.7471000000000001</c:v>
                </c:pt>
                <c:pt idx="30">
                  <c:v>1.8069999999999999</c:v>
                </c:pt>
                <c:pt idx="31">
                  <c:v>1.8669</c:v>
                </c:pt>
                <c:pt idx="32">
                  <c:v>1.9268000000000001</c:v>
                </c:pt>
                <c:pt idx="33">
                  <c:v>1.9866999999999999</c:v>
                </c:pt>
                <c:pt idx="34">
                  <c:v>2.0466000000000002</c:v>
                </c:pt>
                <c:pt idx="35">
                  <c:v>2.1065</c:v>
                </c:pt>
                <c:pt idx="36">
                  <c:v>2.1663999999999999</c:v>
                </c:pt>
                <c:pt idx="37">
                  <c:v>2.2263000000000002</c:v>
                </c:pt>
                <c:pt idx="38">
                  <c:v>2.2862</c:v>
                </c:pt>
                <c:pt idx="39">
                  <c:v>2.3460999999999999</c:v>
                </c:pt>
                <c:pt idx="40">
                  <c:v>2.4060000000000001</c:v>
                </c:pt>
                <c:pt idx="41">
                  <c:v>2.4659</c:v>
                </c:pt>
                <c:pt idx="42">
                  <c:v>2.5257999999999998</c:v>
                </c:pt>
                <c:pt idx="43">
                  <c:v>2.5857000000000001</c:v>
                </c:pt>
                <c:pt idx="44">
                  <c:v>2.6456</c:v>
                </c:pt>
                <c:pt idx="45">
                  <c:v>2.7054999999999998</c:v>
                </c:pt>
                <c:pt idx="46">
                  <c:v>2.7654000000000001</c:v>
                </c:pt>
                <c:pt idx="47">
                  <c:v>2.8252999999999999</c:v>
                </c:pt>
                <c:pt idx="48">
                  <c:v>2.8852000000000002</c:v>
                </c:pt>
                <c:pt idx="49">
                  <c:v>2.9451000000000001</c:v>
                </c:pt>
                <c:pt idx="50">
                  <c:v>3.0049999999999999</c:v>
                </c:pt>
                <c:pt idx="51">
                  <c:v>3.0649000000000002</c:v>
                </c:pt>
                <c:pt idx="52">
                  <c:v>3.1248</c:v>
                </c:pt>
                <c:pt idx="53">
                  <c:v>3.1846999999999999</c:v>
                </c:pt>
                <c:pt idx="54">
                  <c:v>3.2446000000000002</c:v>
                </c:pt>
                <c:pt idx="55">
                  <c:v>3.3045</c:v>
                </c:pt>
                <c:pt idx="56">
                  <c:v>3.3643999999999998</c:v>
                </c:pt>
                <c:pt idx="57">
                  <c:v>3.4243000000000001</c:v>
                </c:pt>
                <c:pt idx="58">
                  <c:v>3.4842</c:v>
                </c:pt>
                <c:pt idx="59">
                  <c:v>3.5440999999999998</c:v>
                </c:pt>
                <c:pt idx="60">
                  <c:v>3.6040000000000001</c:v>
                </c:pt>
                <c:pt idx="61">
                  <c:v>3.6638999999999999</c:v>
                </c:pt>
                <c:pt idx="62">
                  <c:v>3.7238000000000002</c:v>
                </c:pt>
                <c:pt idx="63">
                  <c:v>3.7837000000000001</c:v>
                </c:pt>
                <c:pt idx="64">
                  <c:v>3.8435999999999999</c:v>
                </c:pt>
                <c:pt idx="65">
                  <c:v>3.9035000000000002</c:v>
                </c:pt>
                <c:pt idx="66">
                  <c:v>3.9634</c:v>
                </c:pt>
                <c:pt idx="67">
                  <c:v>4.0232999999999999</c:v>
                </c:pt>
                <c:pt idx="68">
                  <c:v>4.0831999999999997</c:v>
                </c:pt>
                <c:pt idx="69">
                  <c:v>4.1430999999999996</c:v>
                </c:pt>
                <c:pt idx="70">
                  <c:v>4.2030000000000003</c:v>
                </c:pt>
                <c:pt idx="71">
                  <c:v>4.2629000000000001</c:v>
                </c:pt>
                <c:pt idx="72">
                  <c:v>4.3228</c:v>
                </c:pt>
                <c:pt idx="73">
                  <c:v>4.3826999999999998</c:v>
                </c:pt>
                <c:pt idx="74">
                  <c:v>4.4425999999999997</c:v>
                </c:pt>
                <c:pt idx="75">
                  <c:v>4.5025000000000004</c:v>
                </c:pt>
                <c:pt idx="76">
                  <c:v>4.5624000000000002</c:v>
                </c:pt>
                <c:pt idx="77">
                  <c:v>4.6223000000000001</c:v>
                </c:pt>
                <c:pt idx="78">
                  <c:v>4.6821999999999999</c:v>
                </c:pt>
                <c:pt idx="79">
                  <c:v>4.7420999999999998</c:v>
                </c:pt>
                <c:pt idx="80">
                  <c:v>4.8019999999999996</c:v>
                </c:pt>
                <c:pt idx="81">
                  <c:v>4.8619000000000003</c:v>
                </c:pt>
                <c:pt idx="82">
                  <c:v>4.9218000000000002</c:v>
                </c:pt>
                <c:pt idx="83">
                  <c:v>4.9817</c:v>
                </c:pt>
                <c:pt idx="84">
                  <c:v>5.0415999999999999</c:v>
                </c:pt>
                <c:pt idx="85">
                  <c:v>5.1014999999999997</c:v>
                </c:pt>
                <c:pt idx="86">
                  <c:v>5.1614000000000004</c:v>
                </c:pt>
                <c:pt idx="87">
                  <c:v>5.2213000000000003</c:v>
                </c:pt>
                <c:pt idx="88">
                  <c:v>5.2812000000000001</c:v>
                </c:pt>
                <c:pt idx="89">
                  <c:v>5.3411</c:v>
                </c:pt>
                <c:pt idx="90">
                  <c:v>5.4009999999999998</c:v>
                </c:pt>
                <c:pt idx="91">
                  <c:v>5.4608999999999996</c:v>
                </c:pt>
                <c:pt idx="92">
                  <c:v>5.5208000000000004</c:v>
                </c:pt>
                <c:pt idx="93">
                  <c:v>5.5807000000000002</c:v>
                </c:pt>
                <c:pt idx="94">
                  <c:v>5.6406000000000001</c:v>
                </c:pt>
                <c:pt idx="95">
                  <c:v>5.7004999999999999</c:v>
                </c:pt>
                <c:pt idx="96">
                  <c:v>5.7603999999999997</c:v>
                </c:pt>
                <c:pt idx="97">
                  <c:v>5.8202999999999996</c:v>
                </c:pt>
                <c:pt idx="98">
                  <c:v>5.8802000000000003</c:v>
                </c:pt>
                <c:pt idx="99">
                  <c:v>5.9401000000000002</c:v>
                </c:pt>
                <c:pt idx="100">
                  <c:v>6</c:v>
                </c:pt>
              </c:numCache>
            </c:numRef>
          </c:xVal>
          <c:yVal>
            <c:numRef>
              <c:f>'IF Response'!$T$3:$T$103</c:f>
              <c:numCache>
                <c:formatCode>General</c:formatCode>
                <c:ptCount val="101"/>
                <c:pt idx="0">
                  <c:v>-23.416551999999999</c:v>
                </c:pt>
                <c:pt idx="1">
                  <c:v>-22.766172000000001</c:v>
                </c:pt>
                <c:pt idx="2">
                  <c:v>-21.959171000000001</c:v>
                </c:pt>
                <c:pt idx="3">
                  <c:v>-21.201422000000001</c:v>
                </c:pt>
                <c:pt idx="4">
                  <c:v>-20.033328999999998</c:v>
                </c:pt>
                <c:pt idx="5">
                  <c:v>-19.056379</c:v>
                </c:pt>
                <c:pt idx="6">
                  <c:v>-18.167978000000002</c:v>
                </c:pt>
                <c:pt idx="7">
                  <c:v>-17.413916</c:v>
                </c:pt>
                <c:pt idx="8">
                  <c:v>-16.434078</c:v>
                </c:pt>
                <c:pt idx="9">
                  <c:v>-15.643539000000001</c:v>
                </c:pt>
                <c:pt idx="10">
                  <c:v>-15.050119</c:v>
                </c:pt>
                <c:pt idx="11">
                  <c:v>-14.625254999999999</c:v>
                </c:pt>
                <c:pt idx="12">
                  <c:v>-14.107734000000001</c:v>
                </c:pt>
                <c:pt idx="13">
                  <c:v>-13.633430000000001</c:v>
                </c:pt>
                <c:pt idx="14">
                  <c:v>-13.254390000000001</c:v>
                </c:pt>
                <c:pt idx="15">
                  <c:v>-12.927343</c:v>
                </c:pt>
                <c:pt idx="16">
                  <c:v>-12.587909</c:v>
                </c:pt>
                <c:pt idx="17">
                  <c:v>-12.295845</c:v>
                </c:pt>
                <c:pt idx="18">
                  <c:v>-12.159452</c:v>
                </c:pt>
                <c:pt idx="19">
                  <c:v>-12.125050999999999</c:v>
                </c:pt>
                <c:pt idx="20">
                  <c:v>-11.997082000000001</c:v>
                </c:pt>
                <c:pt idx="21">
                  <c:v>-11.841823</c:v>
                </c:pt>
                <c:pt idx="22">
                  <c:v>-11.796519999999999</c:v>
                </c:pt>
                <c:pt idx="23">
                  <c:v>-11.796868</c:v>
                </c:pt>
                <c:pt idx="24">
                  <c:v>-11.685472000000001</c:v>
                </c:pt>
                <c:pt idx="25">
                  <c:v>-11.590899</c:v>
                </c:pt>
                <c:pt idx="26">
                  <c:v>-11.640738000000001</c:v>
                </c:pt>
                <c:pt idx="27">
                  <c:v>-11.778883</c:v>
                </c:pt>
                <c:pt idx="28">
                  <c:v>-11.819337000000001</c:v>
                </c:pt>
                <c:pt idx="29">
                  <c:v>-11.870863</c:v>
                </c:pt>
                <c:pt idx="30">
                  <c:v>-12.024048000000001</c:v>
                </c:pt>
                <c:pt idx="31">
                  <c:v>-12.249504999999999</c:v>
                </c:pt>
                <c:pt idx="32">
                  <c:v>-12.313927</c:v>
                </c:pt>
                <c:pt idx="33">
                  <c:v>-12.318398999999999</c:v>
                </c:pt>
                <c:pt idx="34">
                  <c:v>-12.347773999999999</c:v>
                </c:pt>
                <c:pt idx="35">
                  <c:v>-12.386175</c:v>
                </c:pt>
                <c:pt idx="36">
                  <c:v>-12.228884000000001</c:v>
                </c:pt>
                <c:pt idx="37">
                  <c:v>-11.91145</c:v>
                </c:pt>
                <c:pt idx="38">
                  <c:v>-11.589828000000001</c:v>
                </c:pt>
                <c:pt idx="39">
                  <c:v>-11.288081999999999</c:v>
                </c:pt>
                <c:pt idx="40">
                  <c:v>-10.815701000000001</c:v>
                </c:pt>
                <c:pt idx="41">
                  <c:v>-10.262758</c:v>
                </c:pt>
                <c:pt idx="42">
                  <c:v>-9.8206100000000003</c:v>
                </c:pt>
                <c:pt idx="43">
                  <c:v>-9.4384107999999998</c:v>
                </c:pt>
                <c:pt idx="44">
                  <c:v>-8.9424113999999992</c:v>
                </c:pt>
                <c:pt idx="45">
                  <c:v>-8.4096955999999992</c:v>
                </c:pt>
                <c:pt idx="46">
                  <c:v>-7.9877672000000004</c:v>
                </c:pt>
                <c:pt idx="47">
                  <c:v>-7.5777054000000001</c:v>
                </c:pt>
                <c:pt idx="48">
                  <c:v>-7.0961251000000001</c:v>
                </c:pt>
                <c:pt idx="49">
                  <c:v>-6.6396708000000002</c:v>
                </c:pt>
                <c:pt idx="50">
                  <c:v>-6.2722401999999997</c:v>
                </c:pt>
                <c:pt idx="51">
                  <c:v>-5.9049749</c:v>
                </c:pt>
                <c:pt idx="52">
                  <c:v>-5.5389847999999997</c:v>
                </c:pt>
                <c:pt idx="53">
                  <c:v>-5.2289418999999997</c:v>
                </c:pt>
                <c:pt idx="54">
                  <c:v>-4.9647999</c:v>
                </c:pt>
                <c:pt idx="55">
                  <c:v>-4.7101687999999999</c:v>
                </c:pt>
                <c:pt idx="56">
                  <c:v>-4.4719658000000004</c:v>
                </c:pt>
                <c:pt idx="57">
                  <c:v>-4.2650480000000002</c:v>
                </c:pt>
                <c:pt idx="58">
                  <c:v>-4.0809411999999998</c:v>
                </c:pt>
                <c:pt idx="59">
                  <c:v>-3.8958843000000001</c:v>
                </c:pt>
                <c:pt idx="60">
                  <c:v>-3.7286248</c:v>
                </c:pt>
                <c:pt idx="61">
                  <c:v>-3.5788821999999998</c:v>
                </c:pt>
                <c:pt idx="62">
                  <c:v>-3.4425129999999999</c:v>
                </c:pt>
                <c:pt idx="63">
                  <c:v>-3.3089797000000001</c:v>
                </c:pt>
                <c:pt idx="64">
                  <c:v>-3.1902501999999999</c:v>
                </c:pt>
                <c:pt idx="65">
                  <c:v>-3.0844922000000001</c:v>
                </c:pt>
                <c:pt idx="66">
                  <c:v>-2.9873265999999998</c:v>
                </c:pt>
                <c:pt idx="67">
                  <c:v>-2.8963399000000001</c:v>
                </c:pt>
                <c:pt idx="68">
                  <c:v>-2.8132855999999999</c:v>
                </c:pt>
                <c:pt idx="69">
                  <c:v>-2.7370497999999999</c:v>
                </c:pt>
                <c:pt idx="70">
                  <c:v>-2.6679472999999998</c:v>
                </c:pt>
                <c:pt idx="71">
                  <c:v>-2.6025038</c:v>
                </c:pt>
                <c:pt idx="72">
                  <c:v>-2.5424644999999999</c:v>
                </c:pt>
                <c:pt idx="73">
                  <c:v>-2.4890346999999999</c:v>
                </c:pt>
                <c:pt idx="74">
                  <c:v>-2.4398835000000001</c:v>
                </c:pt>
                <c:pt idx="75">
                  <c:v>-2.3935213000000002</c:v>
                </c:pt>
                <c:pt idx="76">
                  <c:v>-2.3491065999999998</c:v>
                </c:pt>
                <c:pt idx="77">
                  <c:v>-2.3124139000000001</c:v>
                </c:pt>
                <c:pt idx="78">
                  <c:v>-2.2810041999999999</c:v>
                </c:pt>
                <c:pt idx="79">
                  <c:v>-2.25196</c:v>
                </c:pt>
                <c:pt idx="80">
                  <c:v>-2.2264891000000002</c:v>
                </c:pt>
                <c:pt idx="81">
                  <c:v>-2.2076883</c:v>
                </c:pt>
                <c:pt idx="82">
                  <c:v>-2.1882552999999998</c:v>
                </c:pt>
                <c:pt idx="83">
                  <c:v>-2.1704059</c:v>
                </c:pt>
                <c:pt idx="84">
                  <c:v>-2.1557130999999998</c:v>
                </c:pt>
                <c:pt idx="85">
                  <c:v>-2.1423523000000002</c:v>
                </c:pt>
                <c:pt idx="86">
                  <c:v>-2.1282063</c:v>
                </c:pt>
                <c:pt idx="87">
                  <c:v>-2.1157547999999999</c:v>
                </c:pt>
                <c:pt idx="88">
                  <c:v>-2.1047647</c:v>
                </c:pt>
                <c:pt idx="89">
                  <c:v>-2.0960953</c:v>
                </c:pt>
                <c:pt idx="90">
                  <c:v>-2.0897062000000002</c:v>
                </c:pt>
                <c:pt idx="91">
                  <c:v>-2.0873799000000002</c:v>
                </c:pt>
                <c:pt idx="92">
                  <c:v>-2.0874546</c:v>
                </c:pt>
                <c:pt idx="93">
                  <c:v>-2.0901567999999999</c:v>
                </c:pt>
                <c:pt idx="94">
                  <c:v>-2.0958177999999998</c:v>
                </c:pt>
                <c:pt idx="95">
                  <c:v>-2.1028614000000001</c:v>
                </c:pt>
                <c:pt idx="96">
                  <c:v>-2.1143987000000002</c:v>
                </c:pt>
                <c:pt idx="97">
                  <c:v>-2.1277854</c:v>
                </c:pt>
                <c:pt idx="98">
                  <c:v>-2.0836895000000002</c:v>
                </c:pt>
                <c:pt idx="99">
                  <c:v>-2.0372585999999999</c:v>
                </c:pt>
                <c:pt idx="100">
                  <c:v>-1.9894227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EB-4A1E-A080-14B740E73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63936"/>
        <c:axId val="116274304"/>
      </c:scatterChart>
      <c:valAx>
        <c:axId val="116263936"/>
        <c:scaling>
          <c:orientation val="minMax"/>
          <c:max val="4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274304"/>
        <c:crosses val="autoZero"/>
        <c:crossBetween val="midCat"/>
        <c:majorUnit val="0.5"/>
      </c:valAx>
      <c:valAx>
        <c:axId val="116274304"/>
        <c:scaling>
          <c:orientation val="minMax"/>
          <c:max val="0"/>
          <c:min val="-4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26393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2476905933427924"/>
          <c:y val="0.69222826154426986"/>
          <c:w val="0.51389494002361769"/>
          <c:h val="0.1024879003931502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to IF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0.01</c:v>
                </c:pt>
                <c:pt idx="1">
                  <c:v>8.9950000000000002E-2</c:v>
                </c:pt>
                <c:pt idx="2">
                  <c:v>0.1699</c:v>
                </c:pt>
                <c:pt idx="3">
                  <c:v>0.24984999999999999</c:v>
                </c:pt>
                <c:pt idx="4">
                  <c:v>0.32979999999999998</c:v>
                </c:pt>
                <c:pt idx="5">
                  <c:v>0.40975</c:v>
                </c:pt>
                <c:pt idx="6">
                  <c:v>0.48970000000000002</c:v>
                </c:pt>
                <c:pt idx="7">
                  <c:v>0.56964999999999999</c:v>
                </c:pt>
                <c:pt idx="8">
                  <c:v>0.64959999999999996</c:v>
                </c:pt>
                <c:pt idx="9">
                  <c:v>0.72955000000000003</c:v>
                </c:pt>
                <c:pt idx="10">
                  <c:v>0.8095</c:v>
                </c:pt>
                <c:pt idx="11">
                  <c:v>0.88944999999999996</c:v>
                </c:pt>
                <c:pt idx="12">
                  <c:v>0.96940000000000004</c:v>
                </c:pt>
                <c:pt idx="13">
                  <c:v>1.04935</c:v>
                </c:pt>
                <c:pt idx="14">
                  <c:v>1.1293</c:v>
                </c:pt>
                <c:pt idx="15">
                  <c:v>1.2092499999999999</c:v>
                </c:pt>
                <c:pt idx="16">
                  <c:v>1.2891999999999999</c:v>
                </c:pt>
                <c:pt idx="17">
                  <c:v>1.3691500000000001</c:v>
                </c:pt>
                <c:pt idx="18">
                  <c:v>1.4491000000000001</c:v>
                </c:pt>
                <c:pt idx="19">
                  <c:v>1.52905</c:v>
                </c:pt>
                <c:pt idx="20">
                  <c:v>1.609</c:v>
                </c:pt>
                <c:pt idx="21">
                  <c:v>1.68895</c:v>
                </c:pt>
                <c:pt idx="22">
                  <c:v>1.7688999999999999</c:v>
                </c:pt>
                <c:pt idx="23">
                  <c:v>1.8488500000000001</c:v>
                </c:pt>
                <c:pt idx="24">
                  <c:v>1.9288000000000001</c:v>
                </c:pt>
                <c:pt idx="25">
                  <c:v>2.00875</c:v>
                </c:pt>
                <c:pt idx="26">
                  <c:v>2.0886999999999998</c:v>
                </c:pt>
                <c:pt idx="27">
                  <c:v>2.16865</c:v>
                </c:pt>
                <c:pt idx="28">
                  <c:v>2.2486000000000002</c:v>
                </c:pt>
                <c:pt idx="29">
                  <c:v>2.3285499999999999</c:v>
                </c:pt>
                <c:pt idx="30">
                  <c:v>2.4085000000000001</c:v>
                </c:pt>
                <c:pt idx="31">
                  <c:v>2.4884499999999998</c:v>
                </c:pt>
                <c:pt idx="32">
                  <c:v>2.5684</c:v>
                </c:pt>
                <c:pt idx="33">
                  <c:v>2.6483500000000002</c:v>
                </c:pt>
                <c:pt idx="34">
                  <c:v>2.7282999999999999</c:v>
                </c:pt>
                <c:pt idx="35">
                  <c:v>2.8082500000000001</c:v>
                </c:pt>
                <c:pt idx="36">
                  <c:v>2.8881999999999999</c:v>
                </c:pt>
                <c:pt idx="37">
                  <c:v>2.9681500000000001</c:v>
                </c:pt>
                <c:pt idx="38">
                  <c:v>3.0480999999999998</c:v>
                </c:pt>
                <c:pt idx="39">
                  <c:v>3.12805</c:v>
                </c:pt>
                <c:pt idx="40">
                  <c:v>3.2080000000000002</c:v>
                </c:pt>
                <c:pt idx="41">
                  <c:v>3.2879499999999999</c:v>
                </c:pt>
                <c:pt idx="42">
                  <c:v>3.3679000000000001</c:v>
                </c:pt>
                <c:pt idx="43">
                  <c:v>3.4478499999999999</c:v>
                </c:pt>
                <c:pt idx="44">
                  <c:v>3.5278</c:v>
                </c:pt>
                <c:pt idx="45">
                  <c:v>3.6077499999999998</c:v>
                </c:pt>
                <c:pt idx="46">
                  <c:v>3.6877</c:v>
                </c:pt>
                <c:pt idx="47">
                  <c:v>3.7676500000000002</c:v>
                </c:pt>
                <c:pt idx="48">
                  <c:v>3.8475999999999999</c:v>
                </c:pt>
                <c:pt idx="49">
                  <c:v>3.9275500000000001</c:v>
                </c:pt>
                <c:pt idx="50">
                  <c:v>4.0075000000000003</c:v>
                </c:pt>
                <c:pt idx="51">
                  <c:v>4.0874499999999996</c:v>
                </c:pt>
                <c:pt idx="52">
                  <c:v>4.1673999999999998</c:v>
                </c:pt>
                <c:pt idx="53">
                  <c:v>4.24735</c:v>
                </c:pt>
                <c:pt idx="54">
                  <c:v>4.3273000000000001</c:v>
                </c:pt>
                <c:pt idx="55">
                  <c:v>4.4072500000000003</c:v>
                </c:pt>
                <c:pt idx="56">
                  <c:v>4.4871999999999996</c:v>
                </c:pt>
                <c:pt idx="57">
                  <c:v>4.5671499999999998</c:v>
                </c:pt>
                <c:pt idx="58">
                  <c:v>4.6471</c:v>
                </c:pt>
                <c:pt idx="59">
                  <c:v>4.7270500000000002</c:v>
                </c:pt>
                <c:pt idx="60">
                  <c:v>4.8070000000000004</c:v>
                </c:pt>
                <c:pt idx="61">
                  <c:v>4.8869499999999997</c:v>
                </c:pt>
                <c:pt idx="62">
                  <c:v>4.9668999999999999</c:v>
                </c:pt>
                <c:pt idx="63">
                  <c:v>5.0468500000000001</c:v>
                </c:pt>
                <c:pt idx="64">
                  <c:v>5.1268000000000002</c:v>
                </c:pt>
                <c:pt idx="65">
                  <c:v>5.2067500000000004</c:v>
                </c:pt>
                <c:pt idx="66">
                  <c:v>5.2866999999999997</c:v>
                </c:pt>
                <c:pt idx="67">
                  <c:v>5.3666499999999999</c:v>
                </c:pt>
                <c:pt idx="68">
                  <c:v>5.4466000000000001</c:v>
                </c:pt>
                <c:pt idx="69">
                  <c:v>5.5265500000000003</c:v>
                </c:pt>
                <c:pt idx="70">
                  <c:v>5.6064999999999996</c:v>
                </c:pt>
                <c:pt idx="71">
                  <c:v>5.6864499999999998</c:v>
                </c:pt>
                <c:pt idx="72">
                  <c:v>5.7664</c:v>
                </c:pt>
                <c:pt idx="73">
                  <c:v>5.8463500000000002</c:v>
                </c:pt>
                <c:pt idx="74">
                  <c:v>5.9263000000000003</c:v>
                </c:pt>
                <c:pt idx="75">
                  <c:v>6.0062499999999996</c:v>
                </c:pt>
                <c:pt idx="76">
                  <c:v>6.0861999999999998</c:v>
                </c:pt>
                <c:pt idx="77">
                  <c:v>6.16615</c:v>
                </c:pt>
                <c:pt idx="78">
                  <c:v>6.2461000000000002</c:v>
                </c:pt>
                <c:pt idx="79">
                  <c:v>6.3260500000000004</c:v>
                </c:pt>
                <c:pt idx="80">
                  <c:v>6.4059999999999997</c:v>
                </c:pt>
                <c:pt idx="81">
                  <c:v>6.4859499999999999</c:v>
                </c:pt>
                <c:pt idx="82">
                  <c:v>6.5659000000000001</c:v>
                </c:pt>
                <c:pt idx="83">
                  <c:v>6.6458500000000003</c:v>
                </c:pt>
                <c:pt idx="84">
                  <c:v>6.7257999999999996</c:v>
                </c:pt>
                <c:pt idx="85">
                  <c:v>6.8057499999999997</c:v>
                </c:pt>
                <c:pt idx="86">
                  <c:v>6.8856999999999999</c:v>
                </c:pt>
                <c:pt idx="87">
                  <c:v>6.9656500000000001</c:v>
                </c:pt>
                <c:pt idx="88">
                  <c:v>7.0456000000000003</c:v>
                </c:pt>
                <c:pt idx="89">
                  <c:v>7.1255499999999996</c:v>
                </c:pt>
                <c:pt idx="90">
                  <c:v>7.2054999999999998</c:v>
                </c:pt>
                <c:pt idx="91">
                  <c:v>7.28545</c:v>
                </c:pt>
                <c:pt idx="92">
                  <c:v>7.3654000000000002</c:v>
                </c:pt>
                <c:pt idx="93">
                  <c:v>7.4453500000000004</c:v>
                </c:pt>
                <c:pt idx="94">
                  <c:v>7.5252999999999997</c:v>
                </c:pt>
                <c:pt idx="95">
                  <c:v>7.6052499999999998</c:v>
                </c:pt>
                <c:pt idx="96">
                  <c:v>7.6852</c:v>
                </c:pt>
                <c:pt idx="97">
                  <c:v>7.7651500000000002</c:v>
                </c:pt>
                <c:pt idx="98">
                  <c:v>7.8451000000000004</c:v>
                </c:pt>
                <c:pt idx="99">
                  <c:v>7.9250499999999997</c:v>
                </c:pt>
                <c:pt idx="100">
                  <c:v>8.0050000000000008</c:v>
                </c:pt>
                <c:pt idx="101">
                  <c:v>8.0849499999999992</c:v>
                </c:pt>
                <c:pt idx="102">
                  <c:v>8.1648999999999994</c:v>
                </c:pt>
                <c:pt idx="103">
                  <c:v>8.2448499999999996</c:v>
                </c:pt>
                <c:pt idx="104">
                  <c:v>8.3247999999999998</c:v>
                </c:pt>
                <c:pt idx="105">
                  <c:v>8.4047499999999999</c:v>
                </c:pt>
                <c:pt idx="106">
                  <c:v>8.4847000000000001</c:v>
                </c:pt>
                <c:pt idx="107">
                  <c:v>8.5646500000000003</c:v>
                </c:pt>
                <c:pt idx="108">
                  <c:v>8.6446000000000005</c:v>
                </c:pt>
                <c:pt idx="109">
                  <c:v>8.7245500000000007</c:v>
                </c:pt>
                <c:pt idx="110">
                  <c:v>8.8045000000000009</c:v>
                </c:pt>
                <c:pt idx="111">
                  <c:v>8.8844499999999993</c:v>
                </c:pt>
                <c:pt idx="112">
                  <c:v>8.9643999999999995</c:v>
                </c:pt>
                <c:pt idx="113">
                  <c:v>9.0443499999999997</c:v>
                </c:pt>
                <c:pt idx="114">
                  <c:v>9.1242999999999999</c:v>
                </c:pt>
                <c:pt idx="115">
                  <c:v>9.20425</c:v>
                </c:pt>
                <c:pt idx="116">
                  <c:v>9.2842000000000002</c:v>
                </c:pt>
                <c:pt idx="117">
                  <c:v>9.3641500000000004</c:v>
                </c:pt>
                <c:pt idx="118">
                  <c:v>9.4441000000000006</c:v>
                </c:pt>
                <c:pt idx="119">
                  <c:v>9.5240500000000008</c:v>
                </c:pt>
                <c:pt idx="120">
                  <c:v>9.6039999999999992</c:v>
                </c:pt>
                <c:pt idx="121">
                  <c:v>9.6839499999999994</c:v>
                </c:pt>
                <c:pt idx="122">
                  <c:v>9.7638999999999996</c:v>
                </c:pt>
                <c:pt idx="123">
                  <c:v>9.8438499999999998</c:v>
                </c:pt>
                <c:pt idx="124">
                  <c:v>9.9238</c:v>
                </c:pt>
                <c:pt idx="125">
                  <c:v>10.00375</c:v>
                </c:pt>
                <c:pt idx="126">
                  <c:v>10.0837</c:v>
                </c:pt>
                <c:pt idx="127">
                  <c:v>10.163650000000001</c:v>
                </c:pt>
                <c:pt idx="128">
                  <c:v>10.243600000000001</c:v>
                </c:pt>
                <c:pt idx="129">
                  <c:v>10.323549999999999</c:v>
                </c:pt>
                <c:pt idx="130">
                  <c:v>10.403499999999999</c:v>
                </c:pt>
                <c:pt idx="131">
                  <c:v>10.483449999999999</c:v>
                </c:pt>
                <c:pt idx="132">
                  <c:v>10.5634</c:v>
                </c:pt>
                <c:pt idx="133">
                  <c:v>10.64335</c:v>
                </c:pt>
                <c:pt idx="134">
                  <c:v>10.7233</c:v>
                </c:pt>
                <c:pt idx="135">
                  <c:v>10.80325</c:v>
                </c:pt>
                <c:pt idx="136">
                  <c:v>10.8832</c:v>
                </c:pt>
                <c:pt idx="137">
                  <c:v>10.963150000000001</c:v>
                </c:pt>
                <c:pt idx="138">
                  <c:v>11.043100000000001</c:v>
                </c:pt>
                <c:pt idx="139">
                  <c:v>11.123049999999999</c:v>
                </c:pt>
                <c:pt idx="140">
                  <c:v>11.202999999999999</c:v>
                </c:pt>
                <c:pt idx="141">
                  <c:v>11.28295</c:v>
                </c:pt>
                <c:pt idx="142">
                  <c:v>11.3629</c:v>
                </c:pt>
                <c:pt idx="143">
                  <c:v>11.44285</c:v>
                </c:pt>
                <c:pt idx="144">
                  <c:v>11.5228</c:v>
                </c:pt>
                <c:pt idx="145">
                  <c:v>11.60275</c:v>
                </c:pt>
                <c:pt idx="146">
                  <c:v>11.682700000000001</c:v>
                </c:pt>
                <c:pt idx="147">
                  <c:v>11.762650000000001</c:v>
                </c:pt>
                <c:pt idx="148">
                  <c:v>11.842599999999999</c:v>
                </c:pt>
                <c:pt idx="149">
                  <c:v>11.922549999999999</c:v>
                </c:pt>
                <c:pt idx="150">
                  <c:v>12.0025</c:v>
                </c:pt>
                <c:pt idx="151">
                  <c:v>12.08245</c:v>
                </c:pt>
                <c:pt idx="152">
                  <c:v>12.1624</c:v>
                </c:pt>
                <c:pt idx="153">
                  <c:v>12.24235</c:v>
                </c:pt>
                <c:pt idx="154">
                  <c:v>12.3223</c:v>
                </c:pt>
                <c:pt idx="155">
                  <c:v>12.40225</c:v>
                </c:pt>
                <c:pt idx="156">
                  <c:v>12.482200000000001</c:v>
                </c:pt>
                <c:pt idx="157">
                  <c:v>12.562150000000001</c:v>
                </c:pt>
                <c:pt idx="158">
                  <c:v>12.642099999999999</c:v>
                </c:pt>
                <c:pt idx="159">
                  <c:v>12.722049999999999</c:v>
                </c:pt>
                <c:pt idx="160">
                  <c:v>12.802</c:v>
                </c:pt>
                <c:pt idx="161">
                  <c:v>12.88195</c:v>
                </c:pt>
                <c:pt idx="162">
                  <c:v>12.9619</c:v>
                </c:pt>
                <c:pt idx="163">
                  <c:v>13.04185</c:v>
                </c:pt>
                <c:pt idx="164">
                  <c:v>13.1218</c:v>
                </c:pt>
                <c:pt idx="165">
                  <c:v>13.201750000000001</c:v>
                </c:pt>
                <c:pt idx="166">
                  <c:v>13.281700000000001</c:v>
                </c:pt>
                <c:pt idx="167">
                  <c:v>13.361649999999999</c:v>
                </c:pt>
                <c:pt idx="168">
                  <c:v>13.441599999999999</c:v>
                </c:pt>
                <c:pt idx="169">
                  <c:v>13.52155</c:v>
                </c:pt>
                <c:pt idx="170">
                  <c:v>13.6015</c:v>
                </c:pt>
                <c:pt idx="171">
                  <c:v>13.68145</c:v>
                </c:pt>
                <c:pt idx="172">
                  <c:v>13.7614</c:v>
                </c:pt>
                <c:pt idx="173">
                  <c:v>13.84135</c:v>
                </c:pt>
                <c:pt idx="174">
                  <c:v>13.9213</c:v>
                </c:pt>
                <c:pt idx="175">
                  <c:v>14.001250000000001</c:v>
                </c:pt>
                <c:pt idx="176">
                  <c:v>14.081200000000001</c:v>
                </c:pt>
                <c:pt idx="177">
                  <c:v>14.161149999999999</c:v>
                </c:pt>
                <c:pt idx="178">
                  <c:v>14.241099999999999</c:v>
                </c:pt>
                <c:pt idx="179">
                  <c:v>14.32105</c:v>
                </c:pt>
                <c:pt idx="180">
                  <c:v>14.401</c:v>
                </c:pt>
                <c:pt idx="181">
                  <c:v>14.48095</c:v>
                </c:pt>
                <c:pt idx="182">
                  <c:v>14.5609</c:v>
                </c:pt>
                <c:pt idx="183">
                  <c:v>14.64085</c:v>
                </c:pt>
                <c:pt idx="184">
                  <c:v>14.720800000000001</c:v>
                </c:pt>
                <c:pt idx="185">
                  <c:v>14.800750000000001</c:v>
                </c:pt>
                <c:pt idx="186">
                  <c:v>14.880699999999999</c:v>
                </c:pt>
                <c:pt idx="187">
                  <c:v>14.960649999999999</c:v>
                </c:pt>
                <c:pt idx="188">
                  <c:v>15.0406</c:v>
                </c:pt>
                <c:pt idx="189">
                  <c:v>15.12055</c:v>
                </c:pt>
                <c:pt idx="190">
                  <c:v>15.2005</c:v>
                </c:pt>
                <c:pt idx="191">
                  <c:v>15.28045</c:v>
                </c:pt>
                <c:pt idx="192">
                  <c:v>15.3604</c:v>
                </c:pt>
                <c:pt idx="193">
                  <c:v>15.44035</c:v>
                </c:pt>
                <c:pt idx="194">
                  <c:v>15.520300000000001</c:v>
                </c:pt>
                <c:pt idx="195">
                  <c:v>15.600250000000001</c:v>
                </c:pt>
                <c:pt idx="196">
                  <c:v>15.680199999999999</c:v>
                </c:pt>
                <c:pt idx="197">
                  <c:v>15.760149999999999</c:v>
                </c:pt>
                <c:pt idx="198">
                  <c:v>15.8401</c:v>
                </c:pt>
                <c:pt idx="199">
                  <c:v>15.92005</c:v>
                </c:pt>
                <c:pt idx="200">
                  <c:v>16</c:v>
                </c:pt>
              </c:numCache>
            </c:numRef>
          </c:xVal>
          <c:yVal>
            <c:numRef>
              <c:f>Isolations!$R$5:$R$205</c:f>
              <c:numCache>
                <c:formatCode>General</c:formatCode>
                <c:ptCount val="201"/>
                <c:pt idx="0">
                  <c:v>-70.558989999999994</c:v>
                </c:pt>
                <c:pt idx="1">
                  <c:v>-71.786140000000003</c:v>
                </c:pt>
                <c:pt idx="2">
                  <c:v>-72.102951000000004</c:v>
                </c:pt>
                <c:pt idx="3">
                  <c:v>-71.001784999999998</c:v>
                </c:pt>
                <c:pt idx="4">
                  <c:v>-68.993858000000003</c:v>
                </c:pt>
                <c:pt idx="5">
                  <c:v>-67.378563</c:v>
                </c:pt>
                <c:pt idx="6">
                  <c:v>-64.142692999999994</c:v>
                </c:pt>
                <c:pt idx="7">
                  <c:v>-62.009632000000003</c:v>
                </c:pt>
                <c:pt idx="8">
                  <c:v>-60.568095999999997</c:v>
                </c:pt>
                <c:pt idx="9">
                  <c:v>-57.681068000000003</c:v>
                </c:pt>
                <c:pt idx="10">
                  <c:v>-55.445205999999999</c:v>
                </c:pt>
                <c:pt idx="11">
                  <c:v>-53.818843999999999</c:v>
                </c:pt>
                <c:pt idx="12">
                  <c:v>-50.850777000000001</c:v>
                </c:pt>
                <c:pt idx="13">
                  <c:v>-48.039661000000002</c:v>
                </c:pt>
                <c:pt idx="14">
                  <c:v>-45.789825</c:v>
                </c:pt>
                <c:pt idx="15">
                  <c:v>-43.229103000000002</c:v>
                </c:pt>
                <c:pt idx="16">
                  <c:v>-40.857188999999998</c:v>
                </c:pt>
                <c:pt idx="17">
                  <c:v>-39.410271000000002</c:v>
                </c:pt>
                <c:pt idx="18">
                  <c:v>-38.301495000000003</c:v>
                </c:pt>
                <c:pt idx="19">
                  <c:v>-37.277228999999998</c:v>
                </c:pt>
                <c:pt idx="20">
                  <c:v>-36.479374</c:v>
                </c:pt>
                <c:pt idx="21">
                  <c:v>-35.654899999999998</c:v>
                </c:pt>
                <c:pt idx="22">
                  <c:v>-35.021858000000002</c:v>
                </c:pt>
                <c:pt idx="23">
                  <c:v>-34.586421999999999</c:v>
                </c:pt>
                <c:pt idx="24">
                  <c:v>-34.029921999999999</c:v>
                </c:pt>
                <c:pt idx="25">
                  <c:v>-33.584305000000001</c:v>
                </c:pt>
                <c:pt idx="26">
                  <c:v>-33.315598000000001</c:v>
                </c:pt>
                <c:pt idx="27">
                  <c:v>-32.964424000000001</c:v>
                </c:pt>
                <c:pt idx="28">
                  <c:v>-32.587135000000004</c:v>
                </c:pt>
                <c:pt idx="29">
                  <c:v>-32.453636000000003</c:v>
                </c:pt>
                <c:pt idx="30">
                  <c:v>-32.239998</c:v>
                </c:pt>
                <c:pt idx="31">
                  <c:v>-32.036942000000003</c:v>
                </c:pt>
                <c:pt idx="32">
                  <c:v>-32.031123999999998</c:v>
                </c:pt>
                <c:pt idx="33">
                  <c:v>-32.026035</c:v>
                </c:pt>
                <c:pt idx="34">
                  <c:v>-31.974346000000001</c:v>
                </c:pt>
                <c:pt idx="35">
                  <c:v>-32.114468000000002</c:v>
                </c:pt>
                <c:pt idx="36">
                  <c:v>-32.327205999999997</c:v>
                </c:pt>
                <c:pt idx="37">
                  <c:v>-32.540455000000001</c:v>
                </c:pt>
                <c:pt idx="38">
                  <c:v>-32.881034999999997</c:v>
                </c:pt>
                <c:pt idx="39">
                  <c:v>-33.376156000000002</c:v>
                </c:pt>
                <c:pt idx="40">
                  <c:v>-33.835751000000002</c:v>
                </c:pt>
                <c:pt idx="41">
                  <c:v>-34.337314999999997</c:v>
                </c:pt>
                <c:pt idx="42">
                  <c:v>-34.932921999999998</c:v>
                </c:pt>
                <c:pt idx="43">
                  <c:v>-35.586627999999997</c:v>
                </c:pt>
                <c:pt idx="44">
                  <c:v>-36.179188000000003</c:v>
                </c:pt>
                <c:pt idx="45">
                  <c:v>-36.863475999999999</c:v>
                </c:pt>
                <c:pt idx="46">
                  <c:v>-37.583098999999997</c:v>
                </c:pt>
                <c:pt idx="47">
                  <c:v>-38.239899000000001</c:v>
                </c:pt>
                <c:pt idx="48">
                  <c:v>-38.952595000000002</c:v>
                </c:pt>
                <c:pt idx="49">
                  <c:v>-39.742607</c:v>
                </c:pt>
                <c:pt idx="50">
                  <c:v>-40.485526999999998</c:v>
                </c:pt>
                <c:pt idx="51">
                  <c:v>-41.258006999999999</c:v>
                </c:pt>
                <c:pt idx="52">
                  <c:v>-42.044322999999999</c:v>
                </c:pt>
                <c:pt idx="53">
                  <c:v>-42.785590999999997</c:v>
                </c:pt>
                <c:pt idx="54">
                  <c:v>-43.484698999999999</c:v>
                </c:pt>
                <c:pt idx="55">
                  <c:v>-44.165329</c:v>
                </c:pt>
                <c:pt idx="56">
                  <c:v>-44.782139000000001</c:v>
                </c:pt>
                <c:pt idx="57">
                  <c:v>-45.402836000000001</c:v>
                </c:pt>
                <c:pt idx="58">
                  <c:v>-45.980953</c:v>
                </c:pt>
                <c:pt idx="59">
                  <c:v>-46.575755999999998</c:v>
                </c:pt>
                <c:pt idx="60">
                  <c:v>-47.179831999999998</c:v>
                </c:pt>
                <c:pt idx="61">
                  <c:v>-47.795631</c:v>
                </c:pt>
                <c:pt idx="62">
                  <c:v>-48.385525000000001</c:v>
                </c:pt>
                <c:pt idx="63">
                  <c:v>-48.908855000000003</c:v>
                </c:pt>
                <c:pt idx="64">
                  <c:v>-49.369152</c:v>
                </c:pt>
                <c:pt idx="65">
                  <c:v>-49.739367999999999</c:v>
                </c:pt>
                <c:pt idx="66">
                  <c:v>-49.950512000000003</c:v>
                </c:pt>
                <c:pt idx="67">
                  <c:v>-50.063042000000003</c:v>
                </c:pt>
                <c:pt idx="68">
                  <c:v>-50.174487999999997</c:v>
                </c:pt>
                <c:pt idx="69">
                  <c:v>-50.178879000000002</c:v>
                </c:pt>
                <c:pt idx="70">
                  <c:v>-50.144119000000003</c:v>
                </c:pt>
                <c:pt idx="71">
                  <c:v>-50.078499000000001</c:v>
                </c:pt>
                <c:pt idx="72">
                  <c:v>-49.967875999999997</c:v>
                </c:pt>
                <c:pt idx="73">
                  <c:v>-49.805027000000003</c:v>
                </c:pt>
                <c:pt idx="74">
                  <c:v>-49.617863</c:v>
                </c:pt>
                <c:pt idx="75">
                  <c:v>-49.388496000000004</c:v>
                </c:pt>
                <c:pt idx="76">
                  <c:v>-49.131011999999998</c:v>
                </c:pt>
                <c:pt idx="77">
                  <c:v>-48.861289999999997</c:v>
                </c:pt>
                <c:pt idx="78">
                  <c:v>-48.574511999999999</c:v>
                </c:pt>
                <c:pt idx="79">
                  <c:v>-48.283408999999999</c:v>
                </c:pt>
                <c:pt idx="80">
                  <c:v>-48.05368</c:v>
                </c:pt>
                <c:pt idx="81">
                  <c:v>-47.856296999999998</c:v>
                </c:pt>
                <c:pt idx="82">
                  <c:v>-47.636645999999999</c:v>
                </c:pt>
                <c:pt idx="83">
                  <c:v>-47.415619</c:v>
                </c:pt>
                <c:pt idx="84">
                  <c:v>-47.220379000000001</c:v>
                </c:pt>
                <c:pt idx="85">
                  <c:v>-46.998508000000001</c:v>
                </c:pt>
                <c:pt idx="86">
                  <c:v>-46.834620999999999</c:v>
                </c:pt>
                <c:pt idx="87">
                  <c:v>-46.740025000000003</c:v>
                </c:pt>
                <c:pt idx="88">
                  <c:v>-46.691856000000001</c:v>
                </c:pt>
                <c:pt idx="89">
                  <c:v>-46.645817000000001</c:v>
                </c:pt>
                <c:pt idx="90">
                  <c:v>-46.704932999999997</c:v>
                </c:pt>
                <c:pt idx="91">
                  <c:v>-46.734482</c:v>
                </c:pt>
                <c:pt idx="92">
                  <c:v>-46.793598000000003</c:v>
                </c:pt>
                <c:pt idx="93">
                  <c:v>-46.837212000000001</c:v>
                </c:pt>
                <c:pt idx="94">
                  <c:v>-46.879452000000001</c:v>
                </c:pt>
                <c:pt idx="95">
                  <c:v>-46.848984000000002</c:v>
                </c:pt>
                <c:pt idx="96">
                  <c:v>-46.843165999999997</c:v>
                </c:pt>
                <c:pt idx="97">
                  <c:v>-46.759872000000001</c:v>
                </c:pt>
                <c:pt idx="98">
                  <c:v>-46.599772999999999</c:v>
                </c:pt>
                <c:pt idx="99">
                  <c:v>-46.354824000000001</c:v>
                </c:pt>
                <c:pt idx="100">
                  <c:v>-46.018917000000002</c:v>
                </c:pt>
                <c:pt idx="101">
                  <c:v>-45.575679999999998</c:v>
                </c:pt>
                <c:pt idx="102">
                  <c:v>-45.096378000000001</c:v>
                </c:pt>
                <c:pt idx="103">
                  <c:v>-44.628002000000002</c:v>
                </c:pt>
                <c:pt idx="104">
                  <c:v>-44.232501999999997</c:v>
                </c:pt>
                <c:pt idx="105">
                  <c:v>-43.882987999999997</c:v>
                </c:pt>
                <c:pt idx="106">
                  <c:v>-43.580162000000001</c:v>
                </c:pt>
                <c:pt idx="107">
                  <c:v>-43.279102000000002</c:v>
                </c:pt>
                <c:pt idx="108">
                  <c:v>-42.934775999999999</c:v>
                </c:pt>
                <c:pt idx="109">
                  <c:v>-42.514172000000002</c:v>
                </c:pt>
                <c:pt idx="110">
                  <c:v>-41.993465</c:v>
                </c:pt>
                <c:pt idx="111">
                  <c:v>-41.39452</c:v>
                </c:pt>
                <c:pt idx="112">
                  <c:v>-40.758296999999999</c:v>
                </c:pt>
                <c:pt idx="113">
                  <c:v>-40.094253999999999</c:v>
                </c:pt>
                <c:pt idx="114">
                  <c:v>-39.464191</c:v>
                </c:pt>
                <c:pt idx="115">
                  <c:v>-38.841408000000001</c:v>
                </c:pt>
                <c:pt idx="116">
                  <c:v>-38.250751000000001</c:v>
                </c:pt>
                <c:pt idx="117">
                  <c:v>-37.646000000000001</c:v>
                </c:pt>
                <c:pt idx="118">
                  <c:v>-37.099335000000004</c:v>
                </c:pt>
                <c:pt idx="119">
                  <c:v>-36.586131999999999</c:v>
                </c:pt>
                <c:pt idx="120">
                  <c:v>-36.090294</c:v>
                </c:pt>
                <c:pt idx="121">
                  <c:v>-35.622180999999998</c:v>
                </c:pt>
                <c:pt idx="122">
                  <c:v>-35.163970999999997</c:v>
                </c:pt>
                <c:pt idx="123">
                  <c:v>-34.662745999999999</c:v>
                </c:pt>
                <c:pt idx="124">
                  <c:v>-34.167895999999999</c:v>
                </c:pt>
                <c:pt idx="125">
                  <c:v>-33.657753</c:v>
                </c:pt>
                <c:pt idx="126">
                  <c:v>-33.157780000000002</c:v>
                </c:pt>
                <c:pt idx="127">
                  <c:v>-32.691071000000001</c:v>
                </c:pt>
                <c:pt idx="128">
                  <c:v>-32.277999999999999</c:v>
                </c:pt>
                <c:pt idx="129">
                  <c:v>-31.832201000000001</c:v>
                </c:pt>
                <c:pt idx="130">
                  <c:v>-31.460587</c:v>
                </c:pt>
                <c:pt idx="131">
                  <c:v>-31.089860999999999</c:v>
                </c:pt>
                <c:pt idx="132">
                  <c:v>-30.728487000000001</c:v>
                </c:pt>
                <c:pt idx="133">
                  <c:v>-30.388731</c:v>
                </c:pt>
                <c:pt idx="134">
                  <c:v>-30.063496000000001</c:v>
                </c:pt>
                <c:pt idx="135">
                  <c:v>-29.719899999999999</c:v>
                </c:pt>
                <c:pt idx="136">
                  <c:v>-29.424316000000001</c:v>
                </c:pt>
                <c:pt idx="137">
                  <c:v>-29.151636</c:v>
                </c:pt>
                <c:pt idx="138">
                  <c:v>-28.906300999999999</c:v>
                </c:pt>
                <c:pt idx="139">
                  <c:v>-28.698294000000001</c:v>
                </c:pt>
                <c:pt idx="140">
                  <c:v>-28.509810999999999</c:v>
                </c:pt>
                <c:pt idx="141">
                  <c:v>-28.314810000000001</c:v>
                </c:pt>
                <c:pt idx="142">
                  <c:v>-28.178455</c:v>
                </c:pt>
                <c:pt idx="143">
                  <c:v>-28.047934999999999</c:v>
                </c:pt>
                <c:pt idx="144">
                  <c:v>-27.926991999999998</c:v>
                </c:pt>
                <c:pt idx="145">
                  <c:v>-27.850283000000001</c:v>
                </c:pt>
                <c:pt idx="146">
                  <c:v>-27.776730000000001</c:v>
                </c:pt>
                <c:pt idx="147">
                  <c:v>-27.719080000000002</c:v>
                </c:pt>
                <c:pt idx="148">
                  <c:v>-27.681011000000002</c:v>
                </c:pt>
                <c:pt idx="149">
                  <c:v>-27.656438999999999</c:v>
                </c:pt>
                <c:pt idx="150">
                  <c:v>-27.634744999999999</c:v>
                </c:pt>
                <c:pt idx="151">
                  <c:v>-27.652743999999998</c:v>
                </c:pt>
                <c:pt idx="152">
                  <c:v>-27.662485</c:v>
                </c:pt>
                <c:pt idx="153">
                  <c:v>-27.679531000000001</c:v>
                </c:pt>
                <c:pt idx="154">
                  <c:v>-27.697918000000001</c:v>
                </c:pt>
                <c:pt idx="155">
                  <c:v>-27.703091000000001</c:v>
                </c:pt>
                <c:pt idx="156">
                  <c:v>-27.697984999999999</c:v>
                </c:pt>
                <c:pt idx="157">
                  <c:v>-27.705183000000002</c:v>
                </c:pt>
                <c:pt idx="158">
                  <c:v>-27.698999000000001</c:v>
                </c:pt>
                <c:pt idx="159">
                  <c:v>-27.694026999999998</c:v>
                </c:pt>
                <c:pt idx="160">
                  <c:v>-27.701505999999998</c:v>
                </c:pt>
                <c:pt idx="161">
                  <c:v>-27.733944000000001</c:v>
                </c:pt>
                <c:pt idx="162">
                  <c:v>-27.767879000000001</c:v>
                </c:pt>
                <c:pt idx="163">
                  <c:v>-27.849053999999999</c:v>
                </c:pt>
                <c:pt idx="164">
                  <c:v>-27.975859</c:v>
                </c:pt>
                <c:pt idx="165">
                  <c:v>-28.146222999999999</c:v>
                </c:pt>
                <c:pt idx="166">
                  <c:v>-28.354519</c:v>
                </c:pt>
                <c:pt idx="167">
                  <c:v>-28.58164</c:v>
                </c:pt>
                <c:pt idx="168">
                  <c:v>-28.832844000000001</c:v>
                </c:pt>
                <c:pt idx="169">
                  <c:v>-29.108308999999998</c:v>
                </c:pt>
                <c:pt idx="170">
                  <c:v>-29.406403999999998</c:v>
                </c:pt>
                <c:pt idx="171">
                  <c:v>-29.708019</c:v>
                </c:pt>
                <c:pt idx="172">
                  <c:v>-30.056972999999999</c:v>
                </c:pt>
                <c:pt idx="173">
                  <c:v>-30.437135999999999</c:v>
                </c:pt>
                <c:pt idx="174">
                  <c:v>-30.867619000000001</c:v>
                </c:pt>
                <c:pt idx="175">
                  <c:v>-31.379809999999999</c:v>
                </c:pt>
                <c:pt idx="176">
                  <c:v>-31.998428000000001</c:v>
                </c:pt>
                <c:pt idx="177">
                  <c:v>-32.738075000000002</c:v>
                </c:pt>
                <c:pt idx="178">
                  <c:v>-33.635840999999999</c:v>
                </c:pt>
                <c:pt idx="179">
                  <c:v>-34.685802000000002</c:v>
                </c:pt>
                <c:pt idx="180">
                  <c:v>-35.898539999999997</c:v>
                </c:pt>
                <c:pt idx="181">
                  <c:v>-37.303455</c:v>
                </c:pt>
                <c:pt idx="182">
                  <c:v>-38.935218999999996</c:v>
                </c:pt>
                <c:pt idx="183">
                  <c:v>-40.850833999999999</c:v>
                </c:pt>
                <c:pt idx="184">
                  <c:v>-43.018959000000002</c:v>
                </c:pt>
                <c:pt idx="185">
                  <c:v>-44.840786000000001</c:v>
                </c:pt>
                <c:pt idx="186">
                  <c:v>-45.621181</c:v>
                </c:pt>
                <c:pt idx="187">
                  <c:v>-45.227221999999998</c:v>
                </c:pt>
                <c:pt idx="188">
                  <c:v>-43.684612000000001</c:v>
                </c:pt>
                <c:pt idx="189">
                  <c:v>-41.124851</c:v>
                </c:pt>
                <c:pt idx="190">
                  <c:v>-38.192844000000001</c:v>
                </c:pt>
                <c:pt idx="191">
                  <c:v>-35.572800000000001</c:v>
                </c:pt>
                <c:pt idx="192">
                  <c:v>-33.407581</c:v>
                </c:pt>
                <c:pt idx="193">
                  <c:v>-31.588291000000002</c:v>
                </c:pt>
                <c:pt idx="194">
                  <c:v>-30.033512000000002</c:v>
                </c:pt>
                <c:pt idx="195">
                  <c:v>-28.682659000000001</c:v>
                </c:pt>
                <c:pt idx="196">
                  <c:v>-27.498927999999999</c:v>
                </c:pt>
                <c:pt idx="197">
                  <c:v>-26.413305000000001</c:v>
                </c:pt>
                <c:pt idx="198">
                  <c:v>-25.404796999999999</c:v>
                </c:pt>
                <c:pt idx="199">
                  <c:v>-24.623643999999999</c:v>
                </c:pt>
                <c:pt idx="200">
                  <c:v>-24.045067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26-407A-A578-F0807B1A2F67}"/>
            </c:ext>
          </c:extLst>
        </c:ser>
        <c:ser>
          <c:idx val="1"/>
          <c:order val="1"/>
          <c:tx>
            <c:v>Configuration B</c:v>
          </c:tx>
          <c:spPr>
            <a:ln>
              <a:solidFill>
                <a:prstClr val="black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0.01</c:v>
                </c:pt>
                <c:pt idx="1">
                  <c:v>8.9950000000000002E-2</c:v>
                </c:pt>
                <c:pt idx="2">
                  <c:v>0.1699</c:v>
                </c:pt>
                <c:pt idx="3">
                  <c:v>0.24984999999999999</c:v>
                </c:pt>
                <c:pt idx="4">
                  <c:v>0.32979999999999998</c:v>
                </c:pt>
                <c:pt idx="5">
                  <c:v>0.40975</c:v>
                </c:pt>
                <c:pt idx="6">
                  <c:v>0.48970000000000002</c:v>
                </c:pt>
                <c:pt idx="7">
                  <c:v>0.56964999999999999</c:v>
                </c:pt>
                <c:pt idx="8">
                  <c:v>0.64959999999999996</c:v>
                </c:pt>
                <c:pt idx="9">
                  <c:v>0.72955000000000003</c:v>
                </c:pt>
                <c:pt idx="10">
                  <c:v>0.8095</c:v>
                </c:pt>
                <c:pt idx="11">
                  <c:v>0.88944999999999996</c:v>
                </c:pt>
                <c:pt idx="12">
                  <c:v>0.96940000000000004</c:v>
                </c:pt>
                <c:pt idx="13">
                  <c:v>1.04935</c:v>
                </c:pt>
                <c:pt idx="14">
                  <c:v>1.1293</c:v>
                </c:pt>
                <c:pt idx="15">
                  <c:v>1.2092499999999999</c:v>
                </c:pt>
                <c:pt idx="16">
                  <c:v>1.2891999999999999</c:v>
                </c:pt>
                <c:pt idx="17">
                  <c:v>1.3691500000000001</c:v>
                </c:pt>
                <c:pt idx="18">
                  <c:v>1.4491000000000001</c:v>
                </c:pt>
                <c:pt idx="19">
                  <c:v>1.52905</c:v>
                </c:pt>
                <c:pt idx="20">
                  <c:v>1.609</c:v>
                </c:pt>
                <c:pt idx="21">
                  <c:v>1.68895</c:v>
                </c:pt>
                <c:pt idx="22">
                  <c:v>1.7688999999999999</c:v>
                </c:pt>
                <c:pt idx="23">
                  <c:v>1.8488500000000001</c:v>
                </c:pt>
                <c:pt idx="24">
                  <c:v>1.9288000000000001</c:v>
                </c:pt>
                <c:pt idx="25">
                  <c:v>2.00875</c:v>
                </c:pt>
                <c:pt idx="26">
                  <c:v>2.0886999999999998</c:v>
                </c:pt>
                <c:pt idx="27">
                  <c:v>2.16865</c:v>
                </c:pt>
                <c:pt idx="28">
                  <c:v>2.2486000000000002</c:v>
                </c:pt>
                <c:pt idx="29">
                  <c:v>2.3285499999999999</c:v>
                </c:pt>
                <c:pt idx="30">
                  <c:v>2.4085000000000001</c:v>
                </c:pt>
                <c:pt idx="31">
                  <c:v>2.4884499999999998</c:v>
                </c:pt>
                <c:pt idx="32">
                  <c:v>2.5684</c:v>
                </c:pt>
                <c:pt idx="33">
                  <c:v>2.6483500000000002</c:v>
                </c:pt>
                <c:pt idx="34">
                  <c:v>2.7282999999999999</c:v>
                </c:pt>
                <c:pt idx="35">
                  <c:v>2.8082500000000001</c:v>
                </c:pt>
                <c:pt idx="36">
                  <c:v>2.8881999999999999</c:v>
                </c:pt>
                <c:pt idx="37">
                  <c:v>2.9681500000000001</c:v>
                </c:pt>
                <c:pt idx="38">
                  <c:v>3.0480999999999998</c:v>
                </c:pt>
                <c:pt idx="39">
                  <c:v>3.12805</c:v>
                </c:pt>
                <c:pt idx="40">
                  <c:v>3.2080000000000002</c:v>
                </c:pt>
                <c:pt idx="41">
                  <c:v>3.2879499999999999</c:v>
                </c:pt>
                <c:pt idx="42">
                  <c:v>3.3679000000000001</c:v>
                </c:pt>
                <c:pt idx="43">
                  <c:v>3.4478499999999999</c:v>
                </c:pt>
                <c:pt idx="44">
                  <c:v>3.5278</c:v>
                </c:pt>
                <c:pt idx="45">
                  <c:v>3.6077499999999998</c:v>
                </c:pt>
                <c:pt idx="46">
                  <c:v>3.6877</c:v>
                </c:pt>
                <c:pt idx="47">
                  <c:v>3.7676500000000002</c:v>
                </c:pt>
                <c:pt idx="48">
                  <c:v>3.8475999999999999</c:v>
                </c:pt>
                <c:pt idx="49">
                  <c:v>3.9275500000000001</c:v>
                </c:pt>
                <c:pt idx="50">
                  <c:v>4.0075000000000003</c:v>
                </c:pt>
                <c:pt idx="51">
                  <c:v>4.0874499999999996</c:v>
                </c:pt>
                <c:pt idx="52">
                  <c:v>4.1673999999999998</c:v>
                </c:pt>
                <c:pt idx="53">
                  <c:v>4.24735</c:v>
                </c:pt>
                <c:pt idx="54">
                  <c:v>4.3273000000000001</c:v>
                </c:pt>
                <c:pt idx="55">
                  <c:v>4.4072500000000003</c:v>
                </c:pt>
                <c:pt idx="56">
                  <c:v>4.4871999999999996</c:v>
                </c:pt>
                <c:pt idx="57">
                  <c:v>4.5671499999999998</c:v>
                </c:pt>
                <c:pt idx="58">
                  <c:v>4.6471</c:v>
                </c:pt>
                <c:pt idx="59">
                  <c:v>4.7270500000000002</c:v>
                </c:pt>
                <c:pt idx="60">
                  <c:v>4.8070000000000004</c:v>
                </c:pt>
                <c:pt idx="61">
                  <c:v>4.8869499999999997</c:v>
                </c:pt>
                <c:pt idx="62">
                  <c:v>4.9668999999999999</c:v>
                </c:pt>
                <c:pt idx="63">
                  <c:v>5.0468500000000001</c:v>
                </c:pt>
                <c:pt idx="64">
                  <c:v>5.1268000000000002</c:v>
                </c:pt>
                <c:pt idx="65">
                  <c:v>5.2067500000000004</c:v>
                </c:pt>
                <c:pt idx="66">
                  <c:v>5.2866999999999997</c:v>
                </c:pt>
                <c:pt idx="67">
                  <c:v>5.3666499999999999</c:v>
                </c:pt>
                <c:pt idx="68">
                  <c:v>5.4466000000000001</c:v>
                </c:pt>
                <c:pt idx="69">
                  <c:v>5.5265500000000003</c:v>
                </c:pt>
                <c:pt idx="70">
                  <c:v>5.6064999999999996</c:v>
                </c:pt>
                <c:pt idx="71">
                  <c:v>5.6864499999999998</c:v>
                </c:pt>
                <c:pt idx="72">
                  <c:v>5.7664</c:v>
                </c:pt>
                <c:pt idx="73">
                  <c:v>5.8463500000000002</c:v>
                </c:pt>
                <c:pt idx="74">
                  <c:v>5.9263000000000003</c:v>
                </c:pt>
                <c:pt idx="75">
                  <c:v>6.0062499999999996</c:v>
                </c:pt>
                <c:pt idx="76">
                  <c:v>6.0861999999999998</c:v>
                </c:pt>
                <c:pt idx="77">
                  <c:v>6.16615</c:v>
                </c:pt>
                <c:pt idx="78">
                  <c:v>6.2461000000000002</c:v>
                </c:pt>
                <c:pt idx="79">
                  <c:v>6.3260500000000004</c:v>
                </c:pt>
                <c:pt idx="80">
                  <c:v>6.4059999999999997</c:v>
                </c:pt>
                <c:pt idx="81">
                  <c:v>6.4859499999999999</c:v>
                </c:pt>
                <c:pt idx="82">
                  <c:v>6.5659000000000001</c:v>
                </c:pt>
                <c:pt idx="83">
                  <c:v>6.6458500000000003</c:v>
                </c:pt>
                <c:pt idx="84">
                  <c:v>6.7257999999999996</c:v>
                </c:pt>
                <c:pt idx="85">
                  <c:v>6.8057499999999997</c:v>
                </c:pt>
                <c:pt idx="86">
                  <c:v>6.8856999999999999</c:v>
                </c:pt>
                <c:pt idx="87">
                  <c:v>6.9656500000000001</c:v>
                </c:pt>
                <c:pt idx="88">
                  <c:v>7.0456000000000003</c:v>
                </c:pt>
                <c:pt idx="89">
                  <c:v>7.1255499999999996</c:v>
                </c:pt>
                <c:pt idx="90">
                  <c:v>7.2054999999999998</c:v>
                </c:pt>
                <c:pt idx="91">
                  <c:v>7.28545</c:v>
                </c:pt>
                <c:pt idx="92">
                  <c:v>7.3654000000000002</c:v>
                </c:pt>
                <c:pt idx="93">
                  <c:v>7.4453500000000004</c:v>
                </c:pt>
                <c:pt idx="94">
                  <c:v>7.5252999999999997</c:v>
                </c:pt>
                <c:pt idx="95">
                  <c:v>7.6052499999999998</c:v>
                </c:pt>
                <c:pt idx="96">
                  <c:v>7.6852</c:v>
                </c:pt>
                <c:pt idx="97">
                  <c:v>7.7651500000000002</c:v>
                </c:pt>
                <c:pt idx="98">
                  <c:v>7.8451000000000004</c:v>
                </c:pt>
                <c:pt idx="99">
                  <c:v>7.9250499999999997</c:v>
                </c:pt>
                <c:pt idx="100">
                  <c:v>8.0050000000000008</c:v>
                </c:pt>
                <c:pt idx="101">
                  <c:v>8.0849499999999992</c:v>
                </c:pt>
                <c:pt idx="102">
                  <c:v>8.1648999999999994</c:v>
                </c:pt>
                <c:pt idx="103">
                  <c:v>8.2448499999999996</c:v>
                </c:pt>
                <c:pt idx="104">
                  <c:v>8.3247999999999998</c:v>
                </c:pt>
                <c:pt idx="105">
                  <c:v>8.4047499999999999</c:v>
                </c:pt>
                <c:pt idx="106">
                  <c:v>8.4847000000000001</c:v>
                </c:pt>
                <c:pt idx="107">
                  <c:v>8.5646500000000003</c:v>
                </c:pt>
                <c:pt idx="108">
                  <c:v>8.6446000000000005</c:v>
                </c:pt>
                <c:pt idx="109">
                  <c:v>8.7245500000000007</c:v>
                </c:pt>
                <c:pt idx="110">
                  <c:v>8.8045000000000009</c:v>
                </c:pt>
                <c:pt idx="111">
                  <c:v>8.8844499999999993</c:v>
                </c:pt>
                <c:pt idx="112">
                  <c:v>8.9643999999999995</c:v>
                </c:pt>
                <c:pt idx="113">
                  <c:v>9.0443499999999997</c:v>
                </c:pt>
                <c:pt idx="114">
                  <c:v>9.1242999999999999</c:v>
                </c:pt>
                <c:pt idx="115">
                  <c:v>9.20425</c:v>
                </c:pt>
                <c:pt idx="116">
                  <c:v>9.2842000000000002</c:v>
                </c:pt>
                <c:pt idx="117">
                  <c:v>9.3641500000000004</c:v>
                </c:pt>
                <c:pt idx="118">
                  <c:v>9.4441000000000006</c:v>
                </c:pt>
                <c:pt idx="119">
                  <c:v>9.5240500000000008</c:v>
                </c:pt>
                <c:pt idx="120">
                  <c:v>9.6039999999999992</c:v>
                </c:pt>
                <c:pt idx="121">
                  <c:v>9.6839499999999994</c:v>
                </c:pt>
                <c:pt idx="122">
                  <c:v>9.7638999999999996</c:v>
                </c:pt>
                <c:pt idx="123">
                  <c:v>9.8438499999999998</c:v>
                </c:pt>
                <c:pt idx="124">
                  <c:v>9.9238</c:v>
                </c:pt>
                <c:pt idx="125">
                  <c:v>10.00375</c:v>
                </c:pt>
                <c:pt idx="126">
                  <c:v>10.0837</c:v>
                </c:pt>
                <c:pt idx="127">
                  <c:v>10.163650000000001</c:v>
                </c:pt>
                <c:pt idx="128">
                  <c:v>10.243600000000001</c:v>
                </c:pt>
                <c:pt idx="129">
                  <c:v>10.323549999999999</c:v>
                </c:pt>
                <c:pt idx="130">
                  <c:v>10.403499999999999</c:v>
                </c:pt>
                <c:pt idx="131">
                  <c:v>10.483449999999999</c:v>
                </c:pt>
                <c:pt idx="132">
                  <c:v>10.5634</c:v>
                </c:pt>
                <c:pt idx="133">
                  <c:v>10.64335</c:v>
                </c:pt>
                <c:pt idx="134">
                  <c:v>10.7233</c:v>
                </c:pt>
                <c:pt idx="135">
                  <c:v>10.80325</c:v>
                </c:pt>
                <c:pt idx="136">
                  <c:v>10.8832</c:v>
                </c:pt>
                <c:pt idx="137">
                  <c:v>10.963150000000001</c:v>
                </c:pt>
                <c:pt idx="138">
                  <c:v>11.043100000000001</c:v>
                </c:pt>
                <c:pt idx="139">
                  <c:v>11.123049999999999</c:v>
                </c:pt>
                <c:pt idx="140">
                  <c:v>11.202999999999999</c:v>
                </c:pt>
                <c:pt idx="141">
                  <c:v>11.28295</c:v>
                </c:pt>
                <c:pt idx="142">
                  <c:v>11.3629</c:v>
                </c:pt>
                <c:pt idx="143">
                  <c:v>11.44285</c:v>
                </c:pt>
                <c:pt idx="144">
                  <c:v>11.5228</c:v>
                </c:pt>
                <c:pt idx="145">
                  <c:v>11.60275</c:v>
                </c:pt>
                <c:pt idx="146">
                  <c:v>11.682700000000001</c:v>
                </c:pt>
                <c:pt idx="147">
                  <c:v>11.762650000000001</c:v>
                </c:pt>
                <c:pt idx="148">
                  <c:v>11.842599999999999</c:v>
                </c:pt>
                <c:pt idx="149">
                  <c:v>11.922549999999999</c:v>
                </c:pt>
                <c:pt idx="150">
                  <c:v>12.0025</c:v>
                </c:pt>
                <c:pt idx="151">
                  <c:v>12.08245</c:v>
                </c:pt>
                <c:pt idx="152">
                  <c:v>12.1624</c:v>
                </c:pt>
                <c:pt idx="153">
                  <c:v>12.24235</c:v>
                </c:pt>
                <c:pt idx="154">
                  <c:v>12.3223</c:v>
                </c:pt>
                <c:pt idx="155">
                  <c:v>12.40225</c:v>
                </c:pt>
                <c:pt idx="156">
                  <c:v>12.482200000000001</c:v>
                </c:pt>
                <c:pt idx="157">
                  <c:v>12.562150000000001</c:v>
                </c:pt>
                <c:pt idx="158">
                  <c:v>12.642099999999999</c:v>
                </c:pt>
                <c:pt idx="159">
                  <c:v>12.722049999999999</c:v>
                </c:pt>
                <c:pt idx="160">
                  <c:v>12.802</c:v>
                </c:pt>
                <c:pt idx="161">
                  <c:v>12.88195</c:v>
                </c:pt>
                <c:pt idx="162">
                  <c:v>12.9619</c:v>
                </c:pt>
                <c:pt idx="163">
                  <c:v>13.04185</c:v>
                </c:pt>
                <c:pt idx="164">
                  <c:v>13.1218</c:v>
                </c:pt>
                <c:pt idx="165">
                  <c:v>13.201750000000001</c:v>
                </c:pt>
                <c:pt idx="166">
                  <c:v>13.281700000000001</c:v>
                </c:pt>
                <c:pt idx="167">
                  <c:v>13.361649999999999</c:v>
                </c:pt>
                <c:pt idx="168">
                  <c:v>13.441599999999999</c:v>
                </c:pt>
                <c:pt idx="169">
                  <c:v>13.52155</c:v>
                </c:pt>
                <c:pt idx="170">
                  <c:v>13.6015</c:v>
                </c:pt>
                <c:pt idx="171">
                  <c:v>13.68145</c:v>
                </c:pt>
                <c:pt idx="172">
                  <c:v>13.7614</c:v>
                </c:pt>
                <c:pt idx="173">
                  <c:v>13.84135</c:v>
                </c:pt>
                <c:pt idx="174">
                  <c:v>13.9213</c:v>
                </c:pt>
                <c:pt idx="175">
                  <c:v>14.001250000000001</c:v>
                </c:pt>
                <c:pt idx="176">
                  <c:v>14.081200000000001</c:v>
                </c:pt>
                <c:pt idx="177">
                  <c:v>14.161149999999999</c:v>
                </c:pt>
                <c:pt idx="178">
                  <c:v>14.241099999999999</c:v>
                </c:pt>
                <c:pt idx="179">
                  <c:v>14.32105</c:v>
                </c:pt>
                <c:pt idx="180">
                  <c:v>14.401</c:v>
                </c:pt>
                <c:pt idx="181">
                  <c:v>14.48095</c:v>
                </c:pt>
                <c:pt idx="182">
                  <c:v>14.5609</c:v>
                </c:pt>
                <c:pt idx="183">
                  <c:v>14.64085</c:v>
                </c:pt>
                <c:pt idx="184">
                  <c:v>14.720800000000001</c:v>
                </c:pt>
                <c:pt idx="185">
                  <c:v>14.800750000000001</c:v>
                </c:pt>
                <c:pt idx="186">
                  <c:v>14.880699999999999</c:v>
                </c:pt>
                <c:pt idx="187">
                  <c:v>14.960649999999999</c:v>
                </c:pt>
                <c:pt idx="188">
                  <c:v>15.0406</c:v>
                </c:pt>
                <c:pt idx="189">
                  <c:v>15.12055</c:v>
                </c:pt>
                <c:pt idx="190">
                  <c:v>15.2005</c:v>
                </c:pt>
                <c:pt idx="191">
                  <c:v>15.28045</c:v>
                </c:pt>
                <c:pt idx="192">
                  <c:v>15.3604</c:v>
                </c:pt>
                <c:pt idx="193">
                  <c:v>15.44035</c:v>
                </c:pt>
                <c:pt idx="194">
                  <c:v>15.520300000000001</c:v>
                </c:pt>
                <c:pt idx="195">
                  <c:v>15.600250000000001</c:v>
                </c:pt>
                <c:pt idx="196">
                  <c:v>15.680199999999999</c:v>
                </c:pt>
                <c:pt idx="197">
                  <c:v>15.760149999999999</c:v>
                </c:pt>
                <c:pt idx="198">
                  <c:v>15.8401</c:v>
                </c:pt>
                <c:pt idx="199">
                  <c:v>15.92005</c:v>
                </c:pt>
                <c:pt idx="200">
                  <c:v>16</c:v>
                </c:pt>
              </c:numCache>
            </c:numRef>
          </c:xVal>
          <c:yVal>
            <c:numRef>
              <c:f>Isolations!$H$5:$H$205</c:f>
              <c:numCache>
                <c:formatCode>General</c:formatCode>
                <c:ptCount val="201"/>
                <c:pt idx="0">
                  <c:v>-61.975864000000001</c:v>
                </c:pt>
                <c:pt idx="1">
                  <c:v>-56.338051</c:v>
                </c:pt>
                <c:pt idx="2">
                  <c:v>-49.625647999999998</c:v>
                </c:pt>
                <c:pt idx="3">
                  <c:v>-42.067703000000002</c:v>
                </c:pt>
                <c:pt idx="4">
                  <c:v>-38.963467000000001</c:v>
                </c:pt>
                <c:pt idx="5">
                  <c:v>-37.486018999999999</c:v>
                </c:pt>
                <c:pt idx="6">
                  <c:v>-35.675350000000002</c:v>
                </c:pt>
                <c:pt idx="7">
                  <c:v>-35.134171000000002</c:v>
                </c:pt>
                <c:pt idx="8">
                  <c:v>-35.581364000000001</c:v>
                </c:pt>
                <c:pt idx="9">
                  <c:v>-35.722641000000003</c:v>
                </c:pt>
                <c:pt idx="10">
                  <c:v>-36.277419999999999</c:v>
                </c:pt>
                <c:pt idx="11">
                  <c:v>-36.753982999999998</c:v>
                </c:pt>
                <c:pt idx="12">
                  <c:v>-36.754542999999998</c:v>
                </c:pt>
                <c:pt idx="13">
                  <c:v>-36.691391000000003</c:v>
                </c:pt>
                <c:pt idx="14">
                  <c:v>-36.675109999999997</c:v>
                </c:pt>
                <c:pt idx="15">
                  <c:v>-36.692245</c:v>
                </c:pt>
                <c:pt idx="16">
                  <c:v>-37.051032999999997</c:v>
                </c:pt>
                <c:pt idx="17">
                  <c:v>-38.059074000000003</c:v>
                </c:pt>
                <c:pt idx="18">
                  <c:v>-39.198138999999998</c:v>
                </c:pt>
                <c:pt idx="19">
                  <c:v>-40.783214999999998</c:v>
                </c:pt>
                <c:pt idx="20">
                  <c:v>-42.500835000000002</c:v>
                </c:pt>
                <c:pt idx="21">
                  <c:v>-44.139130000000002</c:v>
                </c:pt>
                <c:pt idx="22">
                  <c:v>-46.031536000000003</c:v>
                </c:pt>
                <c:pt idx="23">
                  <c:v>-48.278514999999999</c:v>
                </c:pt>
                <c:pt idx="24">
                  <c:v>-51.459811999999999</c:v>
                </c:pt>
                <c:pt idx="25">
                  <c:v>-53.770527000000001</c:v>
                </c:pt>
                <c:pt idx="26">
                  <c:v>-55.437897</c:v>
                </c:pt>
                <c:pt idx="27">
                  <c:v>-56.225147</c:v>
                </c:pt>
                <c:pt idx="28">
                  <c:v>-56.137379000000003</c:v>
                </c:pt>
                <c:pt idx="29">
                  <c:v>-53.791362999999997</c:v>
                </c:pt>
                <c:pt idx="30">
                  <c:v>-51.369247000000001</c:v>
                </c:pt>
                <c:pt idx="31">
                  <c:v>-49.240062999999999</c:v>
                </c:pt>
                <c:pt idx="32">
                  <c:v>-46.934189000000003</c:v>
                </c:pt>
                <c:pt idx="33">
                  <c:v>-44.628898999999997</c:v>
                </c:pt>
                <c:pt idx="34">
                  <c:v>-42.550758000000002</c:v>
                </c:pt>
                <c:pt idx="35">
                  <c:v>-40.842941000000003</c:v>
                </c:pt>
                <c:pt idx="36">
                  <c:v>-39.054279000000001</c:v>
                </c:pt>
                <c:pt idx="37">
                  <c:v>-37.402282999999997</c:v>
                </c:pt>
                <c:pt idx="38">
                  <c:v>-35.917751000000003</c:v>
                </c:pt>
                <c:pt idx="39">
                  <c:v>-34.709896000000001</c:v>
                </c:pt>
                <c:pt idx="40">
                  <c:v>-33.528731999999998</c:v>
                </c:pt>
                <c:pt idx="41">
                  <c:v>-32.476973999999998</c:v>
                </c:pt>
                <c:pt idx="42">
                  <c:v>-31.561958000000001</c:v>
                </c:pt>
                <c:pt idx="43">
                  <c:v>-30.696179999999998</c:v>
                </c:pt>
                <c:pt idx="44">
                  <c:v>-29.867377999999999</c:v>
                </c:pt>
                <c:pt idx="45">
                  <c:v>-29.203859000000001</c:v>
                </c:pt>
                <c:pt idx="46">
                  <c:v>-28.563158000000001</c:v>
                </c:pt>
                <c:pt idx="47">
                  <c:v>-27.976126000000001</c:v>
                </c:pt>
                <c:pt idx="48">
                  <c:v>-27.397831</c:v>
                </c:pt>
                <c:pt idx="49">
                  <c:v>-26.908902999999999</c:v>
                </c:pt>
                <c:pt idx="50">
                  <c:v>-26.434304999999998</c:v>
                </c:pt>
                <c:pt idx="51">
                  <c:v>-26.007673</c:v>
                </c:pt>
                <c:pt idx="52">
                  <c:v>-25.619686000000002</c:v>
                </c:pt>
                <c:pt idx="53">
                  <c:v>-25.237186000000001</c:v>
                </c:pt>
                <c:pt idx="54">
                  <c:v>-24.850594999999998</c:v>
                </c:pt>
                <c:pt idx="55">
                  <c:v>-24.498493</c:v>
                </c:pt>
                <c:pt idx="56">
                  <c:v>-24.159054000000001</c:v>
                </c:pt>
                <c:pt idx="57">
                  <c:v>-23.831181999999998</c:v>
                </c:pt>
                <c:pt idx="58">
                  <c:v>-23.553191999999999</c:v>
                </c:pt>
                <c:pt idx="59">
                  <c:v>-23.300294999999998</c:v>
                </c:pt>
                <c:pt idx="60">
                  <c:v>-23.072814999999999</c:v>
                </c:pt>
                <c:pt idx="61">
                  <c:v>-22.865713</c:v>
                </c:pt>
                <c:pt idx="62">
                  <c:v>-22.670185</c:v>
                </c:pt>
                <c:pt idx="63">
                  <c:v>-22.472733999999999</c:v>
                </c:pt>
                <c:pt idx="64">
                  <c:v>-22.290613</c:v>
                </c:pt>
                <c:pt idx="65">
                  <c:v>-22.114747999999999</c:v>
                </c:pt>
                <c:pt idx="66">
                  <c:v>-21.906469000000001</c:v>
                </c:pt>
                <c:pt idx="67">
                  <c:v>-21.689965999999998</c:v>
                </c:pt>
                <c:pt idx="68">
                  <c:v>-21.495916000000001</c:v>
                </c:pt>
                <c:pt idx="69">
                  <c:v>-21.286531</c:v>
                </c:pt>
                <c:pt idx="70">
                  <c:v>-21.077206</c:v>
                </c:pt>
                <c:pt idx="71">
                  <c:v>-20.922121000000001</c:v>
                </c:pt>
                <c:pt idx="72">
                  <c:v>-20.746502</c:v>
                </c:pt>
                <c:pt idx="73">
                  <c:v>-20.558737000000001</c:v>
                </c:pt>
                <c:pt idx="74">
                  <c:v>-20.398506000000001</c:v>
                </c:pt>
                <c:pt idx="75">
                  <c:v>-20.243943999999999</c:v>
                </c:pt>
                <c:pt idx="76">
                  <c:v>-20.086905000000002</c:v>
                </c:pt>
                <c:pt idx="77">
                  <c:v>-19.985707999999999</c:v>
                </c:pt>
                <c:pt idx="78">
                  <c:v>-19.866019999999999</c:v>
                </c:pt>
                <c:pt idx="79">
                  <c:v>-19.747737999999998</c:v>
                </c:pt>
                <c:pt idx="80">
                  <c:v>-19.636185000000001</c:v>
                </c:pt>
                <c:pt idx="81">
                  <c:v>-19.567146000000001</c:v>
                </c:pt>
                <c:pt idx="82">
                  <c:v>-19.494247000000001</c:v>
                </c:pt>
                <c:pt idx="83">
                  <c:v>-19.451357000000002</c:v>
                </c:pt>
                <c:pt idx="84">
                  <c:v>-19.411767999999999</c:v>
                </c:pt>
                <c:pt idx="85">
                  <c:v>-19.391970000000001</c:v>
                </c:pt>
                <c:pt idx="86">
                  <c:v>-19.358132999999999</c:v>
                </c:pt>
                <c:pt idx="87">
                  <c:v>-19.363813</c:v>
                </c:pt>
                <c:pt idx="88">
                  <c:v>-19.376432000000001</c:v>
                </c:pt>
                <c:pt idx="89">
                  <c:v>-19.415792</c:v>
                </c:pt>
                <c:pt idx="90">
                  <c:v>-19.424896</c:v>
                </c:pt>
                <c:pt idx="91">
                  <c:v>-19.478804</c:v>
                </c:pt>
                <c:pt idx="92">
                  <c:v>-19.541585999999999</c:v>
                </c:pt>
                <c:pt idx="93">
                  <c:v>-19.618382</c:v>
                </c:pt>
                <c:pt idx="94">
                  <c:v>-19.715465999999999</c:v>
                </c:pt>
                <c:pt idx="95">
                  <c:v>-19.842210999999999</c:v>
                </c:pt>
                <c:pt idx="96">
                  <c:v>-19.953838000000001</c:v>
                </c:pt>
                <c:pt idx="97">
                  <c:v>-20.076405000000001</c:v>
                </c:pt>
                <c:pt idx="98">
                  <c:v>-20.214409</c:v>
                </c:pt>
                <c:pt idx="99">
                  <c:v>-20.345880999999999</c:v>
                </c:pt>
                <c:pt idx="100">
                  <c:v>-20.478811</c:v>
                </c:pt>
                <c:pt idx="101">
                  <c:v>-20.603470000000002</c:v>
                </c:pt>
                <c:pt idx="102">
                  <c:v>-20.707917999999999</c:v>
                </c:pt>
                <c:pt idx="103">
                  <c:v>-20.809345</c:v>
                </c:pt>
                <c:pt idx="104">
                  <c:v>-20.898674</c:v>
                </c:pt>
                <c:pt idx="105">
                  <c:v>-21.001068</c:v>
                </c:pt>
                <c:pt idx="106">
                  <c:v>-21.097023</c:v>
                </c:pt>
                <c:pt idx="107">
                  <c:v>-21.192084999999999</c:v>
                </c:pt>
                <c:pt idx="108">
                  <c:v>-21.286415000000002</c:v>
                </c:pt>
                <c:pt idx="109">
                  <c:v>-21.397348000000001</c:v>
                </c:pt>
                <c:pt idx="110">
                  <c:v>-21.494852000000002</c:v>
                </c:pt>
                <c:pt idx="111">
                  <c:v>-21.607223999999999</c:v>
                </c:pt>
                <c:pt idx="112">
                  <c:v>-21.736001999999999</c:v>
                </c:pt>
                <c:pt idx="113">
                  <c:v>-21.866458999999999</c:v>
                </c:pt>
                <c:pt idx="114">
                  <c:v>-22.006456</c:v>
                </c:pt>
                <c:pt idx="115">
                  <c:v>-22.194997999999998</c:v>
                </c:pt>
                <c:pt idx="116">
                  <c:v>-22.383654</c:v>
                </c:pt>
                <c:pt idx="117">
                  <c:v>-22.610851</c:v>
                </c:pt>
                <c:pt idx="118">
                  <c:v>-22.863057999999999</c:v>
                </c:pt>
                <c:pt idx="119">
                  <c:v>-23.132079999999998</c:v>
                </c:pt>
                <c:pt idx="120">
                  <c:v>-23.436052</c:v>
                </c:pt>
                <c:pt idx="121">
                  <c:v>-23.774891</c:v>
                </c:pt>
                <c:pt idx="122">
                  <c:v>-24.124662000000001</c:v>
                </c:pt>
                <c:pt idx="123">
                  <c:v>-24.536894</c:v>
                </c:pt>
                <c:pt idx="124">
                  <c:v>-24.942364000000001</c:v>
                </c:pt>
                <c:pt idx="125">
                  <c:v>-25.363588</c:v>
                </c:pt>
                <c:pt idx="126">
                  <c:v>-25.798272999999998</c:v>
                </c:pt>
                <c:pt idx="127">
                  <c:v>-26.252307999999999</c:v>
                </c:pt>
                <c:pt idx="128">
                  <c:v>-26.673238999999999</c:v>
                </c:pt>
                <c:pt idx="129">
                  <c:v>-27.097083999999999</c:v>
                </c:pt>
                <c:pt idx="130">
                  <c:v>-27.48237</c:v>
                </c:pt>
                <c:pt idx="131">
                  <c:v>-27.813994999999998</c:v>
                </c:pt>
                <c:pt idx="132">
                  <c:v>-28.118238000000002</c:v>
                </c:pt>
                <c:pt idx="133">
                  <c:v>-28.359442000000001</c:v>
                </c:pt>
                <c:pt idx="134">
                  <c:v>-28.534427999999998</c:v>
                </c:pt>
                <c:pt idx="135">
                  <c:v>-28.614968999999999</c:v>
                </c:pt>
                <c:pt idx="136">
                  <c:v>-28.631284999999998</c:v>
                </c:pt>
                <c:pt idx="137">
                  <c:v>-28.542249999999999</c:v>
                </c:pt>
                <c:pt idx="138">
                  <c:v>-28.397209</c:v>
                </c:pt>
                <c:pt idx="139">
                  <c:v>-28.218364999999999</c:v>
                </c:pt>
                <c:pt idx="140">
                  <c:v>-27.994295000000001</c:v>
                </c:pt>
                <c:pt idx="141">
                  <c:v>-27.750957</c:v>
                </c:pt>
                <c:pt idx="142">
                  <c:v>-27.487299</c:v>
                </c:pt>
                <c:pt idx="143">
                  <c:v>-27.184313</c:v>
                </c:pt>
                <c:pt idx="144">
                  <c:v>-26.863762000000001</c:v>
                </c:pt>
                <c:pt idx="145">
                  <c:v>-26.554698999999999</c:v>
                </c:pt>
                <c:pt idx="146">
                  <c:v>-26.228577000000001</c:v>
                </c:pt>
                <c:pt idx="147">
                  <c:v>-25.896916999999998</c:v>
                </c:pt>
                <c:pt idx="148">
                  <c:v>-25.583054000000001</c:v>
                </c:pt>
                <c:pt idx="149">
                  <c:v>-25.269627</c:v>
                </c:pt>
                <c:pt idx="150">
                  <c:v>-24.963747000000001</c:v>
                </c:pt>
                <c:pt idx="151">
                  <c:v>-24.656669999999998</c:v>
                </c:pt>
                <c:pt idx="152">
                  <c:v>-24.347905999999998</c:v>
                </c:pt>
                <c:pt idx="153">
                  <c:v>-24.030745</c:v>
                </c:pt>
                <c:pt idx="154">
                  <c:v>-23.697638999999999</c:v>
                </c:pt>
                <c:pt idx="155">
                  <c:v>-23.351274</c:v>
                </c:pt>
                <c:pt idx="156">
                  <c:v>-22.990658</c:v>
                </c:pt>
                <c:pt idx="157">
                  <c:v>-22.603694999999998</c:v>
                </c:pt>
                <c:pt idx="158">
                  <c:v>-22.190961999999999</c:v>
                </c:pt>
                <c:pt idx="159">
                  <c:v>-21.766470000000002</c:v>
                </c:pt>
                <c:pt idx="160">
                  <c:v>-21.314420999999999</c:v>
                </c:pt>
                <c:pt idx="161">
                  <c:v>-20.849627999999999</c:v>
                </c:pt>
                <c:pt idx="162">
                  <c:v>-20.358559</c:v>
                </c:pt>
                <c:pt idx="163">
                  <c:v>-19.850864000000001</c:v>
                </c:pt>
                <c:pt idx="164">
                  <c:v>-19.315491000000002</c:v>
                </c:pt>
                <c:pt idx="165">
                  <c:v>-18.776693000000002</c:v>
                </c:pt>
                <c:pt idx="166">
                  <c:v>-18.215626</c:v>
                </c:pt>
                <c:pt idx="167">
                  <c:v>-17.649324</c:v>
                </c:pt>
                <c:pt idx="168">
                  <c:v>-17.085858999999999</c:v>
                </c:pt>
                <c:pt idx="169">
                  <c:v>-16.523367</c:v>
                </c:pt>
                <c:pt idx="170">
                  <c:v>-15.958349</c:v>
                </c:pt>
                <c:pt idx="171">
                  <c:v>-15.414813000000001</c:v>
                </c:pt>
                <c:pt idx="172">
                  <c:v>-14.882491999999999</c:v>
                </c:pt>
                <c:pt idx="173">
                  <c:v>-14.380250999999999</c:v>
                </c:pt>
                <c:pt idx="174">
                  <c:v>-13.909431</c:v>
                </c:pt>
                <c:pt idx="175">
                  <c:v>-13.473055</c:v>
                </c:pt>
                <c:pt idx="176">
                  <c:v>-13.081626</c:v>
                </c:pt>
                <c:pt idx="177">
                  <c:v>-12.751023</c:v>
                </c:pt>
                <c:pt idx="178">
                  <c:v>-12.487966999999999</c:v>
                </c:pt>
                <c:pt idx="179">
                  <c:v>-12.321974000000001</c:v>
                </c:pt>
                <c:pt idx="180">
                  <c:v>-12.270747</c:v>
                </c:pt>
                <c:pt idx="181">
                  <c:v>-12.338089999999999</c:v>
                </c:pt>
                <c:pt idx="182">
                  <c:v>-12.546905000000001</c:v>
                </c:pt>
                <c:pt idx="183">
                  <c:v>-12.896813</c:v>
                </c:pt>
                <c:pt idx="184">
                  <c:v>-13.387864</c:v>
                </c:pt>
                <c:pt idx="185">
                  <c:v>-14.017916</c:v>
                </c:pt>
                <c:pt idx="186">
                  <c:v>-14.781584000000001</c:v>
                </c:pt>
                <c:pt idx="187">
                  <c:v>-15.673577999999999</c:v>
                </c:pt>
                <c:pt idx="188">
                  <c:v>-16.684913999999999</c:v>
                </c:pt>
                <c:pt idx="189">
                  <c:v>-17.813746999999999</c:v>
                </c:pt>
                <c:pt idx="190">
                  <c:v>-19.059464999999999</c:v>
                </c:pt>
                <c:pt idx="191">
                  <c:v>-20.421253</c:v>
                </c:pt>
                <c:pt idx="192">
                  <c:v>-21.898947</c:v>
                </c:pt>
                <c:pt idx="193">
                  <c:v>-23.489483</c:v>
                </c:pt>
                <c:pt idx="194">
                  <c:v>-25.157238</c:v>
                </c:pt>
                <c:pt idx="195">
                  <c:v>-26.870418999999998</c:v>
                </c:pt>
                <c:pt idx="196">
                  <c:v>-28.552112999999999</c:v>
                </c:pt>
                <c:pt idx="197">
                  <c:v>-30.072714000000001</c:v>
                </c:pt>
                <c:pt idx="198">
                  <c:v>-31.283778999999999</c:v>
                </c:pt>
                <c:pt idx="199">
                  <c:v>-32.143180999999998</c:v>
                </c:pt>
                <c:pt idx="200">
                  <c:v>-32.66254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26-407A-A578-F0807B1A2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06144"/>
        <c:axId val="116412416"/>
      </c:scatterChart>
      <c:valAx>
        <c:axId val="116406144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412416"/>
        <c:crosses val="autoZero"/>
        <c:crossBetween val="midCat"/>
        <c:majorUnit val="2"/>
      </c:valAx>
      <c:valAx>
        <c:axId val="116412416"/>
        <c:scaling>
          <c:orientation val="minMax"/>
          <c:max val="0"/>
          <c:min val="-7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40614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020438066126662"/>
          <c:y val="0.69520231846019254"/>
          <c:w val="0.28184035736801683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3xLO Harmonic to RF Isolation (dB)</a:t>
            </a:r>
          </a:p>
        </c:rich>
      </c:tx>
      <c:layout>
        <c:manualLayout>
          <c:xMode val="edge"/>
          <c:yMode val="edge"/>
          <c:x val="0.31037292771183889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35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-67.565376000000001</c:v>
              </c:pt>
              <c:pt idx="1">
                <c:v>-66.835875999999999</c:v>
              </c:pt>
              <c:pt idx="2">
                <c:v>-65.854118</c:v>
              </c:pt>
              <c:pt idx="3">
                <c:v>-64.304878000000002</c:v>
              </c:pt>
              <c:pt idx="4">
                <c:v>-63.861046000000002</c:v>
              </c:pt>
              <c:pt idx="5">
                <c:v>-63.461441000000001</c:v>
              </c:pt>
              <c:pt idx="6">
                <c:v>-64.443222000000006</c:v>
              </c:pt>
              <c:pt idx="7">
                <c:v>-65.252212999999998</c:v>
              </c:pt>
              <c:pt idx="8">
                <c:v>-67.598213000000001</c:v>
              </c:pt>
              <c:pt idx="9">
                <c:v>-68.810531999999995</c:v>
              </c:pt>
              <c:pt idx="10">
                <c:v>-70.007407999999998</c:v>
              </c:pt>
              <c:pt idx="11">
                <c:v>-67.411118000000002</c:v>
              </c:pt>
              <c:pt idx="12">
                <c:v>-64.543960999999996</c:v>
              </c:pt>
              <c:pt idx="13">
                <c:v>-61.006962000000001</c:v>
              </c:pt>
              <c:pt idx="14">
                <c:v>-59.436607000000002</c:v>
              </c:pt>
              <c:pt idx="15">
                <c:v>-57.813282000000001</c:v>
              </c:pt>
              <c:pt idx="16">
                <c:v>-56.329605000000001</c:v>
              </c:pt>
              <c:pt idx="17">
                <c:v>-54.865524000000001</c:v>
              </c:pt>
              <c:pt idx="18">
                <c:v>-53.897033999999998</c:v>
              </c:pt>
              <c:pt idx="19">
                <c:v>-53.034973000000001</c:v>
              </c:pt>
              <c:pt idx="20">
                <c:v>-52.398701000000003</c:v>
              </c:pt>
              <c:pt idx="21">
                <c:v>-51.629795000000001</c:v>
              </c:pt>
              <c:pt idx="22">
                <c:v>-50.960299999999997</c:v>
              </c:pt>
              <c:pt idx="23">
                <c:v>-50.461101999999997</c:v>
              </c:pt>
              <c:pt idx="24">
                <c:v>-50.341911000000003</c:v>
              </c:pt>
              <c:pt idx="25">
                <c:v>-50.085144</c:v>
              </c:pt>
              <c:pt idx="26">
                <c:v>-50.140887999999997</c:v>
              </c:pt>
              <c:pt idx="27">
                <c:v>-50.055999999999997</c:v>
              </c:pt>
              <c:pt idx="28">
                <c:v>-50.375762999999999</c:v>
              </c:pt>
              <c:pt idx="29">
                <c:v>-50.250293999999997</c:v>
              </c:pt>
              <c:pt idx="30">
                <c:v>-50.282642000000003</c:v>
              </c:pt>
              <c:pt idx="31">
                <c:v>-50.302914000000001</c:v>
              </c:pt>
              <c:pt idx="32">
                <c:v>-50.519371</c:v>
              </c:pt>
              <c:pt idx="33">
                <c:v>-50.919846</c:v>
              </c:pt>
              <c:pt idx="34">
                <c:v>-51.332980999999997</c:v>
              </c:pt>
              <c:pt idx="35">
                <c:v>-51.995978999999998</c:v>
              </c:pt>
              <c:pt idx="36">
                <c:v>-52.403441999999998</c:v>
              </c:pt>
              <c:pt idx="37">
                <c:v>-52.872841000000001</c:v>
              </c:pt>
              <c:pt idx="38">
                <c:v>-53.076110999999997</c:v>
              </c:pt>
              <c:pt idx="39">
                <c:v>-53.314613000000001</c:v>
              </c:pt>
              <c:pt idx="40">
                <c:v>-53.312130000000003</c:v>
              </c:pt>
              <c:pt idx="41">
                <c:v>-53.213745000000003</c:v>
              </c:pt>
              <c:pt idx="42">
                <c:v>-52.846245000000003</c:v>
              </c:pt>
              <c:pt idx="43">
                <c:v>-52.326447000000002</c:v>
              </c:pt>
              <c:pt idx="44">
                <c:v>-51.974570999999997</c:v>
              </c:pt>
              <c:pt idx="45">
                <c:v>-51.613422</c:v>
              </c:pt>
              <c:pt idx="46">
                <c:v>-51.656543999999997</c:v>
              </c:pt>
              <c:pt idx="47">
                <c:v>-51.217784999999999</c:v>
              </c:pt>
              <c:pt idx="48">
                <c:v>-50.952655999999998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B6A-4465-97EA-53C6AB8E1EB6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-66.813957000000002</c:v>
              </c:pt>
              <c:pt idx="1">
                <c:v>-63.347282</c:v>
              </c:pt>
              <c:pt idx="2">
                <c:v>-59.395511999999997</c:v>
              </c:pt>
              <c:pt idx="3">
                <c:v>-57.795009999999998</c:v>
              </c:pt>
              <c:pt idx="4">
                <c:v>-57.370220000000003</c:v>
              </c:pt>
              <c:pt idx="5">
                <c:v>-57.492393</c:v>
              </c:pt>
              <c:pt idx="6">
                <c:v>-56.387596000000002</c:v>
              </c:pt>
              <c:pt idx="7">
                <c:v>-55.618732000000001</c:v>
              </c:pt>
              <c:pt idx="8">
                <c:v>-54.655124999999998</c:v>
              </c:pt>
              <c:pt idx="9">
                <c:v>-53.898299999999999</c:v>
              </c:pt>
              <c:pt idx="10">
                <c:v>-53.512844000000001</c:v>
              </c:pt>
              <c:pt idx="11">
                <c:v>-52.891818999999998</c:v>
              </c:pt>
              <c:pt idx="12">
                <c:v>-52.212173</c:v>
              </c:pt>
              <c:pt idx="13">
                <c:v>-51.432555999999998</c:v>
              </c:pt>
              <c:pt idx="14">
                <c:v>-50.845207000000002</c:v>
              </c:pt>
              <c:pt idx="15">
                <c:v>-50.404162999999997</c:v>
              </c:pt>
              <c:pt idx="16">
                <c:v>-50.108806999999999</c:v>
              </c:pt>
              <c:pt idx="17">
                <c:v>-49.848605999999997</c:v>
              </c:pt>
              <c:pt idx="18">
                <c:v>-49.831726000000003</c:v>
              </c:pt>
              <c:pt idx="19">
                <c:v>-49.702357999999997</c:v>
              </c:pt>
              <c:pt idx="20">
                <c:v>-49.517158999999999</c:v>
              </c:pt>
              <c:pt idx="21">
                <c:v>-49.124415999999997</c:v>
              </c:pt>
              <c:pt idx="22">
                <c:v>-48.600731000000003</c:v>
              </c:pt>
              <c:pt idx="23">
                <c:v>-48.289433000000002</c:v>
              </c:pt>
              <c:pt idx="24">
                <c:v>-48.394202999999997</c:v>
              </c:pt>
              <c:pt idx="25">
                <c:v>-48.383259000000002</c:v>
              </c:pt>
              <c:pt idx="26">
                <c:v>-47.958064999999998</c:v>
              </c:pt>
              <c:pt idx="27">
                <c:v>-47.038955999999999</c:v>
              </c:pt>
              <c:pt idx="28">
                <c:v>-46.432507000000001</c:v>
              </c:pt>
              <c:pt idx="29">
                <c:v>-46.157646</c:v>
              </c:pt>
              <c:pt idx="30">
                <c:v>-45.907058999999997</c:v>
              </c:pt>
              <c:pt idx="31">
                <c:v>-45.495975000000001</c:v>
              </c:pt>
              <c:pt idx="32">
                <c:v>-45.293467999999997</c:v>
              </c:pt>
              <c:pt idx="33">
                <c:v>-45.454163000000001</c:v>
              </c:pt>
              <c:pt idx="34">
                <c:v>-46.200226000000001</c:v>
              </c:pt>
              <c:pt idx="35">
                <c:v>-47.012816999999998</c:v>
              </c:pt>
              <c:pt idx="36">
                <c:v>-47.785496000000002</c:v>
              </c:pt>
              <c:pt idx="37">
                <c:v>-47.976871000000003</c:v>
              </c:pt>
              <c:pt idx="38">
                <c:v>-48.264561</c:v>
              </c:pt>
              <c:pt idx="39">
                <c:v>-48.831454999999998</c:v>
              </c:pt>
              <c:pt idx="40">
                <c:v>-49.801743000000002</c:v>
              </c:pt>
              <c:pt idx="41">
                <c:v>-50.058757999999997</c:v>
              </c:pt>
              <c:pt idx="42">
                <c:v>-50.175217000000004</c:v>
              </c:pt>
              <c:pt idx="43">
                <c:v>-50.252029</c:v>
              </c:pt>
              <c:pt idx="44">
                <c:v>-50.968510000000002</c:v>
              </c:pt>
              <c:pt idx="45">
                <c:v>-51.267155000000002</c:v>
              </c:pt>
              <c:pt idx="46">
                <c:v>-51.15213</c:v>
              </c:pt>
              <c:pt idx="47">
                <c:v>-50.384574999999998</c:v>
              </c:pt>
              <c:pt idx="48">
                <c:v>-49.749564999999997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B6A-4465-97EA-53C6AB8E1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12480"/>
        <c:axId val="116622848"/>
      </c:scatterChart>
      <c:valAx>
        <c:axId val="116612480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23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622848"/>
        <c:crosses val="autoZero"/>
        <c:crossBetween val="midCat"/>
        <c:majorUnit val="2"/>
      </c:valAx>
      <c:valAx>
        <c:axId val="116622848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612480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57672977907241"/>
          <c:y val="0.66444262175561386"/>
          <c:w val="0.29035663797577083"/>
          <c:h val="0.13037122154034647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Relative IF Response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4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6.9900000000000004E-2</c:v>
                </c:pt>
                <c:pt idx="2">
                  <c:v>0.1298</c:v>
                </c:pt>
                <c:pt idx="3">
                  <c:v>0.18970000000000001</c:v>
                </c:pt>
                <c:pt idx="4">
                  <c:v>0.24959999999999999</c:v>
                </c:pt>
                <c:pt idx="5">
                  <c:v>0.3095</c:v>
                </c:pt>
                <c:pt idx="6">
                  <c:v>0.36940000000000001</c:v>
                </c:pt>
                <c:pt idx="7">
                  <c:v>0.42930000000000001</c:v>
                </c:pt>
                <c:pt idx="8">
                  <c:v>0.48920000000000002</c:v>
                </c:pt>
                <c:pt idx="9">
                  <c:v>0.54910000000000003</c:v>
                </c:pt>
                <c:pt idx="10">
                  <c:v>0.60899999999999999</c:v>
                </c:pt>
                <c:pt idx="11">
                  <c:v>0.66890000000000005</c:v>
                </c:pt>
                <c:pt idx="12">
                  <c:v>0.7288</c:v>
                </c:pt>
                <c:pt idx="13">
                  <c:v>0.78869999999999996</c:v>
                </c:pt>
                <c:pt idx="14">
                  <c:v>0.84860000000000002</c:v>
                </c:pt>
                <c:pt idx="15">
                  <c:v>0.90849999999999997</c:v>
                </c:pt>
                <c:pt idx="16">
                  <c:v>0.96840000000000004</c:v>
                </c:pt>
                <c:pt idx="17">
                  <c:v>1.0283</c:v>
                </c:pt>
                <c:pt idx="18">
                  <c:v>1.0882000000000001</c:v>
                </c:pt>
                <c:pt idx="19">
                  <c:v>1.1480999999999999</c:v>
                </c:pt>
                <c:pt idx="20">
                  <c:v>1.208</c:v>
                </c:pt>
                <c:pt idx="21">
                  <c:v>1.2679</c:v>
                </c:pt>
                <c:pt idx="22">
                  <c:v>1.3278000000000001</c:v>
                </c:pt>
                <c:pt idx="23">
                  <c:v>1.3876999999999999</c:v>
                </c:pt>
                <c:pt idx="24">
                  <c:v>1.4476</c:v>
                </c:pt>
                <c:pt idx="25">
                  <c:v>1.5075000000000001</c:v>
                </c:pt>
                <c:pt idx="26">
                  <c:v>1.5673999999999999</c:v>
                </c:pt>
                <c:pt idx="27">
                  <c:v>1.6273</c:v>
                </c:pt>
                <c:pt idx="28">
                  <c:v>1.6872</c:v>
                </c:pt>
                <c:pt idx="29">
                  <c:v>1.7471000000000001</c:v>
                </c:pt>
                <c:pt idx="30">
                  <c:v>1.8069999999999999</c:v>
                </c:pt>
                <c:pt idx="31">
                  <c:v>1.8669</c:v>
                </c:pt>
                <c:pt idx="32">
                  <c:v>1.9268000000000001</c:v>
                </c:pt>
                <c:pt idx="33">
                  <c:v>1.9866999999999999</c:v>
                </c:pt>
                <c:pt idx="34">
                  <c:v>2.0466000000000002</c:v>
                </c:pt>
                <c:pt idx="35">
                  <c:v>2.1065</c:v>
                </c:pt>
                <c:pt idx="36">
                  <c:v>2.1663999999999999</c:v>
                </c:pt>
                <c:pt idx="37">
                  <c:v>2.2263000000000002</c:v>
                </c:pt>
                <c:pt idx="38">
                  <c:v>2.2862</c:v>
                </c:pt>
                <c:pt idx="39">
                  <c:v>2.3460999999999999</c:v>
                </c:pt>
                <c:pt idx="40">
                  <c:v>2.4060000000000001</c:v>
                </c:pt>
                <c:pt idx="41">
                  <c:v>2.4659</c:v>
                </c:pt>
                <c:pt idx="42">
                  <c:v>2.5257999999999998</c:v>
                </c:pt>
                <c:pt idx="43">
                  <c:v>2.5857000000000001</c:v>
                </c:pt>
                <c:pt idx="44">
                  <c:v>2.6456</c:v>
                </c:pt>
                <c:pt idx="45">
                  <c:v>2.7054999999999998</c:v>
                </c:pt>
                <c:pt idx="46">
                  <c:v>2.7654000000000001</c:v>
                </c:pt>
                <c:pt idx="47">
                  <c:v>2.8252999999999999</c:v>
                </c:pt>
                <c:pt idx="48">
                  <c:v>2.8852000000000002</c:v>
                </c:pt>
                <c:pt idx="49">
                  <c:v>2.9451000000000001</c:v>
                </c:pt>
                <c:pt idx="50">
                  <c:v>3.0049999999999999</c:v>
                </c:pt>
                <c:pt idx="51">
                  <c:v>3.0649000000000002</c:v>
                </c:pt>
                <c:pt idx="52">
                  <c:v>3.1248</c:v>
                </c:pt>
                <c:pt idx="53">
                  <c:v>3.1846999999999999</c:v>
                </c:pt>
                <c:pt idx="54">
                  <c:v>3.2446000000000002</c:v>
                </c:pt>
                <c:pt idx="55">
                  <c:v>3.3045</c:v>
                </c:pt>
                <c:pt idx="56">
                  <c:v>3.3643999999999998</c:v>
                </c:pt>
                <c:pt idx="57">
                  <c:v>3.4243000000000001</c:v>
                </c:pt>
                <c:pt idx="58">
                  <c:v>3.4842</c:v>
                </c:pt>
                <c:pt idx="59">
                  <c:v>3.5440999999999998</c:v>
                </c:pt>
                <c:pt idx="60">
                  <c:v>3.6040000000000001</c:v>
                </c:pt>
                <c:pt idx="61">
                  <c:v>3.6638999999999999</c:v>
                </c:pt>
                <c:pt idx="62">
                  <c:v>3.7238000000000002</c:v>
                </c:pt>
                <c:pt idx="63">
                  <c:v>3.7837000000000001</c:v>
                </c:pt>
                <c:pt idx="64">
                  <c:v>3.8435999999999999</c:v>
                </c:pt>
                <c:pt idx="65">
                  <c:v>3.9035000000000002</c:v>
                </c:pt>
                <c:pt idx="66">
                  <c:v>3.9634</c:v>
                </c:pt>
                <c:pt idx="67">
                  <c:v>4.0232999999999999</c:v>
                </c:pt>
                <c:pt idx="68">
                  <c:v>4.0831999999999997</c:v>
                </c:pt>
                <c:pt idx="69">
                  <c:v>4.1430999999999996</c:v>
                </c:pt>
                <c:pt idx="70">
                  <c:v>4.2030000000000003</c:v>
                </c:pt>
                <c:pt idx="71">
                  <c:v>4.2629000000000001</c:v>
                </c:pt>
                <c:pt idx="72">
                  <c:v>4.3228</c:v>
                </c:pt>
                <c:pt idx="73">
                  <c:v>4.3826999999999998</c:v>
                </c:pt>
                <c:pt idx="74">
                  <c:v>4.4425999999999997</c:v>
                </c:pt>
                <c:pt idx="75">
                  <c:v>4.5025000000000004</c:v>
                </c:pt>
                <c:pt idx="76">
                  <c:v>4.5624000000000002</c:v>
                </c:pt>
                <c:pt idx="77">
                  <c:v>4.6223000000000001</c:v>
                </c:pt>
                <c:pt idx="78">
                  <c:v>4.6821999999999999</c:v>
                </c:pt>
                <c:pt idx="79">
                  <c:v>4.7420999999999998</c:v>
                </c:pt>
                <c:pt idx="80">
                  <c:v>4.8019999999999996</c:v>
                </c:pt>
                <c:pt idx="81">
                  <c:v>4.8619000000000003</c:v>
                </c:pt>
                <c:pt idx="82">
                  <c:v>4.9218000000000002</c:v>
                </c:pt>
                <c:pt idx="83">
                  <c:v>4.9817</c:v>
                </c:pt>
                <c:pt idx="84">
                  <c:v>5.0415999999999999</c:v>
                </c:pt>
                <c:pt idx="85">
                  <c:v>5.1014999999999997</c:v>
                </c:pt>
                <c:pt idx="86">
                  <c:v>5.1614000000000004</c:v>
                </c:pt>
                <c:pt idx="87">
                  <c:v>5.2213000000000003</c:v>
                </c:pt>
                <c:pt idx="88">
                  <c:v>5.2812000000000001</c:v>
                </c:pt>
                <c:pt idx="89">
                  <c:v>5.3411</c:v>
                </c:pt>
                <c:pt idx="90">
                  <c:v>5.4009999999999998</c:v>
                </c:pt>
                <c:pt idx="91">
                  <c:v>5.4608999999999996</c:v>
                </c:pt>
                <c:pt idx="92">
                  <c:v>5.5208000000000004</c:v>
                </c:pt>
                <c:pt idx="93">
                  <c:v>5.5807000000000002</c:v>
                </c:pt>
                <c:pt idx="94">
                  <c:v>5.6406000000000001</c:v>
                </c:pt>
                <c:pt idx="95">
                  <c:v>5.7004999999999999</c:v>
                </c:pt>
                <c:pt idx="96">
                  <c:v>5.7603999999999997</c:v>
                </c:pt>
                <c:pt idx="97">
                  <c:v>5.8202999999999996</c:v>
                </c:pt>
                <c:pt idx="98">
                  <c:v>5.8802000000000003</c:v>
                </c:pt>
                <c:pt idx="99">
                  <c:v>5.9401000000000002</c:v>
                </c:pt>
                <c:pt idx="100">
                  <c:v>6</c:v>
                </c:pt>
              </c:numCache>
            </c:numRef>
          </c:xVal>
          <c:yVal>
            <c:numRef>
              <c:f>'IF Response'!$E$3:$E$103</c:f>
              <c:numCache>
                <c:formatCode>General</c:formatCode>
                <c:ptCount val="101"/>
                <c:pt idx="0">
                  <c:v>-2.5348999999996735E-3</c:v>
                </c:pt>
                <c:pt idx="1">
                  <c:v>7.20929999999953E-3</c:v>
                </c:pt>
                <c:pt idx="2">
                  <c:v>0</c:v>
                </c:pt>
                <c:pt idx="3">
                  <c:v>-4.1113900000000037E-2</c:v>
                </c:pt>
                <c:pt idx="4">
                  <c:v>-6.3634899999999384E-2</c:v>
                </c:pt>
                <c:pt idx="5">
                  <c:v>-2.7062500000000433E-2</c:v>
                </c:pt>
                <c:pt idx="6">
                  <c:v>2.2365999999999886E-2</c:v>
                </c:pt>
                <c:pt idx="7">
                  <c:v>0.10136409999999962</c:v>
                </c:pt>
                <c:pt idx="8">
                  <c:v>0.20241919999999958</c:v>
                </c:pt>
                <c:pt idx="9">
                  <c:v>0.19742719999999991</c:v>
                </c:pt>
                <c:pt idx="10">
                  <c:v>0.14414779999999983</c:v>
                </c:pt>
                <c:pt idx="11">
                  <c:v>4.8306399999999527E-2</c:v>
                </c:pt>
                <c:pt idx="12">
                  <c:v>3.7934700000000099E-2</c:v>
                </c:pt>
                <c:pt idx="13">
                  <c:v>6.6802499999999654E-2</c:v>
                </c:pt>
                <c:pt idx="14">
                  <c:v>5.8960400000000135E-2</c:v>
                </c:pt>
                <c:pt idx="15">
                  <c:v>7.7356799999999559E-2</c:v>
                </c:pt>
                <c:pt idx="16">
                  <c:v>3.4474300000000291E-2</c:v>
                </c:pt>
                <c:pt idx="17">
                  <c:v>-1.3936100000000451E-2</c:v>
                </c:pt>
                <c:pt idx="18">
                  <c:v>-7.786949999999937E-2</c:v>
                </c:pt>
                <c:pt idx="19">
                  <c:v>-0.10422139999999924</c:v>
                </c:pt>
                <c:pt idx="20">
                  <c:v>-0.1492691000000006</c:v>
                </c:pt>
                <c:pt idx="21">
                  <c:v>-0.1638679999999999</c:v>
                </c:pt>
                <c:pt idx="22">
                  <c:v>-0.19813069999999922</c:v>
                </c:pt>
                <c:pt idx="23">
                  <c:v>-0.19699479999999969</c:v>
                </c:pt>
                <c:pt idx="24">
                  <c:v>-0.20747759999999982</c:v>
                </c:pt>
                <c:pt idx="25">
                  <c:v>-0.22021109999999933</c:v>
                </c:pt>
                <c:pt idx="26">
                  <c:v>-0.23475369999999973</c:v>
                </c:pt>
                <c:pt idx="27">
                  <c:v>-0.23066049999999994</c:v>
                </c:pt>
                <c:pt idx="28">
                  <c:v>-0.25130559999999935</c:v>
                </c:pt>
                <c:pt idx="29">
                  <c:v>-0.24106320000000014</c:v>
                </c:pt>
                <c:pt idx="30">
                  <c:v>-0.22664930000000094</c:v>
                </c:pt>
                <c:pt idx="31">
                  <c:v>-0.14186009999999971</c:v>
                </c:pt>
                <c:pt idx="32">
                  <c:v>-8.8852900000000012E-2</c:v>
                </c:pt>
                <c:pt idx="33">
                  <c:v>-5.8676799999999751E-2</c:v>
                </c:pt>
                <c:pt idx="34">
                  <c:v>-8.4643400000000035E-2</c:v>
                </c:pt>
                <c:pt idx="35">
                  <c:v>-8.7277499999999897E-2</c:v>
                </c:pt>
                <c:pt idx="36">
                  <c:v>-0.15295800000000082</c:v>
                </c:pt>
                <c:pt idx="37">
                  <c:v>-0.22737699999999972</c:v>
                </c:pt>
                <c:pt idx="38">
                  <c:v>-0.3451720000000007</c:v>
                </c:pt>
                <c:pt idx="39">
                  <c:v>-0.44195660000000014</c:v>
                </c:pt>
                <c:pt idx="40">
                  <c:v>-0.57627209999999973</c:v>
                </c:pt>
                <c:pt idx="41">
                  <c:v>-0.76378729999999972</c:v>
                </c:pt>
                <c:pt idx="42">
                  <c:v>-0.96683790000000069</c:v>
                </c:pt>
                <c:pt idx="43">
                  <c:v>-1.1178417999999999</c:v>
                </c:pt>
                <c:pt idx="44">
                  <c:v>-1.3019152000000007</c:v>
                </c:pt>
                <c:pt idx="45">
                  <c:v>-1.4876194000000007</c:v>
                </c:pt>
                <c:pt idx="46">
                  <c:v>-1.7355586000000001</c:v>
                </c:pt>
                <c:pt idx="47">
                  <c:v>-1.9424877999999994</c:v>
                </c:pt>
                <c:pt idx="48">
                  <c:v>-2.1771584000000006</c:v>
                </c:pt>
                <c:pt idx="49">
                  <c:v>-2.4573913999999997</c:v>
                </c:pt>
                <c:pt idx="50">
                  <c:v>-2.7723793999999993</c:v>
                </c:pt>
                <c:pt idx="51">
                  <c:v>-3.0837323999999997</c:v>
                </c:pt>
                <c:pt idx="52">
                  <c:v>-3.4239714000000001</c:v>
                </c:pt>
                <c:pt idx="53">
                  <c:v>-3.7860743999999995</c:v>
                </c:pt>
                <c:pt idx="54">
                  <c:v>-4.1967944000000008</c:v>
                </c:pt>
                <c:pt idx="55">
                  <c:v>-4.6011853999999994</c:v>
                </c:pt>
                <c:pt idx="56">
                  <c:v>-5.0429754000000004</c:v>
                </c:pt>
                <c:pt idx="57">
                  <c:v>-5.5295183999999997</c:v>
                </c:pt>
                <c:pt idx="58">
                  <c:v>-6.0343323999999994</c:v>
                </c:pt>
                <c:pt idx="59">
                  <c:v>-6.5018973999999998</c:v>
                </c:pt>
                <c:pt idx="60">
                  <c:v>-7.0022314000000003</c:v>
                </c:pt>
                <c:pt idx="61">
                  <c:v>-7.5606294000000007</c:v>
                </c:pt>
                <c:pt idx="62">
                  <c:v>-8.1608124000000011</c:v>
                </c:pt>
                <c:pt idx="63">
                  <c:v>-8.7630784000000013</c:v>
                </c:pt>
                <c:pt idx="64">
                  <c:v>-9.3727154000000006</c:v>
                </c:pt>
                <c:pt idx="65">
                  <c:v>-10.0400864</c:v>
                </c:pt>
                <c:pt idx="66">
                  <c:v>-10.7153074</c:v>
                </c:pt>
                <c:pt idx="67">
                  <c:v>-11.420974400000002</c:v>
                </c:pt>
                <c:pt idx="68">
                  <c:v>-12.196296400000001</c:v>
                </c:pt>
                <c:pt idx="69">
                  <c:v>-13.012121400000002</c:v>
                </c:pt>
                <c:pt idx="70">
                  <c:v>-13.874645400000002</c:v>
                </c:pt>
                <c:pt idx="71">
                  <c:v>-14.7486514</c:v>
                </c:pt>
                <c:pt idx="72">
                  <c:v>-15.715662399999999</c:v>
                </c:pt>
                <c:pt idx="73">
                  <c:v>-16.722635400000001</c:v>
                </c:pt>
                <c:pt idx="74">
                  <c:v>-17.7877194</c:v>
                </c:pt>
                <c:pt idx="75">
                  <c:v>-18.890476400000001</c:v>
                </c:pt>
                <c:pt idx="76">
                  <c:v>-20.0707974</c:v>
                </c:pt>
                <c:pt idx="77">
                  <c:v>-21.283041400000002</c:v>
                </c:pt>
                <c:pt idx="78">
                  <c:v>-22.657983400000003</c:v>
                </c:pt>
                <c:pt idx="79">
                  <c:v>-24.111784400000001</c:v>
                </c:pt>
                <c:pt idx="80">
                  <c:v>-25.777750399999999</c:v>
                </c:pt>
                <c:pt idx="81">
                  <c:v>-27.451757400000002</c:v>
                </c:pt>
                <c:pt idx="82">
                  <c:v>-29.355676400000004</c:v>
                </c:pt>
                <c:pt idx="83">
                  <c:v>-31.590997400000003</c:v>
                </c:pt>
                <c:pt idx="84">
                  <c:v>-34.3583894</c:v>
                </c:pt>
                <c:pt idx="85">
                  <c:v>-37.704820399999996</c:v>
                </c:pt>
                <c:pt idx="86">
                  <c:v>-43.198988399999998</c:v>
                </c:pt>
                <c:pt idx="87">
                  <c:v>-46.1556724</c:v>
                </c:pt>
                <c:pt idx="88">
                  <c:v>-46.610567400000001</c:v>
                </c:pt>
                <c:pt idx="89">
                  <c:v>-42.4771444</c:v>
                </c:pt>
                <c:pt idx="90">
                  <c:v>-38.879591399999995</c:v>
                </c:pt>
                <c:pt idx="91">
                  <c:v>-36.041700399999996</c:v>
                </c:pt>
                <c:pt idx="92">
                  <c:v>-33.934400399999994</c:v>
                </c:pt>
                <c:pt idx="93">
                  <c:v>-32.653558399999994</c:v>
                </c:pt>
                <c:pt idx="94">
                  <c:v>-31.320795399999998</c:v>
                </c:pt>
                <c:pt idx="95">
                  <c:v>-30.547395400000003</c:v>
                </c:pt>
                <c:pt idx="96">
                  <c:v>-29.655737400000003</c:v>
                </c:pt>
                <c:pt idx="97">
                  <c:v>-29.039133400000001</c:v>
                </c:pt>
                <c:pt idx="98">
                  <c:v>-28.557150400000001</c:v>
                </c:pt>
                <c:pt idx="99">
                  <c:v>-28.335985400000002</c:v>
                </c:pt>
                <c:pt idx="100">
                  <c:v>-28.323717400000003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08-4173-93F1-A72A21A9D472}"/>
            </c:ext>
          </c:extLst>
        </c:ser>
        <c:ser>
          <c:idx val="0"/>
          <c:order val="1"/>
          <c:tx>
            <c:v>4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6.9900000000000004E-2</c:v>
                </c:pt>
                <c:pt idx="2">
                  <c:v>0.1298</c:v>
                </c:pt>
                <c:pt idx="3">
                  <c:v>0.18970000000000001</c:v>
                </c:pt>
                <c:pt idx="4">
                  <c:v>0.24959999999999999</c:v>
                </c:pt>
                <c:pt idx="5">
                  <c:v>0.3095</c:v>
                </c:pt>
                <c:pt idx="6">
                  <c:v>0.36940000000000001</c:v>
                </c:pt>
                <c:pt idx="7">
                  <c:v>0.42930000000000001</c:v>
                </c:pt>
                <c:pt idx="8">
                  <c:v>0.48920000000000002</c:v>
                </c:pt>
                <c:pt idx="9">
                  <c:v>0.54910000000000003</c:v>
                </c:pt>
                <c:pt idx="10">
                  <c:v>0.60899999999999999</c:v>
                </c:pt>
                <c:pt idx="11">
                  <c:v>0.66890000000000005</c:v>
                </c:pt>
                <c:pt idx="12">
                  <c:v>0.7288</c:v>
                </c:pt>
                <c:pt idx="13">
                  <c:v>0.78869999999999996</c:v>
                </c:pt>
                <c:pt idx="14">
                  <c:v>0.84860000000000002</c:v>
                </c:pt>
                <c:pt idx="15">
                  <c:v>0.90849999999999997</c:v>
                </c:pt>
                <c:pt idx="16">
                  <c:v>0.96840000000000004</c:v>
                </c:pt>
                <c:pt idx="17">
                  <c:v>1.0283</c:v>
                </c:pt>
                <c:pt idx="18">
                  <c:v>1.0882000000000001</c:v>
                </c:pt>
                <c:pt idx="19">
                  <c:v>1.1480999999999999</c:v>
                </c:pt>
                <c:pt idx="20">
                  <c:v>1.208</c:v>
                </c:pt>
                <c:pt idx="21">
                  <c:v>1.2679</c:v>
                </c:pt>
                <c:pt idx="22">
                  <c:v>1.3278000000000001</c:v>
                </c:pt>
                <c:pt idx="23">
                  <c:v>1.3876999999999999</c:v>
                </c:pt>
                <c:pt idx="24">
                  <c:v>1.4476</c:v>
                </c:pt>
                <c:pt idx="25">
                  <c:v>1.5075000000000001</c:v>
                </c:pt>
                <c:pt idx="26">
                  <c:v>1.5673999999999999</c:v>
                </c:pt>
                <c:pt idx="27">
                  <c:v>1.6273</c:v>
                </c:pt>
                <c:pt idx="28">
                  <c:v>1.6872</c:v>
                </c:pt>
                <c:pt idx="29">
                  <c:v>1.7471000000000001</c:v>
                </c:pt>
                <c:pt idx="30">
                  <c:v>1.8069999999999999</c:v>
                </c:pt>
                <c:pt idx="31">
                  <c:v>1.8669</c:v>
                </c:pt>
                <c:pt idx="32">
                  <c:v>1.9268000000000001</c:v>
                </c:pt>
                <c:pt idx="33">
                  <c:v>1.9866999999999999</c:v>
                </c:pt>
                <c:pt idx="34">
                  <c:v>2.0466000000000002</c:v>
                </c:pt>
                <c:pt idx="35">
                  <c:v>2.1065</c:v>
                </c:pt>
                <c:pt idx="36">
                  <c:v>2.1663999999999999</c:v>
                </c:pt>
                <c:pt idx="37">
                  <c:v>2.2263000000000002</c:v>
                </c:pt>
                <c:pt idx="38">
                  <c:v>2.2862</c:v>
                </c:pt>
                <c:pt idx="39">
                  <c:v>2.3460999999999999</c:v>
                </c:pt>
                <c:pt idx="40">
                  <c:v>2.4060000000000001</c:v>
                </c:pt>
                <c:pt idx="41">
                  <c:v>2.4659</c:v>
                </c:pt>
                <c:pt idx="42">
                  <c:v>2.5257999999999998</c:v>
                </c:pt>
                <c:pt idx="43">
                  <c:v>2.5857000000000001</c:v>
                </c:pt>
                <c:pt idx="44">
                  <c:v>2.6456</c:v>
                </c:pt>
                <c:pt idx="45">
                  <c:v>2.7054999999999998</c:v>
                </c:pt>
                <c:pt idx="46">
                  <c:v>2.7654000000000001</c:v>
                </c:pt>
                <c:pt idx="47">
                  <c:v>2.8252999999999999</c:v>
                </c:pt>
                <c:pt idx="48">
                  <c:v>2.8852000000000002</c:v>
                </c:pt>
                <c:pt idx="49">
                  <c:v>2.9451000000000001</c:v>
                </c:pt>
                <c:pt idx="50">
                  <c:v>3.0049999999999999</c:v>
                </c:pt>
                <c:pt idx="51">
                  <c:v>3.0649000000000002</c:v>
                </c:pt>
                <c:pt idx="52">
                  <c:v>3.1248</c:v>
                </c:pt>
                <c:pt idx="53">
                  <c:v>3.1846999999999999</c:v>
                </c:pt>
                <c:pt idx="54">
                  <c:v>3.2446000000000002</c:v>
                </c:pt>
                <c:pt idx="55">
                  <c:v>3.3045</c:v>
                </c:pt>
                <c:pt idx="56">
                  <c:v>3.3643999999999998</c:v>
                </c:pt>
                <c:pt idx="57">
                  <c:v>3.4243000000000001</c:v>
                </c:pt>
                <c:pt idx="58">
                  <c:v>3.4842</c:v>
                </c:pt>
                <c:pt idx="59">
                  <c:v>3.5440999999999998</c:v>
                </c:pt>
                <c:pt idx="60">
                  <c:v>3.6040000000000001</c:v>
                </c:pt>
                <c:pt idx="61">
                  <c:v>3.6638999999999999</c:v>
                </c:pt>
                <c:pt idx="62">
                  <c:v>3.7238000000000002</c:v>
                </c:pt>
                <c:pt idx="63">
                  <c:v>3.7837000000000001</c:v>
                </c:pt>
                <c:pt idx="64">
                  <c:v>3.8435999999999999</c:v>
                </c:pt>
                <c:pt idx="65">
                  <c:v>3.9035000000000002</c:v>
                </c:pt>
                <c:pt idx="66">
                  <c:v>3.9634</c:v>
                </c:pt>
                <c:pt idx="67">
                  <c:v>4.0232999999999999</c:v>
                </c:pt>
                <c:pt idx="68">
                  <c:v>4.0831999999999997</c:v>
                </c:pt>
                <c:pt idx="69">
                  <c:v>4.1430999999999996</c:v>
                </c:pt>
                <c:pt idx="70">
                  <c:v>4.2030000000000003</c:v>
                </c:pt>
                <c:pt idx="71">
                  <c:v>4.2629000000000001</c:v>
                </c:pt>
                <c:pt idx="72">
                  <c:v>4.3228</c:v>
                </c:pt>
                <c:pt idx="73">
                  <c:v>4.3826999999999998</c:v>
                </c:pt>
                <c:pt idx="74">
                  <c:v>4.4425999999999997</c:v>
                </c:pt>
                <c:pt idx="75">
                  <c:v>4.5025000000000004</c:v>
                </c:pt>
                <c:pt idx="76">
                  <c:v>4.5624000000000002</c:v>
                </c:pt>
                <c:pt idx="77">
                  <c:v>4.6223000000000001</c:v>
                </c:pt>
                <c:pt idx="78">
                  <c:v>4.6821999999999999</c:v>
                </c:pt>
                <c:pt idx="79">
                  <c:v>4.7420999999999998</c:v>
                </c:pt>
                <c:pt idx="80">
                  <c:v>4.8019999999999996</c:v>
                </c:pt>
                <c:pt idx="81">
                  <c:v>4.8619000000000003</c:v>
                </c:pt>
                <c:pt idx="82">
                  <c:v>4.9218000000000002</c:v>
                </c:pt>
                <c:pt idx="83">
                  <c:v>4.9817</c:v>
                </c:pt>
                <c:pt idx="84">
                  <c:v>5.0415999999999999</c:v>
                </c:pt>
                <c:pt idx="85">
                  <c:v>5.1014999999999997</c:v>
                </c:pt>
                <c:pt idx="86">
                  <c:v>5.1614000000000004</c:v>
                </c:pt>
                <c:pt idx="87">
                  <c:v>5.2213000000000003</c:v>
                </c:pt>
                <c:pt idx="88">
                  <c:v>5.2812000000000001</c:v>
                </c:pt>
                <c:pt idx="89">
                  <c:v>5.3411</c:v>
                </c:pt>
                <c:pt idx="90">
                  <c:v>5.4009999999999998</c:v>
                </c:pt>
                <c:pt idx="91">
                  <c:v>5.4608999999999996</c:v>
                </c:pt>
                <c:pt idx="92">
                  <c:v>5.5208000000000004</c:v>
                </c:pt>
                <c:pt idx="93">
                  <c:v>5.5807000000000002</c:v>
                </c:pt>
                <c:pt idx="94">
                  <c:v>5.6406000000000001</c:v>
                </c:pt>
                <c:pt idx="95">
                  <c:v>5.7004999999999999</c:v>
                </c:pt>
                <c:pt idx="96">
                  <c:v>5.7603999999999997</c:v>
                </c:pt>
                <c:pt idx="97">
                  <c:v>5.8202999999999996</c:v>
                </c:pt>
                <c:pt idx="98">
                  <c:v>5.8802000000000003</c:v>
                </c:pt>
                <c:pt idx="99">
                  <c:v>5.9401000000000002</c:v>
                </c:pt>
                <c:pt idx="100">
                  <c:v>6</c:v>
                </c:pt>
              </c:numCache>
            </c:numRef>
          </c:xVal>
          <c:yVal>
            <c:numRef>
              <c:f>'IF Response'!$O$3:$O$103</c:f>
              <c:numCache>
                <c:formatCode>General</c:formatCode>
                <c:ptCount val="101"/>
                <c:pt idx="0">
                  <c:v>-0.20725440000000006</c:v>
                </c:pt>
                <c:pt idx="1">
                  <c:v>-0.21775339999999943</c:v>
                </c:pt>
                <c:pt idx="2">
                  <c:v>-0.25875860000000017</c:v>
                </c:pt>
                <c:pt idx="3">
                  <c:v>-0.34344480000000033</c:v>
                </c:pt>
                <c:pt idx="4">
                  <c:v>-0.38660619999999923</c:v>
                </c:pt>
                <c:pt idx="5">
                  <c:v>-0.37603859999999933</c:v>
                </c:pt>
                <c:pt idx="6">
                  <c:v>-0.34065440000000002</c:v>
                </c:pt>
                <c:pt idx="7">
                  <c:v>-0.30329799999999985</c:v>
                </c:pt>
                <c:pt idx="8">
                  <c:v>-0.2179202999999994</c:v>
                </c:pt>
                <c:pt idx="9">
                  <c:v>-0.23159790000000058</c:v>
                </c:pt>
                <c:pt idx="10">
                  <c:v>-0.25524899999999917</c:v>
                </c:pt>
                <c:pt idx="11">
                  <c:v>-0.34216409999999975</c:v>
                </c:pt>
                <c:pt idx="12">
                  <c:v>-0.29677679999999995</c:v>
                </c:pt>
                <c:pt idx="13">
                  <c:v>-0.23413180000000011</c:v>
                </c:pt>
                <c:pt idx="14">
                  <c:v>-0.16488359999999957</c:v>
                </c:pt>
                <c:pt idx="15">
                  <c:v>-8.1027100000000019E-2</c:v>
                </c:pt>
                <c:pt idx="16">
                  <c:v>-1.4030500000000501E-2</c:v>
                </c:pt>
                <c:pt idx="17">
                  <c:v>5.2251999999999299E-3</c:v>
                </c:pt>
                <c:pt idx="18">
                  <c:v>0</c:v>
                </c:pt>
                <c:pt idx="19">
                  <c:v>-1.1921000000008064E-3</c:v>
                </c:pt>
                <c:pt idx="20">
                  <c:v>1.2215999999991567E-3</c:v>
                </c:pt>
                <c:pt idx="21">
                  <c:v>-4.498500000000405E-3</c:v>
                </c:pt>
                <c:pt idx="22">
                  <c:v>-3.6312099999999958E-2</c:v>
                </c:pt>
                <c:pt idx="23">
                  <c:v>-4.2446200000000545E-2</c:v>
                </c:pt>
                <c:pt idx="24">
                  <c:v>-3.7236200000000608E-2</c:v>
                </c:pt>
                <c:pt idx="25">
                  <c:v>-5.9471099999999666E-2</c:v>
                </c:pt>
                <c:pt idx="26">
                  <c:v>-7.8186999999999784E-2</c:v>
                </c:pt>
                <c:pt idx="27">
                  <c:v>-8.9378399999999303E-2</c:v>
                </c:pt>
                <c:pt idx="28">
                  <c:v>-0.11262989999999995</c:v>
                </c:pt>
                <c:pt idx="29">
                  <c:v>-0.14915560000000028</c:v>
                </c:pt>
                <c:pt idx="30">
                  <c:v>-0.19953830000000039</c:v>
                </c:pt>
                <c:pt idx="31">
                  <c:v>-0.22530459999999941</c:v>
                </c:pt>
                <c:pt idx="32">
                  <c:v>-0.25763609999999915</c:v>
                </c:pt>
                <c:pt idx="33">
                  <c:v>-0.33037569999999938</c:v>
                </c:pt>
                <c:pt idx="34">
                  <c:v>-0.42012500000000053</c:v>
                </c:pt>
                <c:pt idx="35">
                  <c:v>-0.49977110000000025</c:v>
                </c:pt>
                <c:pt idx="36">
                  <c:v>-0.58851429999999993</c:v>
                </c:pt>
                <c:pt idx="37">
                  <c:v>-0.67782309999999946</c:v>
                </c:pt>
                <c:pt idx="38">
                  <c:v>-0.78579049999999917</c:v>
                </c:pt>
                <c:pt idx="39">
                  <c:v>-0.88239480000000015</c:v>
                </c:pt>
                <c:pt idx="40">
                  <c:v>-0.99419789999999963</c:v>
                </c:pt>
                <c:pt idx="41">
                  <c:v>-1.1561202999999995</c:v>
                </c:pt>
                <c:pt idx="42">
                  <c:v>-1.3355703999999999</c:v>
                </c:pt>
                <c:pt idx="43">
                  <c:v>-1.5017758000000008</c:v>
                </c:pt>
                <c:pt idx="44">
                  <c:v>-1.6907110000000003</c:v>
                </c:pt>
                <c:pt idx="45">
                  <c:v>-1.8874239999999993</c:v>
                </c:pt>
                <c:pt idx="46">
                  <c:v>-2.1174700000000009</c:v>
                </c:pt>
                <c:pt idx="47">
                  <c:v>-2.3117970000000003</c:v>
                </c:pt>
                <c:pt idx="48">
                  <c:v>-2.5362430000000007</c:v>
                </c:pt>
                <c:pt idx="49">
                  <c:v>-2.821021</c:v>
                </c:pt>
                <c:pt idx="50">
                  <c:v>-3.1350479999999994</c:v>
                </c:pt>
                <c:pt idx="51">
                  <c:v>-3.4511389999999995</c:v>
                </c:pt>
                <c:pt idx="52">
                  <c:v>-3.7870620000000006</c:v>
                </c:pt>
                <c:pt idx="53">
                  <c:v>-4.1694390000000006</c:v>
                </c:pt>
                <c:pt idx="54">
                  <c:v>-4.5978879999999993</c:v>
                </c:pt>
                <c:pt idx="55">
                  <c:v>-5.0345940000000002</c:v>
                </c:pt>
                <c:pt idx="56">
                  <c:v>-5.5324760000000008</c:v>
                </c:pt>
                <c:pt idx="57">
                  <c:v>-6.0638339999999999</c:v>
                </c:pt>
                <c:pt idx="58">
                  <c:v>-6.601407</c:v>
                </c:pt>
                <c:pt idx="59">
                  <c:v>-7.0801879999999997</c:v>
                </c:pt>
                <c:pt idx="60">
                  <c:v>-7.5967020000000005</c:v>
                </c:pt>
                <c:pt idx="61">
                  <c:v>-8.1795720000000003</c:v>
                </c:pt>
                <c:pt idx="62">
                  <c:v>-8.7878289999999986</c:v>
                </c:pt>
                <c:pt idx="63">
                  <c:v>-9.4078780000000002</c:v>
                </c:pt>
                <c:pt idx="64">
                  <c:v>-10.014538999999999</c:v>
                </c:pt>
                <c:pt idx="65">
                  <c:v>-10.658732000000001</c:v>
                </c:pt>
                <c:pt idx="66">
                  <c:v>-11.298144000000001</c:v>
                </c:pt>
                <c:pt idx="67">
                  <c:v>-11.959868</c:v>
                </c:pt>
                <c:pt idx="68">
                  <c:v>-12.731615999999999</c:v>
                </c:pt>
                <c:pt idx="69">
                  <c:v>-13.474319999999999</c:v>
                </c:pt>
                <c:pt idx="70">
                  <c:v>-14.264226000000001</c:v>
                </c:pt>
                <c:pt idx="71">
                  <c:v>-15.014125</c:v>
                </c:pt>
                <c:pt idx="72">
                  <c:v>-15.911569</c:v>
                </c:pt>
                <c:pt idx="73">
                  <c:v>-16.82433</c:v>
                </c:pt>
                <c:pt idx="74">
                  <c:v>-17.781683999999998</c:v>
                </c:pt>
                <c:pt idx="75">
                  <c:v>-18.787557</c:v>
                </c:pt>
                <c:pt idx="76">
                  <c:v>-19.853978000000001</c:v>
                </c:pt>
                <c:pt idx="77">
                  <c:v>-20.982104</c:v>
                </c:pt>
                <c:pt idx="78">
                  <c:v>-22.092893</c:v>
                </c:pt>
                <c:pt idx="79">
                  <c:v>-23.328759000000002</c:v>
                </c:pt>
                <c:pt idx="80">
                  <c:v>-24.676443999999996</c:v>
                </c:pt>
                <c:pt idx="81">
                  <c:v>-26.114466999999998</c:v>
                </c:pt>
                <c:pt idx="82">
                  <c:v>-27.714109999999998</c:v>
                </c:pt>
                <c:pt idx="83">
                  <c:v>-29.586618999999999</c:v>
                </c:pt>
                <c:pt idx="84">
                  <c:v>-31.960546999999998</c:v>
                </c:pt>
                <c:pt idx="85">
                  <c:v>-34.783014999999999</c:v>
                </c:pt>
                <c:pt idx="86">
                  <c:v>-37.745455999999997</c:v>
                </c:pt>
                <c:pt idx="87">
                  <c:v>-39.662066000000003</c:v>
                </c:pt>
                <c:pt idx="88">
                  <c:v>-39.804149000000002</c:v>
                </c:pt>
                <c:pt idx="89">
                  <c:v>-38.269824</c:v>
                </c:pt>
                <c:pt idx="90">
                  <c:v>-36.353743999999999</c:v>
                </c:pt>
                <c:pt idx="91">
                  <c:v>-34.833098</c:v>
                </c:pt>
                <c:pt idx="92">
                  <c:v>-33.823622999999998</c:v>
                </c:pt>
                <c:pt idx="93">
                  <c:v>-33.085985999999998</c:v>
                </c:pt>
                <c:pt idx="94">
                  <c:v>-32.527061000000003</c:v>
                </c:pt>
                <c:pt idx="95">
                  <c:v>-32.199579999999997</c:v>
                </c:pt>
                <c:pt idx="96">
                  <c:v>-31.974482999999999</c:v>
                </c:pt>
                <c:pt idx="97">
                  <c:v>-31.921962000000001</c:v>
                </c:pt>
                <c:pt idx="98">
                  <c:v>-31.943201999999999</c:v>
                </c:pt>
                <c:pt idx="99">
                  <c:v>-32.111133000000002</c:v>
                </c:pt>
                <c:pt idx="100">
                  <c:v>-32.213538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08-4173-93F1-A72A21A9D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14656"/>
        <c:axId val="111429120"/>
      </c:scatterChart>
      <c:valAx>
        <c:axId val="111414656"/>
        <c:scaling>
          <c:orientation val="minMax"/>
          <c:max val="4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111429120"/>
        <c:crosses val="autoZero"/>
        <c:crossBetween val="midCat"/>
        <c:majorUnit val="0.5"/>
      </c:valAx>
      <c:valAx>
        <c:axId val="111429120"/>
        <c:scaling>
          <c:orientation val="minMax"/>
          <c:max val="2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414656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138049451601515"/>
          <c:y val="0.68226778944298638"/>
          <c:w val="0.41874990836501075"/>
          <c:h val="0.116780338877346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3xLO Harmonic to IF Isolation (dB)</a:t>
            </a:r>
          </a:p>
        </c:rich>
      </c:tx>
      <c:layout>
        <c:manualLayout>
          <c:xMode val="edge"/>
          <c:yMode val="edge"/>
          <c:x val="0.3103763743334006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-52.766643999999999</c:v>
              </c:pt>
              <c:pt idx="1">
                <c:v>-55.183086000000003</c:v>
              </c:pt>
              <c:pt idx="2">
                <c:v>-60.747703999999999</c:v>
              </c:pt>
              <c:pt idx="3">
                <c:v>-64.043907000000004</c:v>
              </c:pt>
              <c:pt idx="4">
                <c:v>-62.983787999999997</c:v>
              </c:pt>
              <c:pt idx="5">
                <c:v>-57.442534999999999</c:v>
              </c:pt>
              <c:pt idx="6">
                <c:v>-52.698523999999999</c:v>
              </c:pt>
              <c:pt idx="7">
                <c:v>-49.751469</c:v>
              </c:pt>
              <c:pt idx="8">
                <c:v>-47.750351000000002</c:v>
              </c:pt>
              <c:pt idx="9">
                <c:v>-46.055732999999996</c:v>
              </c:pt>
              <c:pt idx="10">
                <c:v>-44.899757000000001</c:v>
              </c:pt>
              <c:pt idx="11">
                <c:v>-43.937179999999998</c:v>
              </c:pt>
              <c:pt idx="12">
                <c:v>-43.455227000000001</c:v>
              </c:pt>
              <c:pt idx="13">
                <c:v>-42.961533000000003</c:v>
              </c:pt>
              <c:pt idx="14">
                <c:v>-42.813910999999997</c:v>
              </c:pt>
              <c:pt idx="15">
                <c:v>-43.058993999999998</c:v>
              </c:pt>
              <c:pt idx="16">
                <c:v>-43.486469</c:v>
              </c:pt>
              <c:pt idx="17">
                <c:v>-44.186039000000001</c:v>
              </c:pt>
              <c:pt idx="18">
                <c:v>-44.705711000000001</c:v>
              </c:pt>
              <c:pt idx="19">
                <c:v>-45.753796000000001</c:v>
              </c:pt>
              <c:pt idx="20">
                <c:v>-46.936461999999999</c:v>
              </c:pt>
              <c:pt idx="21">
                <c:v>-47.813923000000003</c:v>
              </c:pt>
              <c:pt idx="22">
                <c:v>-47.370261999999997</c:v>
              </c:pt>
              <c:pt idx="23">
                <c:v>-45.650393999999999</c:v>
              </c:pt>
              <c:pt idx="24">
                <c:v>-43.275672999999998</c:v>
              </c:pt>
              <c:pt idx="25">
                <c:v>-41.038165999999997</c:v>
              </c:pt>
              <c:pt idx="26">
                <c:v>-39.933444999999999</c:v>
              </c:pt>
              <c:pt idx="27">
                <c:v>-39.291859000000002</c:v>
              </c:pt>
              <c:pt idx="28">
                <c:v>-39.515957</c:v>
              </c:pt>
              <c:pt idx="29">
                <c:v>-38.867142000000001</c:v>
              </c:pt>
              <c:pt idx="30">
                <c:v>-38.861125999999999</c:v>
              </c:pt>
              <c:pt idx="31">
                <c:v>-39.202713000000003</c:v>
              </c:pt>
              <c:pt idx="32">
                <c:v>-39.902439000000001</c:v>
              </c:pt>
              <c:pt idx="33">
                <c:v>-40.604267</c:v>
              </c:pt>
              <c:pt idx="34">
                <c:v>-41.296306999999999</c:v>
              </c:pt>
              <c:pt idx="35">
                <c:v>-42.424824000000001</c:v>
              </c:pt>
              <c:pt idx="36">
                <c:v>-43.506236999999999</c:v>
              </c:pt>
              <c:pt idx="37">
                <c:v>-44.381591999999998</c:v>
              </c:pt>
              <c:pt idx="38">
                <c:v>-45.424103000000002</c:v>
              </c:pt>
              <c:pt idx="39">
                <c:v>-46.432330999999998</c:v>
              </c:pt>
              <c:pt idx="40">
                <c:v>-47.583266999999999</c:v>
              </c:pt>
              <c:pt idx="41">
                <c:v>-48.693278999999997</c:v>
              </c:pt>
              <c:pt idx="42">
                <c:v>-49.487366000000002</c:v>
              </c:pt>
              <c:pt idx="43">
                <c:v>-49.864753999999998</c:v>
              </c:pt>
              <c:pt idx="44">
                <c:v>-49.864303999999997</c:v>
              </c:pt>
              <c:pt idx="45">
                <c:v>-49.950806</c:v>
              </c:pt>
              <c:pt idx="46">
                <c:v>-52.951748000000002</c:v>
              </c:pt>
              <c:pt idx="47">
                <c:v>-54.389544999999998</c:v>
              </c:pt>
              <c:pt idx="48">
                <c:v>-55.772320000000001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FE7-4505-9A74-95B92529372F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-58.380310000000001</c:v>
              </c:pt>
              <c:pt idx="1">
                <c:v>-58.233153999999999</c:v>
              </c:pt>
              <c:pt idx="2">
                <c:v>-58.088763999999998</c:v>
              </c:pt>
              <c:pt idx="3">
                <c:v>-57.903202</c:v>
              </c:pt>
              <c:pt idx="4">
                <c:v>-58.052661999999998</c:v>
              </c:pt>
              <c:pt idx="5">
                <c:v>-57.93985</c:v>
              </c:pt>
              <c:pt idx="6">
                <c:v>-57.835014000000001</c:v>
              </c:pt>
              <c:pt idx="7">
                <c:v>-57.591361999999997</c:v>
              </c:pt>
              <c:pt idx="8">
                <c:v>-56.722900000000003</c:v>
              </c:pt>
              <c:pt idx="9">
                <c:v>-56.570469000000003</c:v>
              </c:pt>
              <c:pt idx="10">
                <c:v>-55.524841000000002</c:v>
              </c:pt>
              <c:pt idx="11">
                <c:v>-54.840538000000002</c:v>
              </c:pt>
              <c:pt idx="12">
                <c:v>-52.617519000000001</c:v>
              </c:pt>
              <c:pt idx="13">
                <c:v>-50.540694999999999</c:v>
              </c:pt>
              <c:pt idx="14">
                <c:v>-48.422328999999998</c:v>
              </c:pt>
              <c:pt idx="15">
                <c:v>-47.551696999999997</c:v>
              </c:pt>
              <c:pt idx="16">
                <c:v>-45.958159999999999</c:v>
              </c:pt>
              <c:pt idx="17">
                <c:v>-44.900706999999997</c:v>
              </c:pt>
              <c:pt idx="18">
                <c:v>-42.792254999999997</c:v>
              </c:pt>
              <c:pt idx="19">
                <c:v>-41.729621999999999</c:v>
              </c:pt>
              <c:pt idx="20">
                <c:v>-40.550052999999998</c:v>
              </c:pt>
              <c:pt idx="21">
                <c:v>-39.784306000000001</c:v>
              </c:pt>
              <c:pt idx="22">
                <c:v>-39.102218999999998</c:v>
              </c:pt>
              <c:pt idx="23">
                <c:v>-38.480946000000003</c:v>
              </c:pt>
              <c:pt idx="24">
                <c:v>-37.810310000000001</c:v>
              </c:pt>
              <c:pt idx="25">
                <c:v>-37.359673000000001</c:v>
              </c:pt>
              <c:pt idx="26">
                <c:v>-36.697696999999998</c:v>
              </c:pt>
              <c:pt idx="27">
                <c:v>-36.477969999999999</c:v>
              </c:pt>
              <c:pt idx="28">
                <c:v>-36.209625000000003</c:v>
              </c:pt>
              <c:pt idx="29">
                <c:v>-36.670085999999998</c:v>
              </c:pt>
              <c:pt idx="30">
                <c:v>-36.932034000000002</c:v>
              </c:pt>
              <c:pt idx="31">
                <c:v>-37.095950999999999</c:v>
              </c:pt>
              <c:pt idx="32">
                <c:v>-37.029654999999998</c:v>
              </c:pt>
              <c:pt idx="33">
                <c:v>-37.379398000000002</c:v>
              </c:pt>
              <c:pt idx="34">
                <c:v>-37.705368</c:v>
              </c:pt>
              <c:pt idx="35">
                <c:v>-37.989975000000001</c:v>
              </c:pt>
              <c:pt idx="36">
                <c:v>-38.154738999999999</c:v>
              </c:pt>
              <c:pt idx="37">
                <c:v>-38.920245999999999</c:v>
              </c:pt>
              <c:pt idx="38">
                <c:v>-39.488948999999998</c:v>
              </c:pt>
              <c:pt idx="39">
                <c:v>-40.205387000000002</c:v>
              </c:pt>
              <c:pt idx="40">
                <c:v>-40.498730000000002</c:v>
              </c:pt>
              <c:pt idx="41">
                <c:v>-40.873927999999999</c:v>
              </c:pt>
              <c:pt idx="42">
                <c:v>-41.263412000000002</c:v>
              </c:pt>
              <c:pt idx="43">
                <c:v>-42.056094999999999</c:v>
              </c:pt>
              <c:pt idx="44">
                <c:v>-42.119624999999999</c:v>
              </c:pt>
              <c:pt idx="45">
                <c:v>-41.891646999999999</c:v>
              </c:pt>
              <c:pt idx="46">
                <c:v>-41.052405999999998</c:v>
              </c:pt>
              <c:pt idx="47">
                <c:v>-40.766525000000001</c:v>
              </c:pt>
              <c:pt idx="48">
                <c:v>-40.489910000000002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FE7-4505-9A74-95B925293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72768"/>
        <c:axId val="116679040"/>
      </c:scatterChart>
      <c:valAx>
        <c:axId val="116672768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679040"/>
        <c:crosses val="autoZero"/>
        <c:crossBetween val="midCat"/>
        <c:majorUnit val="2"/>
      </c:valAx>
      <c:valAx>
        <c:axId val="11667904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672768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834860293856186"/>
          <c:y val="0.6644948943898098"/>
          <c:w val="0.28757600170857273"/>
          <c:h val="0.13031902360868949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2xLO Harmonic to RF Isolation (dB)</a:t>
            </a:r>
          </a:p>
        </c:rich>
      </c:tx>
      <c:layout>
        <c:manualLayout>
          <c:xMode val="edge"/>
          <c:yMode val="edge"/>
          <c:x val="0.31037729951250048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-51.443511999999998</c:v>
              </c:pt>
              <c:pt idx="1">
                <c:v>-53.622073999999998</c:v>
              </c:pt>
              <c:pt idx="2">
                <c:v>-62.60125</c:v>
              </c:pt>
              <c:pt idx="3">
                <c:v>-65.048843000000005</c:v>
              </c:pt>
              <c:pt idx="4">
                <c:v>-64.192672999999999</c:v>
              </c:pt>
              <c:pt idx="5">
                <c:v>-55.380248999999999</c:v>
              </c:pt>
              <c:pt idx="6">
                <c:v>-51.977378999999999</c:v>
              </c:pt>
              <c:pt idx="7">
                <c:v>-50.206164999999999</c:v>
              </c:pt>
              <c:pt idx="8">
                <c:v>-49.965893000000001</c:v>
              </c:pt>
              <c:pt idx="9">
                <c:v>-49.592449000000002</c:v>
              </c:pt>
              <c:pt idx="10">
                <c:v>-49.601714999999999</c:v>
              </c:pt>
              <c:pt idx="11">
                <c:v>-48.155106000000004</c:v>
              </c:pt>
              <c:pt idx="12">
                <c:v>-45.875529999999998</c:v>
              </c:pt>
              <c:pt idx="13">
                <c:v>-43.809685000000002</c:v>
              </c:pt>
              <c:pt idx="14">
                <c:v>-42.873427999999997</c:v>
              </c:pt>
              <c:pt idx="15">
                <c:v>-42.902531000000003</c:v>
              </c:pt>
              <c:pt idx="16">
                <c:v>-43.475417999999998</c:v>
              </c:pt>
              <c:pt idx="17">
                <c:v>-44.139816000000003</c:v>
              </c:pt>
              <c:pt idx="18">
                <c:v>-45.081263999999997</c:v>
              </c:pt>
              <c:pt idx="19">
                <c:v>-45.571114000000001</c:v>
              </c:pt>
              <c:pt idx="20">
                <c:v>-46.048774999999999</c:v>
              </c:pt>
              <c:pt idx="21">
                <c:v>-46.451706000000001</c:v>
              </c:pt>
              <c:pt idx="22">
                <c:v>-46.858974000000003</c:v>
              </c:pt>
              <c:pt idx="23">
                <c:v>-47.348396000000001</c:v>
              </c:pt>
              <c:pt idx="24">
                <c:v>-47.907665000000001</c:v>
              </c:pt>
              <c:pt idx="25">
                <c:v>-48.845466999999999</c:v>
              </c:pt>
              <c:pt idx="26">
                <c:v>-49.766902999999999</c:v>
              </c:pt>
              <c:pt idx="27">
                <c:v>-51.121243</c:v>
              </c:pt>
              <c:pt idx="28">
                <c:v>-52.662556000000002</c:v>
              </c:pt>
              <c:pt idx="29">
                <c:v>-54.577091000000003</c:v>
              </c:pt>
              <c:pt idx="30">
                <c:v>-56.2836</c:v>
              </c:pt>
              <c:pt idx="31">
                <c:v>-58.095683999999999</c:v>
              </c:pt>
              <c:pt idx="32">
                <c:v>-61.096828000000002</c:v>
              </c:pt>
              <c:pt idx="33">
                <c:v>-66.314544999999995</c:v>
              </c:pt>
              <c:pt idx="34">
                <c:v>-67.438927000000007</c:v>
              </c:pt>
              <c:pt idx="35">
                <c:v>-65.296477999999993</c:v>
              </c:pt>
              <c:pt idx="36">
                <c:v>-59.477882000000001</c:v>
              </c:pt>
              <c:pt idx="37">
                <c:v>-56.382286000000001</c:v>
              </c:pt>
              <c:pt idx="38">
                <c:v>-54.598720999999998</c:v>
              </c:pt>
              <c:pt idx="39">
                <c:v>-53.459342999999997</c:v>
              </c:pt>
              <c:pt idx="40">
                <c:v>-52.546405999999998</c:v>
              </c:pt>
              <c:pt idx="41">
                <c:v>-51.484344</c:v>
              </c:pt>
              <c:pt idx="42">
                <c:v>-50.269011999999996</c:v>
              </c:pt>
              <c:pt idx="43">
                <c:v>-49.086292</c:v>
              </c:pt>
              <c:pt idx="44">
                <c:v>-47.904083</c:v>
              </c:pt>
              <c:pt idx="45">
                <c:v>-46.994053000000001</c:v>
              </c:pt>
              <c:pt idx="46">
                <c:v>-46.772162999999999</c:v>
              </c:pt>
              <c:pt idx="47">
                <c:v>-46.862456999999999</c:v>
              </c:pt>
              <c:pt idx="48">
                <c:v>-47.083812999999999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30F-4F9B-8787-5390F1C4EBBE}"/>
            </c:ext>
          </c:extLst>
        </c:ser>
        <c:ser>
          <c:idx val="1"/>
          <c:order val="1"/>
          <c:tx>
            <c:v>Configuration B</c:v>
          </c:tx>
          <c:spPr>
            <a:ln cap="sq">
              <a:solidFill>
                <a:prstClr val="black"/>
              </a:solidFill>
              <a:prstDash val="sysDash"/>
              <a:round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-31.269020000000001</c:v>
              </c:pt>
              <c:pt idx="1">
                <c:v>-30.796168999999999</c:v>
              </c:pt>
              <c:pt idx="2">
                <c:v>-30.098427000000001</c:v>
              </c:pt>
              <c:pt idx="3">
                <c:v>-29.451439000000001</c:v>
              </c:pt>
              <c:pt idx="4">
                <c:v>-28.989142999999999</c:v>
              </c:pt>
              <c:pt idx="5">
                <c:v>-28.586936999999999</c:v>
              </c:pt>
              <c:pt idx="6">
                <c:v>-28.011762999999998</c:v>
              </c:pt>
              <c:pt idx="7">
                <c:v>-27.634577</c:v>
              </c:pt>
              <c:pt idx="8">
                <c:v>-27.114236999999999</c:v>
              </c:pt>
              <c:pt idx="9">
                <c:v>-26.837433000000001</c:v>
              </c:pt>
              <c:pt idx="10">
                <c:v>-26.381202999999999</c:v>
              </c:pt>
              <c:pt idx="11">
                <c:v>-26.262791</c:v>
              </c:pt>
              <c:pt idx="12">
                <c:v>-26.086075000000001</c:v>
              </c:pt>
              <c:pt idx="13">
                <c:v>-26.071622999999999</c:v>
              </c:pt>
              <c:pt idx="14">
                <c:v>-25.989778999999999</c:v>
              </c:pt>
              <c:pt idx="15">
                <c:v>-26.121199000000001</c:v>
              </c:pt>
              <c:pt idx="16">
                <c:v>-26.113385999999998</c:v>
              </c:pt>
              <c:pt idx="17">
                <c:v>-26.147587000000001</c:v>
              </c:pt>
              <c:pt idx="18">
                <c:v>-26.210455</c:v>
              </c:pt>
              <c:pt idx="19">
                <c:v>-26.414943999999998</c:v>
              </c:pt>
              <c:pt idx="20">
                <c:v>-26.631015999999999</c:v>
              </c:pt>
              <c:pt idx="21">
                <c:v>-26.809666</c:v>
              </c:pt>
              <c:pt idx="22">
                <c:v>-26.968592000000001</c:v>
              </c:pt>
              <c:pt idx="23">
                <c:v>-27.214285</c:v>
              </c:pt>
              <c:pt idx="24">
                <c:v>-27.403822000000002</c:v>
              </c:pt>
              <c:pt idx="25">
                <c:v>-27.634186</c:v>
              </c:pt>
              <c:pt idx="26">
                <c:v>-27.662158999999999</c:v>
              </c:pt>
              <c:pt idx="27">
                <c:v>-27.624707999999998</c:v>
              </c:pt>
              <c:pt idx="28">
                <c:v>-27.454875999999999</c:v>
              </c:pt>
              <c:pt idx="29">
                <c:v>-27.312052000000001</c:v>
              </c:pt>
              <c:pt idx="30">
                <c:v>-27.365486000000001</c:v>
              </c:pt>
              <c:pt idx="31">
                <c:v>-27.468836</c:v>
              </c:pt>
              <c:pt idx="32">
                <c:v>-27.882850999999999</c:v>
              </c:pt>
              <c:pt idx="33">
                <c:v>-28.029833</c:v>
              </c:pt>
              <c:pt idx="34">
                <c:v>-28.302923</c:v>
              </c:pt>
              <c:pt idx="35">
                <c:v>-28.236878999999998</c:v>
              </c:pt>
              <c:pt idx="36">
                <c:v>-28.161476</c:v>
              </c:pt>
              <c:pt idx="37">
                <c:v>-28.110043999999998</c:v>
              </c:pt>
              <c:pt idx="38">
                <c:v>-28.278172000000001</c:v>
              </c:pt>
              <c:pt idx="39">
                <c:v>-28.642365000000002</c:v>
              </c:pt>
              <c:pt idx="40">
                <c:v>-28.897124999999999</c:v>
              </c:pt>
              <c:pt idx="41">
                <c:v>-29.182234000000001</c:v>
              </c:pt>
              <c:pt idx="42">
                <c:v>-29.469056999999999</c:v>
              </c:pt>
              <c:pt idx="43">
                <c:v>-29.796514999999999</c:v>
              </c:pt>
              <c:pt idx="44">
                <c:v>-29.918413000000001</c:v>
              </c:pt>
              <c:pt idx="45">
                <c:v>-30.002507999999999</c:v>
              </c:pt>
              <c:pt idx="46">
                <c:v>-30.347345000000001</c:v>
              </c:pt>
              <c:pt idx="47">
                <c:v>-30.983898</c:v>
              </c:pt>
              <c:pt idx="48">
                <c:v>-31.513898999999999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30F-4F9B-8787-5390F1C4E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19776"/>
        <c:axId val="117021696"/>
      </c:scatterChart>
      <c:valAx>
        <c:axId val="117019776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4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7021696"/>
        <c:crosses val="autoZero"/>
        <c:crossBetween val="midCat"/>
        <c:majorUnit val="2"/>
      </c:valAx>
      <c:valAx>
        <c:axId val="117021696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7019776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834033284088591"/>
          <c:y val="0.66907225138524351"/>
          <c:w val="0.28205468044122006"/>
          <c:h val="0.121138086905803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2xLO Harmonic to IF Isolation (dB)</a:t>
            </a:r>
          </a:p>
        </c:rich>
      </c:tx>
      <c:layout>
        <c:manualLayout>
          <c:xMode val="edge"/>
          <c:yMode val="edge"/>
          <c:x val="0.31583117939195771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9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 cap="sq"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-56.831592999999998</c:v>
              </c:pt>
              <c:pt idx="1">
                <c:v>-55.494114000000003</c:v>
              </c:pt>
              <c:pt idx="2">
                <c:v>-53.996699999999997</c:v>
              </c:pt>
              <c:pt idx="3">
                <c:v>-52.782001000000001</c:v>
              </c:pt>
              <c:pt idx="4">
                <c:v>-52.782944000000001</c:v>
              </c:pt>
              <c:pt idx="5">
                <c:v>-52.611927000000001</c:v>
              </c:pt>
              <c:pt idx="6">
                <c:v>-53.040599999999998</c:v>
              </c:pt>
              <c:pt idx="7">
                <c:v>-53.147587000000001</c:v>
              </c:pt>
              <c:pt idx="8">
                <c:v>-53.715747999999998</c:v>
              </c:pt>
              <c:pt idx="9">
                <c:v>-55.201430999999999</c:v>
              </c:pt>
              <c:pt idx="10">
                <c:v>-56.393520000000002</c:v>
              </c:pt>
              <c:pt idx="11">
                <c:v>-57.861590999999997</c:v>
              </c:pt>
              <c:pt idx="12">
                <c:v>-60.214882000000003</c:v>
              </c:pt>
              <c:pt idx="13">
                <c:v>-64.684509000000006</c:v>
              </c:pt>
              <c:pt idx="14">
                <c:v>-68.448211999999998</c:v>
              </c:pt>
              <c:pt idx="15">
                <c:v>-67.445250999999999</c:v>
              </c:pt>
              <c:pt idx="16">
                <c:v>-62.621166000000002</c:v>
              </c:pt>
              <c:pt idx="17">
                <c:v>-57.381622</c:v>
              </c:pt>
              <c:pt idx="18">
                <c:v>-54.436478000000001</c:v>
              </c:pt>
              <c:pt idx="19">
                <c:v>-52.396610000000003</c:v>
              </c:pt>
              <c:pt idx="20">
                <c:v>-50.817203999999997</c:v>
              </c:pt>
              <c:pt idx="21">
                <c:v>-49.653500000000001</c:v>
              </c:pt>
              <c:pt idx="22">
                <c:v>-49.312958000000002</c:v>
              </c:pt>
              <c:pt idx="23">
                <c:v>-49.058501999999997</c:v>
              </c:pt>
              <c:pt idx="24">
                <c:v>-48.838946999999997</c:v>
              </c:pt>
              <c:pt idx="25">
                <c:v>-48.423378</c:v>
              </c:pt>
              <c:pt idx="26">
                <c:v>-48.303356000000001</c:v>
              </c:pt>
              <c:pt idx="27">
                <c:v>-47.753914000000002</c:v>
              </c:pt>
              <c:pt idx="28">
                <c:v>-47.614345999999998</c:v>
              </c:pt>
              <c:pt idx="29">
                <c:v>-47.188648000000001</c:v>
              </c:pt>
              <c:pt idx="30">
                <c:v>-47.327697999999998</c:v>
              </c:pt>
              <c:pt idx="31">
                <c:v>-47.517273000000003</c:v>
              </c:pt>
              <c:pt idx="32">
                <c:v>-47.724136000000001</c:v>
              </c:pt>
              <c:pt idx="33">
                <c:v>-49.171120000000002</c:v>
              </c:pt>
              <c:pt idx="34">
                <c:v>-50.353698999999999</c:v>
              </c:pt>
              <c:pt idx="35">
                <c:v>-51.202002999999998</c:v>
              </c:pt>
              <c:pt idx="36">
                <c:v>-50.971989000000001</c:v>
              </c:pt>
              <c:pt idx="37">
                <c:v>-50.512439999999998</c:v>
              </c:pt>
              <c:pt idx="38">
                <c:v>-50.397095</c:v>
              </c:pt>
              <c:pt idx="39">
                <c:v>-50.316738000000001</c:v>
              </c:pt>
              <c:pt idx="40">
                <c:v>-50.249172000000002</c:v>
              </c:pt>
              <c:pt idx="41">
                <c:v>-50.288505999999998</c:v>
              </c:pt>
              <c:pt idx="42">
                <c:v>-50.379463000000001</c:v>
              </c:pt>
              <c:pt idx="43">
                <c:v>-50.597782000000002</c:v>
              </c:pt>
              <c:pt idx="44">
                <c:v>-51.172131</c:v>
              </c:pt>
              <c:pt idx="45">
                <c:v>-51.079574999999998</c:v>
              </c:pt>
              <c:pt idx="46">
                <c:v>-51.031979</c:v>
              </c:pt>
              <c:pt idx="47">
                <c:v>-50.386738000000001</c:v>
              </c:pt>
              <c:pt idx="48">
                <c:v>-50.306975999999999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033-435D-8A8D-AA57406360E9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-49.571506999999997</c:v>
              </c:pt>
              <c:pt idx="1">
                <c:v>-49.096901000000003</c:v>
              </c:pt>
              <c:pt idx="2">
                <c:v>-48.470058000000002</c:v>
              </c:pt>
              <c:pt idx="3">
                <c:v>-48.132347000000003</c:v>
              </c:pt>
              <c:pt idx="4">
                <c:v>-47.690055999999998</c:v>
              </c:pt>
              <c:pt idx="5">
                <c:v>-47.510058999999998</c:v>
              </c:pt>
              <c:pt idx="6">
                <c:v>-47.446064</c:v>
              </c:pt>
              <c:pt idx="7">
                <c:v>-48.085625</c:v>
              </c:pt>
              <c:pt idx="8">
                <c:v>-48.812508000000001</c:v>
              </c:pt>
              <c:pt idx="9">
                <c:v>-49.975791999999998</c:v>
              </c:pt>
              <c:pt idx="10">
                <c:v>-51.343941000000001</c:v>
              </c:pt>
              <c:pt idx="11">
                <c:v>-53.338073999999999</c:v>
              </c:pt>
              <c:pt idx="12">
                <c:v>-56.165725999999999</c:v>
              </c:pt>
              <c:pt idx="13">
                <c:v>-59.331257000000001</c:v>
              </c:pt>
              <c:pt idx="14">
                <c:v>-61.074986000000003</c:v>
              </c:pt>
              <c:pt idx="15">
                <c:v>-60.498641999999997</c:v>
              </c:pt>
              <c:pt idx="16">
                <c:v>-57.801853000000001</c:v>
              </c:pt>
              <c:pt idx="17">
                <c:v>-55.131926999999997</c:v>
              </c:pt>
              <c:pt idx="18">
                <c:v>-53.097220999999998</c:v>
              </c:pt>
              <c:pt idx="19">
                <c:v>-51.666794000000003</c:v>
              </c:pt>
              <c:pt idx="20">
                <c:v>-50.73518</c:v>
              </c:pt>
              <c:pt idx="21">
                <c:v>-50.225624000000003</c:v>
              </c:pt>
              <c:pt idx="22">
                <c:v>-50.142220000000002</c:v>
              </c:pt>
              <c:pt idx="23">
                <c:v>-50.317554000000001</c:v>
              </c:pt>
              <c:pt idx="24">
                <c:v>-50.573078000000002</c:v>
              </c:pt>
              <c:pt idx="25">
                <c:v>-51.109192</c:v>
              </c:pt>
              <c:pt idx="26">
                <c:v>-52.016894999999998</c:v>
              </c:pt>
              <c:pt idx="27">
                <c:v>-53.272758000000003</c:v>
              </c:pt>
              <c:pt idx="28">
                <c:v>-57.386291999999997</c:v>
              </c:pt>
              <c:pt idx="29">
                <c:v>-60.017769000000001</c:v>
              </c:pt>
              <c:pt idx="30">
                <c:v>-59.436878</c:v>
              </c:pt>
              <c:pt idx="31">
                <c:v>-54.613151999999999</c:v>
              </c:pt>
              <c:pt idx="32">
                <c:v>-50.938003999999999</c:v>
              </c:pt>
              <c:pt idx="33">
                <c:v>-48.484870999999998</c:v>
              </c:pt>
              <c:pt idx="34">
                <c:v>-46.057502999999997</c:v>
              </c:pt>
              <c:pt idx="35">
                <c:v>-43.187294000000001</c:v>
              </c:pt>
              <c:pt idx="36">
                <c:v>-41.920001999999997</c:v>
              </c:pt>
              <c:pt idx="37">
                <c:v>-41.785125999999998</c:v>
              </c:pt>
              <c:pt idx="38">
                <c:v>-42.049007000000003</c:v>
              </c:pt>
              <c:pt idx="39">
                <c:v>-42.461803000000003</c:v>
              </c:pt>
              <c:pt idx="40">
                <c:v>-42.954085999999997</c:v>
              </c:pt>
              <c:pt idx="41">
                <c:v>-43.530743000000001</c:v>
              </c:pt>
              <c:pt idx="42">
                <c:v>-44.063637</c:v>
              </c:pt>
              <c:pt idx="43">
                <c:v>-44.501888000000001</c:v>
              </c:pt>
              <c:pt idx="44">
                <c:v>-45.245398999999999</c:v>
              </c:pt>
              <c:pt idx="45">
                <c:v>-46.130997000000001</c:v>
              </c:pt>
              <c:pt idx="46">
                <c:v>-47.443824999999997</c:v>
              </c:pt>
              <c:pt idx="47">
                <c:v>-48.061442999999997</c:v>
              </c:pt>
              <c:pt idx="48">
                <c:v>-48.413196999999997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033-435D-8A8D-AA5740636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30208"/>
        <c:axId val="116832128"/>
      </c:scatterChart>
      <c:valAx>
        <c:axId val="116830208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832128"/>
        <c:crosses val="autoZero"/>
        <c:crossBetween val="midCat"/>
        <c:majorUnit val="2"/>
      </c:valAx>
      <c:valAx>
        <c:axId val="116832128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830208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835274784175986"/>
          <c:y val="0.67370188101487316"/>
          <c:w val="0.28480546114993138"/>
          <c:h val="0.1118788276465441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Odd LO Harmonic to RF Isolation (dB)</a:t>
            </a:r>
          </a:p>
        </c:rich>
      </c:tx>
      <c:layout>
        <c:manualLayout>
          <c:xMode val="edge"/>
          <c:yMode val="edge"/>
          <c:x val="0.31037292771183889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35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3xLO 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Harm-A'!$L$3:$L$51</c:f>
              <c:numCache>
                <c:formatCode>0.00</c:formatCode>
                <c:ptCount val="49"/>
                <c:pt idx="0">
                  <c:v>6</c:v>
                </c:pt>
                <c:pt idx="1">
                  <c:v>6.125</c:v>
                </c:pt>
                <c:pt idx="2">
                  <c:v>6.25</c:v>
                </c:pt>
                <c:pt idx="3">
                  <c:v>6.375</c:v>
                </c:pt>
                <c:pt idx="4">
                  <c:v>6.5</c:v>
                </c:pt>
                <c:pt idx="5">
                  <c:v>6.625</c:v>
                </c:pt>
                <c:pt idx="6">
                  <c:v>6.75</c:v>
                </c:pt>
                <c:pt idx="7">
                  <c:v>6.875</c:v>
                </c:pt>
                <c:pt idx="8">
                  <c:v>7</c:v>
                </c:pt>
                <c:pt idx="9">
                  <c:v>7.125</c:v>
                </c:pt>
                <c:pt idx="10">
                  <c:v>7.25</c:v>
                </c:pt>
                <c:pt idx="11">
                  <c:v>7.375</c:v>
                </c:pt>
                <c:pt idx="12">
                  <c:v>7.5</c:v>
                </c:pt>
                <c:pt idx="13">
                  <c:v>7.625</c:v>
                </c:pt>
                <c:pt idx="14">
                  <c:v>7.75</c:v>
                </c:pt>
                <c:pt idx="15">
                  <c:v>7.875</c:v>
                </c:pt>
                <c:pt idx="16">
                  <c:v>8</c:v>
                </c:pt>
                <c:pt idx="17">
                  <c:v>8.125</c:v>
                </c:pt>
                <c:pt idx="18">
                  <c:v>8.25</c:v>
                </c:pt>
                <c:pt idx="19">
                  <c:v>8.375</c:v>
                </c:pt>
                <c:pt idx="20">
                  <c:v>8.5</c:v>
                </c:pt>
                <c:pt idx="21">
                  <c:v>8.625</c:v>
                </c:pt>
                <c:pt idx="22">
                  <c:v>8.75</c:v>
                </c:pt>
                <c:pt idx="23">
                  <c:v>8.875</c:v>
                </c:pt>
                <c:pt idx="24">
                  <c:v>9</c:v>
                </c:pt>
                <c:pt idx="25">
                  <c:v>9.125</c:v>
                </c:pt>
                <c:pt idx="26">
                  <c:v>9.25</c:v>
                </c:pt>
                <c:pt idx="27">
                  <c:v>9.375</c:v>
                </c:pt>
                <c:pt idx="28">
                  <c:v>9.5</c:v>
                </c:pt>
                <c:pt idx="29">
                  <c:v>9.625</c:v>
                </c:pt>
                <c:pt idx="30">
                  <c:v>9.75</c:v>
                </c:pt>
                <c:pt idx="31">
                  <c:v>9.875</c:v>
                </c:pt>
                <c:pt idx="32">
                  <c:v>10</c:v>
                </c:pt>
                <c:pt idx="33">
                  <c:v>10.125</c:v>
                </c:pt>
                <c:pt idx="34">
                  <c:v>10.25</c:v>
                </c:pt>
                <c:pt idx="35">
                  <c:v>10.375</c:v>
                </c:pt>
                <c:pt idx="36">
                  <c:v>10.5</c:v>
                </c:pt>
                <c:pt idx="37">
                  <c:v>10.625</c:v>
                </c:pt>
                <c:pt idx="38">
                  <c:v>10.75</c:v>
                </c:pt>
                <c:pt idx="39">
                  <c:v>10.875</c:v>
                </c:pt>
                <c:pt idx="40">
                  <c:v>11</c:v>
                </c:pt>
                <c:pt idx="41">
                  <c:v>11.125</c:v>
                </c:pt>
                <c:pt idx="42">
                  <c:v>11.25</c:v>
                </c:pt>
                <c:pt idx="43">
                  <c:v>11.375</c:v>
                </c:pt>
                <c:pt idx="44">
                  <c:v>11.5</c:v>
                </c:pt>
                <c:pt idx="45">
                  <c:v>11.625</c:v>
                </c:pt>
                <c:pt idx="46">
                  <c:v>11.75</c:v>
                </c:pt>
                <c:pt idx="47">
                  <c:v>11.875</c:v>
                </c:pt>
                <c:pt idx="48">
                  <c:v>12</c:v>
                </c:pt>
              </c:numCache>
            </c:numRef>
          </c:xVal>
          <c:yVal>
            <c:numRef>
              <c:f>'LO Harm-A'!$N$3:$N$51</c:f>
              <c:numCache>
                <c:formatCode>0.00</c:formatCode>
                <c:ptCount val="49"/>
                <c:pt idx="0">
                  <c:v>-74.843491</c:v>
                </c:pt>
                <c:pt idx="1">
                  <c:v>-75.373344000000003</c:v>
                </c:pt>
                <c:pt idx="2">
                  <c:v>-79.386452000000006</c:v>
                </c:pt>
                <c:pt idx="3">
                  <c:v>-81.453247000000005</c:v>
                </c:pt>
                <c:pt idx="4">
                  <c:v>-81.378426000000005</c:v>
                </c:pt>
                <c:pt idx="5">
                  <c:v>-78.507903999999996</c:v>
                </c:pt>
                <c:pt idx="6">
                  <c:v>-78.137230000000002</c:v>
                </c:pt>
                <c:pt idx="7">
                  <c:v>-77.164703000000003</c:v>
                </c:pt>
                <c:pt idx="8">
                  <c:v>-75.290679999999995</c:v>
                </c:pt>
                <c:pt idx="9">
                  <c:v>-72.295319000000006</c:v>
                </c:pt>
                <c:pt idx="10">
                  <c:v>-71.379417000000004</c:v>
                </c:pt>
                <c:pt idx="11">
                  <c:v>-70.905242999999999</c:v>
                </c:pt>
                <c:pt idx="12">
                  <c:v>-70.447997999999998</c:v>
                </c:pt>
                <c:pt idx="13">
                  <c:v>-69.981796000000003</c:v>
                </c:pt>
                <c:pt idx="14">
                  <c:v>-68.974129000000005</c:v>
                </c:pt>
                <c:pt idx="15">
                  <c:v>-68.478317000000004</c:v>
                </c:pt>
                <c:pt idx="16">
                  <c:v>-67.825851</c:v>
                </c:pt>
                <c:pt idx="17">
                  <c:v>-67.511009000000001</c:v>
                </c:pt>
                <c:pt idx="18">
                  <c:v>-66.831383000000002</c:v>
                </c:pt>
                <c:pt idx="19">
                  <c:v>-66.489456000000004</c:v>
                </c:pt>
                <c:pt idx="20">
                  <c:v>-66.121207999999996</c:v>
                </c:pt>
                <c:pt idx="21">
                  <c:v>-65.770103000000006</c:v>
                </c:pt>
                <c:pt idx="22">
                  <c:v>-65.430572999999995</c:v>
                </c:pt>
                <c:pt idx="23">
                  <c:v>-64.837638999999996</c:v>
                </c:pt>
                <c:pt idx="24">
                  <c:v>-64.397530000000003</c:v>
                </c:pt>
                <c:pt idx="25">
                  <c:v>-63.856048999999999</c:v>
                </c:pt>
                <c:pt idx="26">
                  <c:v>-63.558933000000003</c:v>
                </c:pt>
                <c:pt idx="27">
                  <c:v>-63.210051999999997</c:v>
                </c:pt>
                <c:pt idx="28">
                  <c:v>-62.804760000000002</c:v>
                </c:pt>
                <c:pt idx="29">
                  <c:v>-62.837189000000002</c:v>
                </c:pt>
                <c:pt idx="30">
                  <c:v>-62.899166000000001</c:v>
                </c:pt>
                <c:pt idx="31">
                  <c:v>-63.103523000000003</c:v>
                </c:pt>
                <c:pt idx="32">
                  <c:v>-62.912945000000001</c:v>
                </c:pt>
                <c:pt idx="33">
                  <c:v>-62.892048000000003</c:v>
                </c:pt>
                <c:pt idx="34">
                  <c:v>-62.697009999999999</c:v>
                </c:pt>
                <c:pt idx="35">
                  <c:v>-62.603630000000003</c:v>
                </c:pt>
                <c:pt idx="36">
                  <c:v>-62.577595000000002</c:v>
                </c:pt>
                <c:pt idx="37">
                  <c:v>-62.602665000000002</c:v>
                </c:pt>
                <c:pt idx="38">
                  <c:v>-62.513683</c:v>
                </c:pt>
                <c:pt idx="39">
                  <c:v>-62.402676</c:v>
                </c:pt>
                <c:pt idx="40">
                  <c:v>-62.505099999999999</c:v>
                </c:pt>
                <c:pt idx="41">
                  <c:v>-62.414211000000002</c:v>
                </c:pt>
                <c:pt idx="42">
                  <c:v>-62.251102000000003</c:v>
                </c:pt>
                <c:pt idx="43">
                  <c:v>-61.970359999999999</c:v>
                </c:pt>
                <c:pt idx="44">
                  <c:v>-61.82103</c:v>
                </c:pt>
                <c:pt idx="45">
                  <c:v>-61.851128000000003</c:v>
                </c:pt>
                <c:pt idx="46">
                  <c:v>-62.004742</c:v>
                </c:pt>
                <c:pt idx="47">
                  <c:v>-62.283569</c:v>
                </c:pt>
                <c:pt idx="48">
                  <c:v>-62.475783999999997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51-4F67-B69D-B92F1ACDEE80}"/>
            </c:ext>
          </c:extLst>
        </c:ser>
        <c:ser>
          <c:idx val="0"/>
          <c:order val="1"/>
          <c:tx>
            <c:v>3xLO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Harm-B'!$L$3:$L$51</c:f>
              <c:numCache>
                <c:formatCode>0.00</c:formatCode>
                <c:ptCount val="49"/>
                <c:pt idx="0">
                  <c:v>6</c:v>
                </c:pt>
                <c:pt idx="1">
                  <c:v>6.125</c:v>
                </c:pt>
                <c:pt idx="2">
                  <c:v>6.25</c:v>
                </c:pt>
                <c:pt idx="3">
                  <c:v>6.375</c:v>
                </c:pt>
                <c:pt idx="4">
                  <c:v>6.5</c:v>
                </c:pt>
                <c:pt idx="5">
                  <c:v>6.625</c:v>
                </c:pt>
                <c:pt idx="6">
                  <c:v>6.75</c:v>
                </c:pt>
                <c:pt idx="7">
                  <c:v>6.875</c:v>
                </c:pt>
                <c:pt idx="8">
                  <c:v>7</c:v>
                </c:pt>
                <c:pt idx="9">
                  <c:v>7.125</c:v>
                </c:pt>
                <c:pt idx="10">
                  <c:v>7.25</c:v>
                </c:pt>
                <c:pt idx="11">
                  <c:v>7.375</c:v>
                </c:pt>
                <c:pt idx="12">
                  <c:v>7.5</c:v>
                </c:pt>
                <c:pt idx="13">
                  <c:v>7.625</c:v>
                </c:pt>
                <c:pt idx="14">
                  <c:v>7.75</c:v>
                </c:pt>
                <c:pt idx="15">
                  <c:v>7.875</c:v>
                </c:pt>
                <c:pt idx="16">
                  <c:v>8</c:v>
                </c:pt>
                <c:pt idx="17">
                  <c:v>8.125</c:v>
                </c:pt>
                <c:pt idx="18">
                  <c:v>8.25</c:v>
                </c:pt>
                <c:pt idx="19">
                  <c:v>8.375</c:v>
                </c:pt>
                <c:pt idx="20">
                  <c:v>8.5</c:v>
                </c:pt>
                <c:pt idx="21">
                  <c:v>8.625</c:v>
                </c:pt>
                <c:pt idx="22">
                  <c:v>8.75</c:v>
                </c:pt>
                <c:pt idx="23">
                  <c:v>8.875</c:v>
                </c:pt>
                <c:pt idx="24">
                  <c:v>9</c:v>
                </c:pt>
                <c:pt idx="25">
                  <c:v>9.125</c:v>
                </c:pt>
                <c:pt idx="26">
                  <c:v>9.25</c:v>
                </c:pt>
                <c:pt idx="27">
                  <c:v>9.375</c:v>
                </c:pt>
                <c:pt idx="28">
                  <c:v>9.5</c:v>
                </c:pt>
                <c:pt idx="29">
                  <c:v>9.625</c:v>
                </c:pt>
                <c:pt idx="30">
                  <c:v>9.75</c:v>
                </c:pt>
                <c:pt idx="31">
                  <c:v>9.875</c:v>
                </c:pt>
                <c:pt idx="32">
                  <c:v>10</c:v>
                </c:pt>
                <c:pt idx="33">
                  <c:v>10.125</c:v>
                </c:pt>
                <c:pt idx="34">
                  <c:v>10.25</c:v>
                </c:pt>
                <c:pt idx="35">
                  <c:v>10.375</c:v>
                </c:pt>
                <c:pt idx="36">
                  <c:v>10.5</c:v>
                </c:pt>
                <c:pt idx="37">
                  <c:v>10.625</c:v>
                </c:pt>
                <c:pt idx="38">
                  <c:v>10.75</c:v>
                </c:pt>
                <c:pt idx="39">
                  <c:v>10.875</c:v>
                </c:pt>
                <c:pt idx="40">
                  <c:v>11</c:v>
                </c:pt>
                <c:pt idx="41">
                  <c:v>11.125</c:v>
                </c:pt>
                <c:pt idx="42">
                  <c:v>11.25</c:v>
                </c:pt>
                <c:pt idx="43">
                  <c:v>11.375</c:v>
                </c:pt>
                <c:pt idx="44">
                  <c:v>11.5</c:v>
                </c:pt>
                <c:pt idx="45">
                  <c:v>11.625</c:v>
                </c:pt>
                <c:pt idx="46">
                  <c:v>11.75</c:v>
                </c:pt>
                <c:pt idx="47">
                  <c:v>11.875</c:v>
                </c:pt>
                <c:pt idx="48">
                  <c:v>12</c:v>
                </c:pt>
              </c:numCache>
            </c:numRef>
          </c:xVal>
          <c:yVal>
            <c:numRef>
              <c:f>'LO Harm-B'!$N$3:$N$51</c:f>
              <c:numCache>
                <c:formatCode>0.00</c:formatCode>
                <c:ptCount val="49"/>
                <c:pt idx="0">
                  <c:v>-73.958732999999995</c:v>
                </c:pt>
                <c:pt idx="1">
                  <c:v>-73.879706999999996</c:v>
                </c:pt>
                <c:pt idx="2">
                  <c:v>-73.499802000000003</c:v>
                </c:pt>
                <c:pt idx="3">
                  <c:v>-73.231537000000003</c:v>
                </c:pt>
                <c:pt idx="4">
                  <c:v>-73.018226999999996</c:v>
                </c:pt>
                <c:pt idx="5">
                  <c:v>-73.398231999999993</c:v>
                </c:pt>
                <c:pt idx="6">
                  <c:v>-73.391129000000006</c:v>
                </c:pt>
                <c:pt idx="7">
                  <c:v>-73.858092999999997</c:v>
                </c:pt>
                <c:pt idx="8">
                  <c:v>-73.933029000000005</c:v>
                </c:pt>
                <c:pt idx="9">
                  <c:v>-73.695083999999994</c:v>
                </c:pt>
                <c:pt idx="10">
                  <c:v>-73.576049999999995</c:v>
                </c:pt>
                <c:pt idx="11">
                  <c:v>-73.719352999999998</c:v>
                </c:pt>
                <c:pt idx="12">
                  <c:v>-74.178139000000002</c:v>
                </c:pt>
                <c:pt idx="13">
                  <c:v>-74.153747999999993</c:v>
                </c:pt>
                <c:pt idx="14">
                  <c:v>-74.264144999999999</c:v>
                </c:pt>
                <c:pt idx="15">
                  <c:v>-74.513549999999995</c:v>
                </c:pt>
                <c:pt idx="16">
                  <c:v>-75.002243000000007</c:v>
                </c:pt>
                <c:pt idx="17">
                  <c:v>-75.582237000000006</c:v>
                </c:pt>
                <c:pt idx="18">
                  <c:v>-75.781829999999999</c:v>
                </c:pt>
                <c:pt idx="19">
                  <c:v>-76.886184999999998</c:v>
                </c:pt>
                <c:pt idx="20">
                  <c:v>-77.201003999999998</c:v>
                </c:pt>
                <c:pt idx="21">
                  <c:v>-77.894767999999999</c:v>
                </c:pt>
                <c:pt idx="22">
                  <c:v>-77.824860000000001</c:v>
                </c:pt>
                <c:pt idx="23">
                  <c:v>-77.188750999999996</c:v>
                </c:pt>
                <c:pt idx="24">
                  <c:v>-75.840857999999997</c:v>
                </c:pt>
                <c:pt idx="25">
                  <c:v>-74.398726999999994</c:v>
                </c:pt>
                <c:pt idx="26">
                  <c:v>-73.709098999999995</c:v>
                </c:pt>
                <c:pt idx="27">
                  <c:v>-73.079109000000003</c:v>
                </c:pt>
                <c:pt idx="28">
                  <c:v>-72.60051</c:v>
                </c:pt>
                <c:pt idx="29">
                  <c:v>-72.393967000000004</c:v>
                </c:pt>
                <c:pt idx="30">
                  <c:v>-72.585587000000004</c:v>
                </c:pt>
                <c:pt idx="31">
                  <c:v>-72.509772999999996</c:v>
                </c:pt>
                <c:pt idx="32">
                  <c:v>-72.634247000000002</c:v>
                </c:pt>
                <c:pt idx="33">
                  <c:v>-72.713493</c:v>
                </c:pt>
                <c:pt idx="34">
                  <c:v>-72.809616000000005</c:v>
                </c:pt>
                <c:pt idx="35">
                  <c:v>-73.404747</c:v>
                </c:pt>
                <c:pt idx="36">
                  <c:v>-73.865913000000006</c:v>
                </c:pt>
                <c:pt idx="37">
                  <c:v>-74.259758000000005</c:v>
                </c:pt>
                <c:pt idx="38">
                  <c:v>-73.945732000000007</c:v>
                </c:pt>
                <c:pt idx="39">
                  <c:v>-74.218292000000005</c:v>
                </c:pt>
                <c:pt idx="40">
                  <c:v>-74.510650999999996</c:v>
                </c:pt>
                <c:pt idx="41">
                  <c:v>-75.057845999999998</c:v>
                </c:pt>
                <c:pt idx="42">
                  <c:v>-75.145088000000001</c:v>
                </c:pt>
                <c:pt idx="43">
                  <c:v>-74.683441000000002</c:v>
                </c:pt>
                <c:pt idx="44">
                  <c:v>-73.73912</c:v>
                </c:pt>
                <c:pt idx="45">
                  <c:v>-72.811378000000005</c:v>
                </c:pt>
                <c:pt idx="46">
                  <c:v>-72.617928000000006</c:v>
                </c:pt>
                <c:pt idx="47">
                  <c:v>-72.226646000000002</c:v>
                </c:pt>
                <c:pt idx="48">
                  <c:v>-71.935280000000006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51-4F67-B69D-B92F1ACDEE80}"/>
            </c:ext>
          </c:extLst>
        </c:ser>
        <c:ser>
          <c:idx val="1"/>
          <c:order val="2"/>
          <c:tx>
            <c:v>5xLO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Harm-A'!$T$3:$T$51</c:f>
              <c:numCache>
                <c:formatCode>0.00</c:formatCode>
                <c:ptCount val="49"/>
                <c:pt idx="0">
                  <c:v>10</c:v>
                </c:pt>
                <c:pt idx="1">
                  <c:v>10.041666666667</c:v>
                </c:pt>
                <c:pt idx="2">
                  <c:v>10.083333333333</c:v>
                </c:pt>
                <c:pt idx="3">
                  <c:v>10.125</c:v>
                </c:pt>
                <c:pt idx="4">
                  <c:v>10.166666666667</c:v>
                </c:pt>
                <c:pt idx="5">
                  <c:v>10.208333333333</c:v>
                </c:pt>
                <c:pt idx="6">
                  <c:v>10.25</c:v>
                </c:pt>
                <c:pt idx="7">
                  <c:v>10.291666666667</c:v>
                </c:pt>
                <c:pt idx="8">
                  <c:v>10.333333333333</c:v>
                </c:pt>
                <c:pt idx="9">
                  <c:v>10.375</c:v>
                </c:pt>
                <c:pt idx="10">
                  <c:v>10.416666666667</c:v>
                </c:pt>
                <c:pt idx="11">
                  <c:v>10.458333333333</c:v>
                </c:pt>
                <c:pt idx="12">
                  <c:v>10.5</c:v>
                </c:pt>
                <c:pt idx="13">
                  <c:v>10.541666666667</c:v>
                </c:pt>
                <c:pt idx="14">
                  <c:v>10.583333333333</c:v>
                </c:pt>
                <c:pt idx="15">
                  <c:v>10.625</c:v>
                </c:pt>
                <c:pt idx="16">
                  <c:v>10.666666666667</c:v>
                </c:pt>
                <c:pt idx="17">
                  <c:v>10.708333333333</c:v>
                </c:pt>
                <c:pt idx="18">
                  <c:v>10.75</c:v>
                </c:pt>
                <c:pt idx="19">
                  <c:v>10.791666666667</c:v>
                </c:pt>
                <c:pt idx="20">
                  <c:v>10.833333333333</c:v>
                </c:pt>
                <c:pt idx="21">
                  <c:v>10.875</c:v>
                </c:pt>
                <c:pt idx="22">
                  <c:v>10.916666666667</c:v>
                </c:pt>
                <c:pt idx="23">
                  <c:v>10.958333333333</c:v>
                </c:pt>
                <c:pt idx="24">
                  <c:v>11</c:v>
                </c:pt>
                <c:pt idx="25">
                  <c:v>11.041666666667</c:v>
                </c:pt>
                <c:pt idx="26">
                  <c:v>11.083333333333</c:v>
                </c:pt>
                <c:pt idx="27">
                  <c:v>11.125</c:v>
                </c:pt>
                <c:pt idx="28">
                  <c:v>11.166666666667</c:v>
                </c:pt>
                <c:pt idx="29">
                  <c:v>11.208333333333</c:v>
                </c:pt>
                <c:pt idx="30">
                  <c:v>11.25</c:v>
                </c:pt>
                <c:pt idx="31">
                  <c:v>11.291666666667</c:v>
                </c:pt>
                <c:pt idx="32">
                  <c:v>11.333333333333</c:v>
                </c:pt>
                <c:pt idx="33">
                  <c:v>11.375</c:v>
                </c:pt>
                <c:pt idx="34">
                  <c:v>11.416666666667</c:v>
                </c:pt>
                <c:pt idx="35">
                  <c:v>11.458333333333</c:v>
                </c:pt>
                <c:pt idx="36">
                  <c:v>11.5</c:v>
                </c:pt>
                <c:pt idx="37">
                  <c:v>11.541666666667</c:v>
                </c:pt>
                <c:pt idx="38">
                  <c:v>11.583333333333</c:v>
                </c:pt>
                <c:pt idx="39">
                  <c:v>11.625</c:v>
                </c:pt>
                <c:pt idx="40">
                  <c:v>11.666666666667</c:v>
                </c:pt>
                <c:pt idx="41">
                  <c:v>11.708333333333</c:v>
                </c:pt>
                <c:pt idx="42">
                  <c:v>11.75</c:v>
                </c:pt>
                <c:pt idx="43">
                  <c:v>11.791666666667</c:v>
                </c:pt>
                <c:pt idx="44">
                  <c:v>11.833333333333</c:v>
                </c:pt>
                <c:pt idx="45">
                  <c:v>11.875</c:v>
                </c:pt>
                <c:pt idx="46">
                  <c:v>11.916666666667</c:v>
                </c:pt>
                <c:pt idx="47">
                  <c:v>11.958333333333</c:v>
                </c:pt>
                <c:pt idx="48">
                  <c:v>12</c:v>
                </c:pt>
              </c:numCache>
              <c:extLst xmlns:c15="http://schemas.microsoft.com/office/drawing/2012/chart"/>
            </c:numRef>
          </c:xVal>
          <c:yVal>
            <c:numRef>
              <c:f>'LO Harm-A'!$V$3:$V$51</c:f>
              <c:numCache>
                <c:formatCode>0.00</c:formatCode>
                <c:ptCount val="49"/>
                <c:pt idx="0">
                  <c:v>-74.883162999999996</c:v>
                </c:pt>
                <c:pt idx="1">
                  <c:v>-73.905890999999997</c:v>
                </c:pt>
                <c:pt idx="2">
                  <c:v>-73.206512000000004</c:v>
                </c:pt>
                <c:pt idx="3">
                  <c:v>-74.156502000000003</c:v>
                </c:pt>
                <c:pt idx="4">
                  <c:v>-73.743262999999999</c:v>
                </c:pt>
                <c:pt idx="5">
                  <c:v>-73.589202999999998</c:v>
                </c:pt>
                <c:pt idx="6">
                  <c:v>-73.263549999999995</c:v>
                </c:pt>
                <c:pt idx="7">
                  <c:v>-73.629181000000003</c:v>
                </c:pt>
                <c:pt idx="8">
                  <c:v>-73.763062000000005</c:v>
                </c:pt>
                <c:pt idx="9">
                  <c:v>-72.329773000000003</c:v>
                </c:pt>
                <c:pt idx="10">
                  <c:v>-72.467513999999994</c:v>
                </c:pt>
                <c:pt idx="11">
                  <c:v>-72.681479999999993</c:v>
                </c:pt>
                <c:pt idx="12">
                  <c:v>-72.710059999999999</c:v>
                </c:pt>
                <c:pt idx="13">
                  <c:v>-71.518203999999997</c:v>
                </c:pt>
                <c:pt idx="14">
                  <c:v>-71.697304000000003</c:v>
                </c:pt>
                <c:pt idx="15">
                  <c:v>-72.828361999999998</c:v>
                </c:pt>
                <c:pt idx="16">
                  <c:v>-71.948325999999994</c:v>
                </c:pt>
                <c:pt idx="17">
                  <c:v>-72.480773999999997</c:v>
                </c:pt>
                <c:pt idx="18">
                  <c:v>-72.201920000000001</c:v>
                </c:pt>
                <c:pt idx="19">
                  <c:v>-71.763892999999996</c:v>
                </c:pt>
                <c:pt idx="20">
                  <c:v>-70.907653999999994</c:v>
                </c:pt>
                <c:pt idx="21">
                  <c:v>-71.173828</c:v>
                </c:pt>
                <c:pt idx="22">
                  <c:v>-71.202415000000002</c:v>
                </c:pt>
                <c:pt idx="23">
                  <c:v>-70.326958000000005</c:v>
                </c:pt>
                <c:pt idx="24">
                  <c:v>-70.055267000000001</c:v>
                </c:pt>
                <c:pt idx="25">
                  <c:v>-69.597403999999997</c:v>
                </c:pt>
                <c:pt idx="26">
                  <c:v>-69.659499999999994</c:v>
                </c:pt>
                <c:pt idx="27">
                  <c:v>-69.665192000000005</c:v>
                </c:pt>
                <c:pt idx="28">
                  <c:v>-68.874709999999993</c:v>
                </c:pt>
                <c:pt idx="29">
                  <c:v>-69.745056000000005</c:v>
                </c:pt>
                <c:pt idx="30">
                  <c:v>-69.325203000000002</c:v>
                </c:pt>
                <c:pt idx="31">
                  <c:v>-69.341178999999997</c:v>
                </c:pt>
                <c:pt idx="32">
                  <c:v>-69.448020999999997</c:v>
                </c:pt>
                <c:pt idx="33">
                  <c:v>-70.621039999999994</c:v>
                </c:pt>
                <c:pt idx="34">
                  <c:v>-70.446999000000005</c:v>
                </c:pt>
                <c:pt idx="35">
                  <c:v>-70.314644000000001</c:v>
                </c:pt>
                <c:pt idx="36">
                  <c:v>-69.655022000000002</c:v>
                </c:pt>
                <c:pt idx="37">
                  <c:v>-69.326087999999999</c:v>
                </c:pt>
                <c:pt idx="38">
                  <c:v>-69.177063000000004</c:v>
                </c:pt>
                <c:pt idx="39">
                  <c:v>-68.825232999999997</c:v>
                </c:pt>
                <c:pt idx="40">
                  <c:v>-68.707534999999993</c:v>
                </c:pt>
                <c:pt idx="41">
                  <c:v>-69.761566000000002</c:v>
                </c:pt>
                <c:pt idx="42">
                  <c:v>-69.275146000000007</c:v>
                </c:pt>
                <c:pt idx="43">
                  <c:v>-69.436156999999994</c:v>
                </c:pt>
                <c:pt idx="44">
                  <c:v>-69.66301</c:v>
                </c:pt>
                <c:pt idx="45">
                  <c:v>-70.412559999999999</c:v>
                </c:pt>
                <c:pt idx="46">
                  <c:v>-70.211028999999996</c:v>
                </c:pt>
                <c:pt idx="47">
                  <c:v>-70.477874999999997</c:v>
                </c:pt>
                <c:pt idx="48">
                  <c:v>-70.049262999999996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F451-4F67-B69D-B92F1ACDEE80}"/>
            </c:ext>
          </c:extLst>
        </c:ser>
        <c:ser>
          <c:idx val="3"/>
          <c:order val="3"/>
          <c:tx>
            <c:v>5xLO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Harm-B'!$T$3:$T$51</c:f>
              <c:numCache>
                <c:formatCode>0.00</c:formatCode>
                <c:ptCount val="49"/>
                <c:pt idx="0">
                  <c:v>10</c:v>
                </c:pt>
                <c:pt idx="1">
                  <c:v>10.041666666667</c:v>
                </c:pt>
                <c:pt idx="2">
                  <c:v>10.083333333333</c:v>
                </c:pt>
                <c:pt idx="3">
                  <c:v>10.125</c:v>
                </c:pt>
                <c:pt idx="4">
                  <c:v>10.166666666667</c:v>
                </c:pt>
                <c:pt idx="5">
                  <c:v>10.208333333333</c:v>
                </c:pt>
                <c:pt idx="6">
                  <c:v>10.25</c:v>
                </c:pt>
                <c:pt idx="7">
                  <c:v>10.291666666667</c:v>
                </c:pt>
                <c:pt idx="8">
                  <c:v>10.333333333333</c:v>
                </c:pt>
                <c:pt idx="9">
                  <c:v>10.375</c:v>
                </c:pt>
                <c:pt idx="10">
                  <c:v>10.416666666667</c:v>
                </c:pt>
                <c:pt idx="11">
                  <c:v>10.458333333333</c:v>
                </c:pt>
                <c:pt idx="12">
                  <c:v>10.5</c:v>
                </c:pt>
                <c:pt idx="13">
                  <c:v>10.541666666667</c:v>
                </c:pt>
                <c:pt idx="14">
                  <c:v>10.583333333333</c:v>
                </c:pt>
                <c:pt idx="15">
                  <c:v>10.625</c:v>
                </c:pt>
                <c:pt idx="16">
                  <c:v>10.666666666667</c:v>
                </c:pt>
                <c:pt idx="17">
                  <c:v>10.708333333333</c:v>
                </c:pt>
                <c:pt idx="18">
                  <c:v>10.75</c:v>
                </c:pt>
                <c:pt idx="19">
                  <c:v>10.791666666667</c:v>
                </c:pt>
                <c:pt idx="20">
                  <c:v>10.833333333333</c:v>
                </c:pt>
                <c:pt idx="21">
                  <c:v>10.875</c:v>
                </c:pt>
                <c:pt idx="22">
                  <c:v>10.916666666667</c:v>
                </c:pt>
                <c:pt idx="23">
                  <c:v>10.958333333333</c:v>
                </c:pt>
                <c:pt idx="24">
                  <c:v>11</c:v>
                </c:pt>
                <c:pt idx="25">
                  <c:v>11.041666666667</c:v>
                </c:pt>
                <c:pt idx="26">
                  <c:v>11.083333333333</c:v>
                </c:pt>
                <c:pt idx="27">
                  <c:v>11.125</c:v>
                </c:pt>
                <c:pt idx="28">
                  <c:v>11.166666666667</c:v>
                </c:pt>
                <c:pt idx="29">
                  <c:v>11.208333333333</c:v>
                </c:pt>
                <c:pt idx="30">
                  <c:v>11.25</c:v>
                </c:pt>
                <c:pt idx="31">
                  <c:v>11.291666666667</c:v>
                </c:pt>
                <c:pt idx="32">
                  <c:v>11.333333333333</c:v>
                </c:pt>
                <c:pt idx="33">
                  <c:v>11.375</c:v>
                </c:pt>
                <c:pt idx="34">
                  <c:v>11.416666666667</c:v>
                </c:pt>
                <c:pt idx="35">
                  <c:v>11.458333333333</c:v>
                </c:pt>
                <c:pt idx="36">
                  <c:v>11.5</c:v>
                </c:pt>
                <c:pt idx="37">
                  <c:v>11.541666666667</c:v>
                </c:pt>
                <c:pt idx="38">
                  <c:v>11.583333333333</c:v>
                </c:pt>
                <c:pt idx="39">
                  <c:v>11.625</c:v>
                </c:pt>
                <c:pt idx="40">
                  <c:v>11.666666666667</c:v>
                </c:pt>
                <c:pt idx="41">
                  <c:v>11.708333333333</c:v>
                </c:pt>
                <c:pt idx="42">
                  <c:v>11.75</c:v>
                </c:pt>
                <c:pt idx="43">
                  <c:v>11.791666666667</c:v>
                </c:pt>
                <c:pt idx="44">
                  <c:v>11.833333333333</c:v>
                </c:pt>
                <c:pt idx="45">
                  <c:v>11.875</c:v>
                </c:pt>
                <c:pt idx="46">
                  <c:v>11.916666666667</c:v>
                </c:pt>
                <c:pt idx="47">
                  <c:v>11.958333333333</c:v>
                </c:pt>
                <c:pt idx="48">
                  <c:v>12</c:v>
                </c:pt>
              </c:numCache>
              <c:extLst xmlns:c15="http://schemas.microsoft.com/office/drawing/2012/chart"/>
            </c:numRef>
          </c:xVal>
          <c:yVal>
            <c:numRef>
              <c:f>'LO Harm-B'!$V$3:$V$51</c:f>
              <c:numCache>
                <c:formatCode>0.00</c:formatCode>
                <c:ptCount val="49"/>
                <c:pt idx="0">
                  <c:v>-71.909255999999999</c:v>
                </c:pt>
                <c:pt idx="1">
                  <c:v>-72.381691000000004</c:v>
                </c:pt>
                <c:pt idx="2">
                  <c:v>-71.729073</c:v>
                </c:pt>
                <c:pt idx="3">
                  <c:v>-71.852287000000004</c:v>
                </c:pt>
                <c:pt idx="4">
                  <c:v>-71.944153</c:v>
                </c:pt>
                <c:pt idx="5">
                  <c:v>-71.367965999999996</c:v>
                </c:pt>
                <c:pt idx="6">
                  <c:v>-72.532668999999999</c:v>
                </c:pt>
                <c:pt idx="7">
                  <c:v>-72.192222999999998</c:v>
                </c:pt>
                <c:pt idx="8">
                  <c:v>-72.834372999999999</c:v>
                </c:pt>
                <c:pt idx="9">
                  <c:v>-71.996857000000006</c:v>
                </c:pt>
                <c:pt idx="10">
                  <c:v>-71.968177999999995</c:v>
                </c:pt>
                <c:pt idx="11">
                  <c:v>-72.439835000000002</c:v>
                </c:pt>
                <c:pt idx="12">
                  <c:v>-72.079375999999996</c:v>
                </c:pt>
                <c:pt idx="13">
                  <c:v>-72.349388000000005</c:v>
                </c:pt>
                <c:pt idx="14">
                  <c:v>-72.098747000000003</c:v>
                </c:pt>
                <c:pt idx="15">
                  <c:v>-72.306381000000002</c:v>
                </c:pt>
                <c:pt idx="16">
                  <c:v>-71.689514000000003</c:v>
                </c:pt>
                <c:pt idx="17">
                  <c:v>-71.625991999999997</c:v>
                </c:pt>
                <c:pt idx="18">
                  <c:v>-71.863319000000004</c:v>
                </c:pt>
                <c:pt idx="19">
                  <c:v>-71.602164999999999</c:v>
                </c:pt>
                <c:pt idx="20">
                  <c:v>-71.605643999999998</c:v>
                </c:pt>
                <c:pt idx="21">
                  <c:v>-71.554839999999999</c:v>
                </c:pt>
                <c:pt idx="22">
                  <c:v>-72.132880999999998</c:v>
                </c:pt>
                <c:pt idx="23">
                  <c:v>-71.5364</c:v>
                </c:pt>
                <c:pt idx="24">
                  <c:v>-71.553505000000001</c:v>
                </c:pt>
                <c:pt idx="25">
                  <c:v>-71.525313999999995</c:v>
                </c:pt>
                <c:pt idx="26">
                  <c:v>-72.953072000000006</c:v>
                </c:pt>
                <c:pt idx="27">
                  <c:v>-72.289505000000005</c:v>
                </c:pt>
                <c:pt idx="28">
                  <c:v>-72.107337999999999</c:v>
                </c:pt>
                <c:pt idx="29">
                  <c:v>-73.072265999999999</c:v>
                </c:pt>
                <c:pt idx="30">
                  <c:v>-73.199516000000003</c:v>
                </c:pt>
                <c:pt idx="31">
                  <c:v>-73.523178000000001</c:v>
                </c:pt>
                <c:pt idx="32">
                  <c:v>-73.057715999999999</c:v>
                </c:pt>
                <c:pt idx="33">
                  <c:v>-73.265006999999997</c:v>
                </c:pt>
                <c:pt idx="34">
                  <c:v>-73.185271999999998</c:v>
                </c:pt>
                <c:pt idx="35">
                  <c:v>-73.288048000000003</c:v>
                </c:pt>
                <c:pt idx="36">
                  <c:v>-73.615775999999997</c:v>
                </c:pt>
                <c:pt idx="37">
                  <c:v>-73.952552999999995</c:v>
                </c:pt>
                <c:pt idx="38">
                  <c:v>-74.365318000000002</c:v>
                </c:pt>
                <c:pt idx="39">
                  <c:v>-73.959557000000004</c:v>
                </c:pt>
                <c:pt idx="40">
                  <c:v>-75.619658999999999</c:v>
                </c:pt>
                <c:pt idx="41">
                  <c:v>-75.950592</c:v>
                </c:pt>
                <c:pt idx="42">
                  <c:v>-75.290092000000001</c:v>
                </c:pt>
                <c:pt idx="43">
                  <c:v>-75.750145000000003</c:v>
                </c:pt>
                <c:pt idx="44">
                  <c:v>-75.204787999999994</c:v>
                </c:pt>
                <c:pt idx="45">
                  <c:v>-75.167312999999993</c:v>
                </c:pt>
                <c:pt idx="46">
                  <c:v>-74.380324999999999</c:v>
                </c:pt>
                <c:pt idx="47">
                  <c:v>-74.264938000000001</c:v>
                </c:pt>
                <c:pt idx="48">
                  <c:v>-74.223679000000004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F451-4F67-B69D-B92F1ACDE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00224"/>
        <c:axId val="116902144"/>
        <c:extLst/>
      </c:scatterChart>
      <c:valAx>
        <c:axId val="116900224"/>
        <c:scaling>
          <c:orientation val="minMax"/>
          <c:max val="1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23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902144"/>
        <c:crosses val="autoZero"/>
        <c:crossBetween val="midCat"/>
        <c:majorUnit val="1"/>
      </c:valAx>
      <c:valAx>
        <c:axId val="116902144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90022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48354373486696"/>
          <c:y val="0.1108132837561971"/>
          <c:w val="0.74697213657994499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Odd LO Harmonic to IF Isolation (dB)</a:t>
            </a:r>
          </a:p>
        </c:rich>
      </c:tx>
      <c:layout>
        <c:manualLayout>
          <c:xMode val="edge"/>
          <c:yMode val="edge"/>
          <c:x val="0.3103763743334006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3xLO 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Harm-A'!$L$3:$L$51</c:f>
              <c:numCache>
                <c:formatCode>0.00</c:formatCode>
                <c:ptCount val="49"/>
                <c:pt idx="0">
                  <c:v>6</c:v>
                </c:pt>
                <c:pt idx="1">
                  <c:v>6.125</c:v>
                </c:pt>
                <c:pt idx="2">
                  <c:v>6.25</c:v>
                </c:pt>
                <c:pt idx="3">
                  <c:v>6.375</c:v>
                </c:pt>
                <c:pt idx="4">
                  <c:v>6.5</c:v>
                </c:pt>
                <c:pt idx="5">
                  <c:v>6.625</c:v>
                </c:pt>
                <c:pt idx="6">
                  <c:v>6.75</c:v>
                </c:pt>
                <c:pt idx="7">
                  <c:v>6.875</c:v>
                </c:pt>
                <c:pt idx="8">
                  <c:v>7</c:v>
                </c:pt>
                <c:pt idx="9">
                  <c:v>7.125</c:v>
                </c:pt>
                <c:pt idx="10">
                  <c:v>7.25</c:v>
                </c:pt>
                <c:pt idx="11">
                  <c:v>7.375</c:v>
                </c:pt>
                <c:pt idx="12">
                  <c:v>7.5</c:v>
                </c:pt>
                <c:pt idx="13">
                  <c:v>7.625</c:v>
                </c:pt>
                <c:pt idx="14">
                  <c:v>7.75</c:v>
                </c:pt>
                <c:pt idx="15">
                  <c:v>7.875</c:v>
                </c:pt>
                <c:pt idx="16">
                  <c:v>8</c:v>
                </c:pt>
                <c:pt idx="17">
                  <c:v>8.125</c:v>
                </c:pt>
                <c:pt idx="18">
                  <c:v>8.25</c:v>
                </c:pt>
                <c:pt idx="19">
                  <c:v>8.375</c:v>
                </c:pt>
                <c:pt idx="20">
                  <c:v>8.5</c:v>
                </c:pt>
                <c:pt idx="21">
                  <c:v>8.625</c:v>
                </c:pt>
                <c:pt idx="22">
                  <c:v>8.75</c:v>
                </c:pt>
                <c:pt idx="23">
                  <c:v>8.875</c:v>
                </c:pt>
                <c:pt idx="24">
                  <c:v>9</c:v>
                </c:pt>
                <c:pt idx="25">
                  <c:v>9.125</c:v>
                </c:pt>
                <c:pt idx="26">
                  <c:v>9.25</c:v>
                </c:pt>
                <c:pt idx="27">
                  <c:v>9.375</c:v>
                </c:pt>
                <c:pt idx="28">
                  <c:v>9.5</c:v>
                </c:pt>
                <c:pt idx="29">
                  <c:v>9.625</c:v>
                </c:pt>
                <c:pt idx="30">
                  <c:v>9.75</c:v>
                </c:pt>
                <c:pt idx="31">
                  <c:v>9.875</c:v>
                </c:pt>
                <c:pt idx="32">
                  <c:v>10</c:v>
                </c:pt>
                <c:pt idx="33">
                  <c:v>10.125</c:v>
                </c:pt>
                <c:pt idx="34">
                  <c:v>10.25</c:v>
                </c:pt>
                <c:pt idx="35">
                  <c:v>10.375</c:v>
                </c:pt>
                <c:pt idx="36">
                  <c:v>10.5</c:v>
                </c:pt>
                <c:pt idx="37">
                  <c:v>10.625</c:v>
                </c:pt>
                <c:pt idx="38">
                  <c:v>10.75</c:v>
                </c:pt>
                <c:pt idx="39">
                  <c:v>10.875</c:v>
                </c:pt>
                <c:pt idx="40">
                  <c:v>11</c:v>
                </c:pt>
                <c:pt idx="41">
                  <c:v>11.125</c:v>
                </c:pt>
                <c:pt idx="42">
                  <c:v>11.25</c:v>
                </c:pt>
                <c:pt idx="43">
                  <c:v>11.375</c:v>
                </c:pt>
                <c:pt idx="44">
                  <c:v>11.5</c:v>
                </c:pt>
                <c:pt idx="45">
                  <c:v>11.625</c:v>
                </c:pt>
                <c:pt idx="46">
                  <c:v>11.75</c:v>
                </c:pt>
                <c:pt idx="47">
                  <c:v>11.875</c:v>
                </c:pt>
                <c:pt idx="48">
                  <c:v>12</c:v>
                </c:pt>
              </c:numCache>
            </c:numRef>
          </c:xVal>
          <c:yVal>
            <c:numRef>
              <c:f>'LO Harm-A'!$M$3:$M$51</c:f>
              <c:numCache>
                <c:formatCode>0.00</c:formatCode>
                <c:ptCount val="49"/>
                <c:pt idx="0">
                  <c:v>-42.020603000000001</c:v>
                </c:pt>
                <c:pt idx="1">
                  <c:v>-41.648609</c:v>
                </c:pt>
                <c:pt idx="2">
                  <c:v>-41.089877999999999</c:v>
                </c:pt>
                <c:pt idx="3">
                  <c:v>-41.357951999999997</c:v>
                </c:pt>
                <c:pt idx="4">
                  <c:v>-41.541694999999997</c:v>
                </c:pt>
                <c:pt idx="5">
                  <c:v>-41.776985000000003</c:v>
                </c:pt>
                <c:pt idx="6">
                  <c:v>-41.926093999999999</c:v>
                </c:pt>
                <c:pt idx="7">
                  <c:v>-42.041770999999997</c:v>
                </c:pt>
                <c:pt idx="8">
                  <c:v>-41.676524999999998</c:v>
                </c:pt>
                <c:pt idx="9">
                  <c:v>-40.971291000000001</c:v>
                </c:pt>
                <c:pt idx="10">
                  <c:v>-41.171612000000003</c:v>
                </c:pt>
                <c:pt idx="11">
                  <c:v>-41.609718000000001</c:v>
                </c:pt>
                <c:pt idx="12">
                  <c:v>-42.019103999999999</c:v>
                </c:pt>
                <c:pt idx="13">
                  <c:v>-42.734737000000003</c:v>
                </c:pt>
                <c:pt idx="14">
                  <c:v>-43.02169</c:v>
                </c:pt>
                <c:pt idx="15">
                  <c:v>-42.546554999999998</c:v>
                </c:pt>
                <c:pt idx="16">
                  <c:v>-41.663898000000003</c:v>
                </c:pt>
                <c:pt idx="17">
                  <c:v>-41.563538000000001</c:v>
                </c:pt>
                <c:pt idx="18">
                  <c:v>-41.720363999999996</c:v>
                </c:pt>
                <c:pt idx="19">
                  <c:v>-41.991965999999998</c:v>
                </c:pt>
                <c:pt idx="20">
                  <c:v>-42.398499000000001</c:v>
                </c:pt>
                <c:pt idx="21">
                  <c:v>-42.347918999999997</c:v>
                </c:pt>
                <c:pt idx="22">
                  <c:v>-41.794272999999997</c:v>
                </c:pt>
                <c:pt idx="23">
                  <c:v>-41.478831999999997</c:v>
                </c:pt>
                <c:pt idx="24">
                  <c:v>-41.698962999999999</c:v>
                </c:pt>
                <c:pt idx="25">
                  <c:v>-41.893172999999997</c:v>
                </c:pt>
                <c:pt idx="26">
                  <c:v>-42.334747</c:v>
                </c:pt>
                <c:pt idx="27">
                  <c:v>-42.796340999999998</c:v>
                </c:pt>
                <c:pt idx="28">
                  <c:v>-42.953690000000002</c:v>
                </c:pt>
                <c:pt idx="29">
                  <c:v>-42.747214999999997</c:v>
                </c:pt>
                <c:pt idx="30">
                  <c:v>-42.739494000000001</c:v>
                </c:pt>
                <c:pt idx="31">
                  <c:v>-42.982365000000001</c:v>
                </c:pt>
                <c:pt idx="32">
                  <c:v>-43.150886999999997</c:v>
                </c:pt>
                <c:pt idx="33">
                  <c:v>-43.501984</c:v>
                </c:pt>
                <c:pt idx="34">
                  <c:v>-44.034686999999998</c:v>
                </c:pt>
                <c:pt idx="35">
                  <c:v>-44.495956</c:v>
                </c:pt>
                <c:pt idx="36">
                  <c:v>-44.826568999999999</c:v>
                </c:pt>
                <c:pt idx="37">
                  <c:v>-45.185116000000001</c:v>
                </c:pt>
                <c:pt idx="38">
                  <c:v>-45.484814</c:v>
                </c:pt>
                <c:pt idx="39">
                  <c:v>-45.480133000000002</c:v>
                </c:pt>
                <c:pt idx="40">
                  <c:v>-45.532654000000001</c:v>
                </c:pt>
                <c:pt idx="41">
                  <c:v>-45.440989999999999</c:v>
                </c:pt>
                <c:pt idx="42">
                  <c:v>-45.391235000000002</c:v>
                </c:pt>
                <c:pt idx="43">
                  <c:v>-45.185284000000003</c:v>
                </c:pt>
                <c:pt idx="44">
                  <c:v>-45.078460999999997</c:v>
                </c:pt>
                <c:pt idx="45">
                  <c:v>-44.914763999999998</c:v>
                </c:pt>
                <c:pt idx="46">
                  <c:v>-44.646571999999999</c:v>
                </c:pt>
                <c:pt idx="47">
                  <c:v>-44.439689999999999</c:v>
                </c:pt>
                <c:pt idx="48">
                  <c:v>-44.367077000000002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22-4470-AB96-51543D770530}"/>
            </c:ext>
          </c:extLst>
        </c:ser>
        <c:ser>
          <c:idx val="0"/>
          <c:order val="1"/>
          <c:tx>
            <c:v>3xLO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Harm-B'!$L$3:$L$51</c:f>
              <c:numCache>
                <c:formatCode>0.00</c:formatCode>
                <c:ptCount val="49"/>
                <c:pt idx="0">
                  <c:v>6</c:v>
                </c:pt>
                <c:pt idx="1">
                  <c:v>6.125</c:v>
                </c:pt>
                <c:pt idx="2">
                  <c:v>6.25</c:v>
                </c:pt>
                <c:pt idx="3">
                  <c:v>6.375</c:v>
                </c:pt>
                <c:pt idx="4">
                  <c:v>6.5</c:v>
                </c:pt>
                <c:pt idx="5">
                  <c:v>6.625</c:v>
                </c:pt>
                <c:pt idx="6">
                  <c:v>6.75</c:v>
                </c:pt>
                <c:pt idx="7">
                  <c:v>6.875</c:v>
                </c:pt>
                <c:pt idx="8">
                  <c:v>7</c:v>
                </c:pt>
                <c:pt idx="9">
                  <c:v>7.125</c:v>
                </c:pt>
                <c:pt idx="10">
                  <c:v>7.25</c:v>
                </c:pt>
                <c:pt idx="11">
                  <c:v>7.375</c:v>
                </c:pt>
                <c:pt idx="12">
                  <c:v>7.5</c:v>
                </c:pt>
                <c:pt idx="13">
                  <c:v>7.625</c:v>
                </c:pt>
                <c:pt idx="14">
                  <c:v>7.75</c:v>
                </c:pt>
                <c:pt idx="15">
                  <c:v>7.875</c:v>
                </c:pt>
                <c:pt idx="16">
                  <c:v>8</c:v>
                </c:pt>
                <c:pt idx="17">
                  <c:v>8.125</c:v>
                </c:pt>
                <c:pt idx="18">
                  <c:v>8.25</c:v>
                </c:pt>
                <c:pt idx="19">
                  <c:v>8.375</c:v>
                </c:pt>
                <c:pt idx="20">
                  <c:v>8.5</c:v>
                </c:pt>
                <c:pt idx="21">
                  <c:v>8.625</c:v>
                </c:pt>
                <c:pt idx="22">
                  <c:v>8.75</c:v>
                </c:pt>
                <c:pt idx="23">
                  <c:v>8.875</c:v>
                </c:pt>
                <c:pt idx="24">
                  <c:v>9</c:v>
                </c:pt>
                <c:pt idx="25">
                  <c:v>9.125</c:v>
                </c:pt>
                <c:pt idx="26">
                  <c:v>9.25</c:v>
                </c:pt>
                <c:pt idx="27">
                  <c:v>9.375</c:v>
                </c:pt>
                <c:pt idx="28">
                  <c:v>9.5</c:v>
                </c:pt>
                <c:pt idx="29">
                  <c:v>9.625</c:v>
                </c:pt>
                <c:pt idx="30">
                  <c:v>9.75</c:v>
                </c:pt>
                <c:pt idx="31">
                  <c:v>9.875</c:v>
                </c:pt>
                <c:pt idx="32">
                  <c:v>10</c:v>
                </c:pt>
                <c:pt idx="33">
                  <c:v>10.125</c:v>
                </c:pt>
                <c:pt idx="34">
                  <c:v>10.25</c:v>
                </c:pt>
                <c:pt idx="35">
                  <c:v>10.375</c:v>
                </c:pt>
                <c:pt idx="36">
                  <c:v>10.5</c:v>
                </c:pt>
                <c:pt idx="37">
                  <c:v>10.625</c:v>
                </c:pt>
                <c:pt idx="38">
                  <c:v>10.75</c:v>
                </c:pt>
                <c:pt idx="39">
                  <c:v>10.875</c:v>
                </c:pt>
                <c:pt idx="40">
                  <c:v>11</c:v>
                </c:pt>
                <c:pt idx="41">
                  <c:v>11.125</c:v>
                </c:pt>
                <c:pt idx="42">
                  <c:v>11.25</c:v>
                </c:pt>
                <c:pt idx="43">
                  <c:v>11.375</c:v>
                </c:pt>
                <c:pt idx="44">
                  <c:v>11.5</c:v>
                </c:pt>
                <c:pt idx="45">
                  <c:v>11.625</c:v>
                </c:pt>
                <c:pt idx="46">
                  <c:v>11.75</c:v>
                </c:pt>
                <c:pt idx="47">
                  <c:v>11.875</c:v>
                </c:pt>
                <c:pt idx="48">
                  <c:v>12</c:v>
                </c:pt>
              </c:numCache>
            </c:numRef>
          </c:xVal>
          <c:yVal>
            <c:numRef>
              <c:f>'LO Harm-B'!$M$3:$M$51</c:f>
              <c:numCache>
                <c:formatCode>0.00</c:formatCode>
                <c:ptCount val="49"/>
                <c:pt idx="0">
                  <c:v>-68.324898000000005</c:v>
                </c:pt>
                <c:pt idx="1">
                  <c:v>-68.507430999999997</c:v>
                </c:pt>
                <c:pt idx="2">
                  <c:v>-68.474525</c:v>
                </c:pt>
                <c:pt idx="3">
                  <c:v>-68.610885999999994</c:v>
                </c:pt>
                <c:pt idx="4">
                  <c:v>-68.609527999999997</c:v>
                </c:pt>
                <c:pt idx="5">
                  <c:v>-68.345932000000005</c:v>
                </c:pt>
                <c:pt idx="6">
                  <c:v>-67.173362999999995</c:v>
                </c:pt>
                <c:pt idx="7">
                  <c:v>-66.202408000000005</c:v>
                </c:pt>
                <c:pt idx="8">
                  <c:v>-65.187904000000003</c:v>
                </c:pt>
                <c:pt idx="9">
                  <c:v>-64.475266000000005</c:v>
                </c:pt>
                <c:pt idx="10">
                  <c:v>-63.985764000000003</c:v>
                </c:pt>
                <c:pt idx="11">
                  <c:v>-63.676459999999999</c:v>
                </c:pt>
                <c:pt idx="12">
                  <c:v>-63.324691999999999</c:v>
                </c:pt>
                <c:pt idx="13">
                  <c:v>-62.790329</c:v>
                </c:pt>
                <c:pt idx="14">
                  <c:v>-62.493316999999998</c:v>
                </c:pt>
                <c:pt idx="15">
                  <c:v>-62.379868000000002</c:v>
                </c:pt>
                <c:pt idx="16">
                  <c:v>-62.498984999999998</c:v>
                </c:pt>
                <c:pt idx="17">
                  <c:v>-62.723919000000002</c:v>
                </c:pt>
                <c:pt idx="18">
                  <c:v>-63.432513999999998</c:v>
                </c:pt>
                <c:pt idx="19">
                  <c:v>-63.584094999999998</c:v>
                </c:pt>
                <c:pt idx="20">
                  <c:v>-63.511028000000003</c:v>
                </c:pt>
                <c:pt idx="21">
                  <c:v>-64.507980000000003</c:v>
                </c:pt>
                <c:pt idx="22">
                  <c:v>-66.811706999999998</c:v>
                </c:pt>
                <c:pt idx="23">
                  <c:v>-68.651336999999998</c:v>
                </c:pt>
                <c:pt idx="24">
                  <c:v>-68.466217</c:v>
                </c:pt>
                <c:pt idx="25">
                  <c:v>-67.975609000000006</c:v>
                </c:pt>
                <c:pt idx="26">
                  <c:v>-68.152382000000003</c:v>
                </c:pt>
                <c:pt idx="27">
                  <c:v>-66.939025999999998</c:v>
                </c:pt>
                <c:pt idx="28">
                  <c:v>-64.353820999999996</c:v>
                </c:pt>
                <c:pt idx="29">
                  <c:v>-61.680042</c:v>
                </c:pt>
                <c:pt idx="30">
                  <c:v>-60.288609000000001</c:v>
                </c:pt>
                <c:pt idx="31">
                  <c:v>-58.429366999999999</c:v>
                </c:pt>
                <c:pt idx="32">
                  <c:v>-56.60136</c:v>
                </c:pt>
                <c:pt idx="33">
                  <c:v>-55.163249999999998</c:v>
                </c:pt>
                <c:pt idx="34">
                  <c:v>-54.214848000000003</c:v>
                </c:pt>
                <c:pt idx="35">
                  <c:v>-53.313774000000002</c:v>
                </c:pt>
                <c:pt idx="36">
                  <c:v>-52.888534999999997</c:v>
                </c:pt>
                <c:pt idx="37">
                  <c:v>-52.703552000000002</c:v>
                </c:pt>
                <c:pt idx="38">
                  <c:v>-52.052264999999998</c:v>
                </c:pt>
                <c:pt idx="39">
                  <c:v>-51.242012000000003</c:v>
                </c:pt>
                <c:pt idx="40">
                  <c:v>-50.690928999999997</c:v>
                </c:pt>
                <c:pt idx="41">
                  <c:v>-50.410697999999996</c:v>
                </c:pt>
                <c:pt idx="42">
                  <c:v>-49.926411000000002</c:v>
                </c:pt>
                <c:pt idx="43">
                  <c:v>-49.749172000000002</c:v>
                </c:pt>
                <c:pt idx="44">
                  <c:v>-49.626820000000002</c:v>
                </c:pt>
                <c:pt idx="45">
                  <c:v>-49.723595000000003</c:v>
                </c:pt>
                <c:pt idx="46">
                  <c:v>-49.885272999999998</c:v>
                </c:pt>
                <c:pt idx="47">
                  <c:v>-50.287537</c:v>
                </c:pt>
                <c:pt idx="48">
                  <c:v>-50.577049000000002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22-4470-AB96-51543D770530}"/>
            </c:ext>
          </c:extLst>
        </c:ser>
        <c:ser>
          <c:idx val="1"/>
          <c:order val="2"/>
          <c:tx>
            <c:v>5xLO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Harm-A'!$T$3:$T$51</c:f>
              <c:numCache>
                <c:formatCode>0.00</c:formatCode>
                <c:ptCount val="49"/>
                <c:pt idx="0">
                  <c:v>10</c:v>
                </c:pt>
                <c:pt idx="1">
                  <c:v>10.041666666667</c:v>
                </c:pt>
                <c:pt idx="2">
                  <c:v>10.083333333333</c:v>
                </c:pt>
                <c:pt idx="3">
                  <c:v>10.125</c:v>
                </c:pt>
                <c:pt idx="4">
                  <c:v>10.166666666667</c:v>
                </c:pt>
                <c:pt idx="5">
                  <c:v>10.208333333333</c:v>
                </c:pt>
                <c:pt idx="6">
                  <c:v>10.25</c:v>
                </c:pt>
                <c:pt idx="7">
                  <c:v>10.291666666667</c:v>
                </c:pt>
                <c:pt idx="8">
                  <c:v>10.333333333333</c:v>
                </c:pt>
                <c:pt idx="9">
                  <c:v>10.375</c:v>
                </c:pt>
                <c:pt idx="10">
                  <c:v>10.416666666667</c:v>
                </c:pt>
                <c:pt idx="11">
                  <c:v>10.458333333333</c:v>
                </c:pt>
                <c:pt idx="12">
                  <c:v>10.5</c:v>
                </c:pt>
                <c:pt idx="13">
                  <c:v>10.541666666667</c:v>
                </c:pt>
                <c:pt idx="14">
                  <c:v>10.583333333333</c:v>
                </c:pt>
                <c:pt idx="15">
                  <c:v>10.625</c:v>
                </c:pt>
                <c:pt idx="16">
                  <c:v>10.666666666667</c:v>
                </c:pt>
                <c:pt idx="17">
                  <c:v>10.708333333333</c:v>
                </c:pt>
                <c:pt idx="18">
                  <c:v>10.75</c:v>
                </c:pt>
                <c:pt idx="19">
                  <c:v>10.791666666667</c:v>
                </c:pt>
                <c:pt idx="20">
                  <c:v>10.833333333333</c:v>
                </c:pt>
                <c:pt idx="21">
                  <c:v>10.875</c:v>
                </c:pt>
                <c:pt idx="22">
                  <c:v>10.916666666667</c:v>
                </c:pt>
                <c:pt idx="23">
                  <c:v>10.958333333333</c:v>
                </c:pt>
                <c:pt idx="24">
                  <c:v>11</c:v>
                </c:pt>
                <c:pt idx="25">
                  <c:v>11.041666666667</c:v>
                </c:pt>
                <c:pt idx="26">
                  <c:v>11.083333333333</c:v>
                </c:pt>
                <c:pt idx="27">
                  <c:v>11.125</c:v>
                </c:pt>
                <c:pt idx="28">
                  <c:v>11.166666666667</c:v>
                </c:pt>
                <c:pt idx="29">
                  <c:v>11.208333333333</c:v>
                </c:pt>
                <c:pt idx="30">
                  <c:v>11.25</c:v>
                </c:pt>
                <c:pt idx="31">
                  <c:v>11.291666666667</c:v>
                </c:pt>
                <c:pt idx="32">
                  <c:v>11.333333333333</c:v>
                </c:pt>
                <c:pt idx="33">
                  <c:v>11.375</c:v>
                </c:pt>
                <c:pt idx="34">
                  <c:v>11.416666666667</c:v>
                </c:pt>
                <c:pt idx="35">
                  <c:v>11.458333333333</c:v>
                </c:pt>
                <c:pt idx="36">
                  <c:v>11.5</c:v>
                </c:pt>
                <c:pt idx="37">
                  <c:v>11.541666666667</c:v>
                </c:pt>
                <c:pt idx="38">
                  <c:v>11.583333333333</c:v>
                </c:pt>
                <c:pt idx="39">
                  <c:v>11.625</c:v>
                </c:pt>
                <c:pt idx="40">
                  <c:v>11.666666666667</c:v>
                </c:pt>
                <c:pt idx="41">
                  <c:v>11.708333333333</c:v>
                </c:pt>
                <c:pt idx="42">
                  <c:v>11.75</c:v>
                </c:pt>
                <c:pt idx="43">
                  <c:v>11.791666666667</c:v>
                </c:pt>
                <c:pt idx="44">
                  <c:v>11.833333333333</c:v>
                </c:pt>
                <c:pt idx="45">
                  <c:v>11.875</c:v>
                </c:pt>
                <c:pt idx="46">
                  <c:v>11.916666666667</c:v>
                </c:pt>
                <c:pt idx="47">
                  <c:v>11.958333333333</c:v>
                </c:pt>
                <c:pt idx="48">
                  <c:v>12</c:v>
                </c:pt>
              </c:numCache>
              <c:extLst xmlns:c15="http://schemas.microsoft.com/office/drawing/2012/chart"/>
            </c:numRef>
          </c:xVal>
          <c:yVal>
            <c:numRef>
              <c:f>'LO Harm-A'!$U$3:$U$51</c:f>
              <c:numCache>
                <c:formatCode>0.00</c:formatCode>
                <c:ptCount val="49"/>
                <c:pt idx="0">
                  <c:v>-53.256180000000001</c:v>
                </c:pt>
                <c:pt idx="1">
                  <c:v>-53.794806999999999</c:v>
                </c:pt>
                <c:pt idx="2">
                  <c:v>-53.149689000000002</c:v>
                </c:pt>
                <c:pt idx="3">
                  <c:v>-54.319870000000002</c:v>
                </c:pt>
                <c:pt idx="4">
                  <c:v>-54.392764999999997</c:v>
                </c:pt>
                <c:pt idx="5">
                  <c:v>-53.474007</c:v>
                </c:pt>
                <c:pt idx="6">
                  <c:v>-54.505867000000002</c:v>
                </c:pt>
                <c:pt idx="7">
                  <c:v>-54.181286</c:v>
                </c:pt>
                <c:pt idx="8">
                  <c:v>-54.764927</c:v>
                </c:pt>
                <c:pt idx="9">
                  <c:v>-54.351402</c:v>
                </c:pt>
                <c:pt idx="10">
                  <c:v>-54.583312999999997</c:v>
                </c:pt>
                <c:pt idx="11">
                  <c:v>-55.039295000000003</c:v>
                </c:pt>
                <c:pt idx="12">
                  <c:v>-54.449257000000003</c:v>
                </c:pt>
                <c:pt idx="13">
                  <c:v>-54.396644999999999</c:v>
                </c:pt>
                <c:pt idx="14">
                  <c:v>-54.412216000000001</c:v>
                </c:pt>
                <c:pt idx="15">
                  <c:v>-54.814734999999999</c:v>
                </c:pt>
                <c:pt idx="16">
                  <c:v>-53.741947000000003</c:v>
                </c:pt>
                <c:pt idx="17">
                  <c:v>-54.354140999999998</c:v>
                </c:pt>
                <c:pt idx="18">
                  <c:v>-54.758476000000002</c:v>
                </c:pt>
                <c:pt idx="19">
                  <c:v>-54.545043999999997</c:v>
                </c:pt>
                <c:pt idx="20">
                  <c:v>-54.333717</c:v>
                </c:pt>
                <c:pt idx="21">
                  <c:v>-54.476661999999997</c:v>
                </c:pt>
                <c:pt idx="22">
                  <c:v>-55.319026999999998</c:v>
                </c:pt>
                <c:pt idx="23">
                  <c:v>-54.794910000000002</c:v>
                </c:pt>
                <c:pt idx="24">
                  <c:v>-54.603473999999999</c:v>
                </c:pt>
                <c:pt idx="25">
                  <c:v>-54.757778000000002</c:v>
                </c:pt>
                <c:pt idx="26">
                  <c:v>-55.151043000000001</c:v>
                </c:pt>
                <c:pt idx="27">
                  <c:v>-55.028511000000002</c:v>
                </c:pt>
                <c:pt idx="28">
                  <c:v>-54.425139999999999</c:v>
                </c:pt>
                <c:pt idx="29">
                  <c:v>-54.583430999999997</c:v>
                </c:pt>
                <c:pt idx="30">
                  <c:v>-54.569256000000003</c:v>
                </c:pt>
                <c:pt idx="31">
                  <c:v>-54.516044999999998</c:v>
                </c:pt>
                <c:pt idx="32">
                  <c:v>-54.058822999999997</c:v>
                </c:pt>
                <c:pt idx="33">
                  <c:v>-54.198109000000002</c:v>
                </c:pt>
                <c:pt idx="34">
                  <c:v>-54.399818000000003</c:v>
                </c:pt>
                <c:pt idx="35">
                  <c:v>-53.931347000000002</c:v>
                </c:pt>
                <c:pt idx="36">
                  <c:v>-53.989792000000001</c:v>
                </c:pt>
                <c:pt idx="37">
                  <c:v>-54.255668999999997</c:v>
                </c:pt>
                <c:pt idx="38">
                  <c:v>-54.022331000000001</c:v>
                </c:pt>
                <c:pt idx="39">
                  <c:v>-53.846305999999998</c:v>
                </c:pt>
                <c:pt idx="40">
                  <c:v>-53.625915999999997</c:v>
                </c:pt>
                <c:pt idx="41">
                  <c:v>-54.200778999999997</c:v>
                </c:pt>
                <c:pt idx="42">
                  <c:v>-54.112712999999999</c:v>
                </c:pt>
                <c:pt idx="43">
                  <c:v>-53.759605000000001</c:v>
                </c:pt>
                <c:pt idx="44">
                  <c:v>-53.883366000000002</c:v>
                </c:pt>
                <c:pt idx="45">
                  <c:v>-54.049830999999998</c:v>
                </c:pt>
                <c:pt idx="46">
                  <c:v>-53.970188</c:v>
                </c:pt>
                <c:pt idx="47">
                  <c:v>-52.955589000000003</c:v>
                </c:pt>
                <c:pt idx="48">
                  <c:v>-53.483046999999999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1722-4470-AB96-51543D770530}"/>
            </c:ext>
          </c:extLst>
        </c:ser>
        <c:ser>
          <c:idx val="3"/>
          <c:order val="3"/>
          <c:tx>
            <c:v>5xLO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Harm-B'!$T$3:$T$51</c:f>
              <c:numCache>
                <c:formatCode>0.00</c:formatCode>
                <c:ptCount val="49"/>
                <c:pt idx="0">
                  <c:v>10</c:v>
                </c:pt>
                <c:pt idx="1">
                  <c:v>10.041666666667</c:v>
                </c:pt>
                <c:pt idx="2">
                  <c:v>10.083333333333</c:v>
                </c:pt>
                <c:pt idx="3">
                  <c:v>10.125</c:v>
                </c:pt>
                <c:pt idx="4">
                  <c:v>10.166666666667</c:v>
                </c:pt>
                <c:pt idx="5">
                  <c:v>10.208333333333</c:v>
                </c:pt>
                <c:pt idx="6">
                  <c:v>10.25</c:v>
                </c:pt>
                <c:pt idx="7">
                  <c:v>10.291666666667</c:v>
                </c:pt>
                <c:pt idx="8">
                  <c:v>10.333333333333</c:v>
                </c:pt>
                <c:pt idx="9">
                  <c:v>10.375</c:v>
                </c:pt>
                <c:pt idx="10">
                  <c:v>10.416666666667</c:v>
                </c:pt>
                <c:pt idx="11">
                  <c:v>10.458333333333</c:v>
                </c:pt>
                <c:pt idx="12">
                  <c:v>10.5</c:v>
                </c:pt>
                <c:pt idx="13">
                  <c:v>10.541666666667</c:v>
                </c:pt>
                <c:pt idx="14">
                  <c:v>10.583333333333</c:v>
                </c:pt>
                <c:pt idx="15">
                  <c:v>10.625</c:v>
                </c:pt>
                <c:pt idx="16">
                  <c:v>10.666666666667</c:v>
                </c:pt>
                <c:pt idx="17">
                  <c:v>10.708333333333</c:v>
                </c:pt>
                <c:pt idx="18">
                  <c:v>10.75</c:v>
                </c:pt>
                <c:pt idx="19">
                  <c:v>10.791666666667</c:v>
                </c:pt>
                <c:pt idx="20">
                  <c:v>10.833333333333</c:v>
                </c:pt>
                <c:pt idx="21">
                  <c:v>10.875</c:v>
                </c:pt>
                <c:pt idx="22">
                  <c:v>10.916666666667</c:v>
                </c:pt>
                <c:pt idx="23">
                  <c:v>10.958333333333</c:v>
                </c:pt>
                <c:pt idx="24">
                  <c:v>11</c:v>
                </c:pt>
                <c:pt idx="25">
                  <c:v>11.041666666667</c:v>
                </c:pt>
                <c:pt idx="26">
                  <c:v>11.083333333333</c:v>
                </c:pt>
                <c:pt idx="27">
                  <c:v>11.125</c:v>
                </c:pt>
                <c:pt idx="28">
                  <c:v>11.166666666667</c:v>
                </c:pt>
                <c:pt idx="29">
                  <c:v>11.208333333333</c:v>
                </c:pt>
                <c:pt idx="30">
                  <c:v>11.25</c:v>
                </c:pt>
                <c:pt idx="31">
                  <c:v>11.291666666667</c:v>
                </c:pt>
                <c:pt idx="32">
                  <c:v>11.333333333333</c:v>
                </c:pt>
                <c:pt idx="33">
                  <c:v>11.375</c:v>
                </c:pt>
                <c:pt idx="34">
                  <c:v>11.416666666667</c:v>
                </c:pt>
                <c:pt idx="35">
                  <c:v>11.458333333333</c:v>
                </c:pt>
                <c:pt idx="36">
                  <c:v>11.5</c:v>
                </c:pt>
                <c:pt idx="37">
                  <c:v>11.541666666667</c:v>
                </c:pt>
                <c:pt idx="38">
                  <c:v>11.583333333333</c:v>
                </c:pt>
                <c:pt idx="39">
                  <c:v>11.625</c:v>
                </c:pt>
                <c:pt idx="40">
                  <c:v>11.666666666667</c:v>
                </c:pt>
                <c:pt idx="41">
                  <c:v>11.708333333333</c:v>
                </c:pt>
                <c:pt idx="42">
                  <c:v>11.75</c:v>
                </c:pt>
                <c:pt idx="43">
                  <c:v>11.791666666667</c:v>
                </c:pt>
                <c:pt idx="44">
                  <c:v>11.833333333333</c:v>
                </c:pt>
                <c:pt idx="45">
                  <c:v>11.875</c:v>
                </c:pt>
                <c:pt idx="46">
                  <c:v>11.916666666667</c:v>
                </c:pt>
                <c:pt idx="47">
                  <c:v>11.958333333333</c:v>
                </c:pt>
                <c:pt idx="48">
                  <c:v>12</c:v>
                </c:pt>
              </c:numCache>
              <c:extLst xmlns:c15="http://schemas.microsoft.com/office/drawing/2012/chart"/>
            </c:numRef>
          </c:xVal>
          <c:yVal>
            <c:numRef>
              <c:f>'LO Harm-B'!$U$3:$U$51</c:f>
              <c:numCache>
                <c:formatCode>0.00</c:formatCode>
                <c:ptCount val="49"/>
                <c:pt idx="0">
                  <c:v>-69.491753000000003</c:v>
                </c:pt>
                <c:pt idx="1">
                  <c:v>-69.331963000000002</c:v>
                </c:pt>
                <c:pt idx="2">
                  <c:v>-66.334464999999994</c:v>
                </c:pt>
                <c:pt idx="3">
                  <c:v>-67.473220999999995</c:v>
                </c:pt>
                <c:pt idx="4">
                  <c:v>-66.074218999999999</c:v>
                </c:pt>
                <c:pt idx="5">
                  <c:v>-69.591605999999999</c:v>
                </c:pt>
                <c:pt idx="6">
                  <c:v>-67.107429999999994</c:v>
                </c:pt>
                <c:pt idx="7">
                  <c:v>-71.326935000000006</c:v>
                </c:pt>
                <c:pt idx="8">
                  <c:v>-74.057259000000002</c:v>
                </c:pt>
                <c:pt idx="9">
                  <c:v>-71.907714999999996</c:v>
                </c:pt>
                <c:pt idx="10">
                  <c:v>-73.326117999999994</c:v>
                </c:pt>
                <c:pt idx="11">
                  <c:v>-72.029251000000002</c:v>
                </c:pt>
                <c:pt idx="12">
                  <c:v>-74.217017999999996</c:v>
                </c:pt>
                <c:pt idx="13">
                  <c:v>-74.753058999999993</c:v>
                </c:pt>
                <c:pt idx="14">
                  <c:v>-72.170944000000006</c:v>
                </c:pt>
                <c:pt idx="15">
                  <c:v>-74.598686000000001</c:v>
                </c:pt>
                <c:pt idx="16">
                  <c:v>-76.168380999999997</c:v>
                </c:pt>
                <c:pt idx="17">
                  <c:v>-76.042366000000001</c:v>
                </c:pt>
                <c:pt idx="18">
                  <c:v>-72.953361999999998</c:v>
                </c:pt>
                <c:pt idx="19">
                  <c:v>-75.003754000000001</c:v>
                </c:pt>
                <c:pt idx="20">
                  <c:v>-79.812759</c:v>
                </c:pt>
                <c:pt idx="21">
                  <c:v>-71.128760999999997</c:v>
                </c:pt>
                <c:pt idx="22">
                  <c:v>-70.830558999999994</c:v>
                </c:pt>
                <c:pt idx="23">
                  <c:v>-68.327904000000004</c:v>
                </c:pt>
                <c:pt idx="24">
                  <c:v>-68.542869999999994</c:v>
                </c:pt>
                <c:pt idx="25">
                  <c:v>-68.086287999999996</c:v>
                </c:pt>
                <c:pt idx="26">
                  <c:v>-69.244484</c:v>
                </c:pt>
                <c:pt idx="27">
                  <c:v>-71.847938999999997</c:v>
                </c:pt>
                <c:pt idx="28">
                  <c:v>-73.230759000000006</c:v>
                </c:pt>
                <c:pt idx="29">
                  <c:v>-81.059166000000005</c:v>
                </c:pt>
                <c:pt idx="30">
                  <c:v>-74.989966999999993</c:v>
                </c:pt>
                <c:pt idx="31">
                  <c:v>-70.173889000000003</c:v>
                </c:pt>
                <c:pt idx="32">
                  <c:v>-72.543921999999995</c:v>
                </c:pt>
                <c:pt idx="33">
                  <c:v>-69.822800000000001</c:v>
                </c:pt>
                <c:pt idx="34">
                  <c:v>-74.406845000000004</c:v>
                </c:pt>
                <c:pt idx="35">
                  <c:v>-67.374199000000004</c:v>
                </c:pt>
                <c:pt idx="36">
                  <c:v>-72.071487000000005</c:v>
                </c:pt>
                <c:pt idx="37">
                  <c:v>-68.656402999999997</c:v>
                </c:pt>
                <c:pt idx="38">
                  <c:v>-65.252219999999994</c:v>
                </c:pt>
                <c:pt idx="39">
                  <c:v>-66.074944000000002</c:v>
                </c:pt>
                <c:pt idx="40">
                  <c:v>-67.073372000000006</c:v>
                </c:pt>
                <c:pt idx="41">
                  <c:v>-68.940635999999998</c:v>
                </c:pt>
                <c:pt idx="42">
                  <c:v>-66.583663999999999</c:v>
                </c:pt>
                <c:pt idx="43">
                  <c:v>-69.117042999999995</c:v>
                </c:pt>
                <c:pt idx="44">
                  <c:v>-70.537216000000001</c:v>
                </c:pt>
                <c:pt idx="45">
                  <c:v>-73.474823000000001</c:v>
                </c:pt>
                <c:pt idx="46">
                  <c:v>-75.196655000000007</c:v>
                </c:pt>
                <c:pt idx="47">
                  <c:v>-68.262328999999994</c:v>
                </c:pt>
                <c:pt idx="48">
                  <c:v>-81.060387000000006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1722-4470-AB96-51543D770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66272"/>
        <c:axId val="118168192"/>
        <c:extLst/>
      </c:scatterChart>
      <c:valAx>
        <c:axId val="118166272"/>
        <c:scaling>
          <c:orientation val="minMax"/>
          <c:max val="1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8168192"/>
        <c:crosses val="autoZero"/>
        <c:crossBetween val="midCat"/>
        <c:majorUnit val="1"/>
      </c:valAx>
      <c:valAx>
        <c:axId val="118168192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816627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4559919140184785"/>
          <c:y val="0.12467701953922425"/>
          <c:w val="0.72280255559112294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Even LO Harmonic to RF Isolation (dB)</a:t>
            </a:r>
          </a:p>
        </c:rich>
      </c:tx>
      <c:layout>
        <c:manualLayout>
          <c:xMode val="edge"/>
          <c:yMode val="edge"/>
          <c:x val="0.31037729951250048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2xLO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'LO Harm-A'!$H$3:$H$51</c:f>
              <c:numCache>
                <c:formatCode>0.00</c:formatCode>
                <c:ptCount val="49"/>
                <c:pt idx="0">
                  <c:v>4</c:v>
                </c:pt>
                <c:pt idx="1">
                  <c:v>4.1666666666666998</c:v>
                </c:pt>
                <c:pt idx="2">
                  <c:v>4.3333333333332993</c:v>
                </c:pt>
                <c:pt idx="3">
                  <c:v>4.5</c:v>
                </c:pt>
                <c:pt idx="4">
                  <c:v>4.6666666666667007</c:v>
                </c:pt>
                <c:pt idx="5">
                  <c:v>4.8333333333332993</c:v>
                </c:pt>
                <c:pt idx="6">
                  <c:v>5</c:v>
                </c:pt>
                <c:pt idx="7">
                  <c:v>5.1666666666667007</c:v>
                </c:pt>
                <c:pt idx="8">
                  <c:v>5.3333333333332993</c:v>
                </c:pt>
                <c:pt idx="9">
                  <c:v>5.5</c:v>
                </c:pt>
                <c:pt idx="10">
                  <c:v>5.6666666666667007</c:v>
                </c:pt>
                <c:pt idx="11">
                  <c:v>5.8333333333332993</c:v>
                </c:pt>
                <c:pt idx="12">
                  <c:v>6</c:v>
                </c:pt>
                <c:pt idx="13">
                  <c:v>6.1666666666667007</c:v>
                </c:pt>
                <c:pt idx="14">
                  <c:v>6.3333333333332993</c:v>
                </c:pt>
                <c:pt idx="15">
                  <c:v>6.5</c:v>
                </c:pt>
                <c:pt idx="16">
                  <c:v>6.6666666666667007</c:v>
                </c:pt>
                <c:pt idx="17">
                  <c:v>6.8333333333332993</c:v>
                </c:pt>
                <c:pt idx="18">
                  <c:v>7</c:v>
                </c:pt>
                <c:pt idx="19">
                  <c:v>7.1666666666667007</c:v>
                </c:pt>
                <c:pt idx="20">
                  <c:v>7.3333333333332993</c:v>
                </c:pt>
                <c:pt idx="21">
                  <c:v>7.5</c:v>
                </c:pt>
                <c:pt idx="22">
                  <c:v>7.6666666666667007</c:v>
                </c:pt>
                <c:pt idx="23">
                  <c:v>7.8333333333332993</c:v>
                </c:pt>
                <c:pt idx="24">
                  <c:v>8</c:v>
                </c:pt>
                <c:pt idx="25">
                  <c:v>8.1666666666666998</c:v>
                </c:pt>
                <c:pt idx="26">
                  <c:v>8.3333333333333002</c:v>
                </c:pt>
                <c:pt idx="27">
                  <c:v>8.5</c:v>
                </c:pt>
                <c:pt idx="28">
                  <c:v>8.6666666666666998</c:v>
                </c:pt>
                <c:pt idx="29">
                  <c:v>8.8333333333333002</c:v>
                </c:pt>
                <c:pt idx="30">
                  <c:v>9</c:v>
                </c:pt>
                <c:pt idx="31">
                  <c:v>9.1666666666666998</c:v>
                </c:pt>
                <c:pt idx="32">
                  <c:v>9.3333333333333002</c:v>
                </c:pt>
                <c:pt idx="33">
                  <c:v>9.5</c:v>
                </c:pt>
                <c:pt idx="34">
                  <c:v>9.6666666666666998</c:v>
                </c:pt>
                <c:pt idx="35">
                  <c:v>9.8333333333333002</c:v>
                </c:pt>
                <c:pt idx="36">
                  <c:v>10</c:v>
                </c:pt>
                <c:pt idx="37">
                  <c:v>10.166666666667</c:v>
                </c:pt>
                <c:pt idx="38">
                  <c:v>10.333333333333</c:v>
                </c:pt>
                <c:pt idx="39">
                  <c:v>10.5</c:v>
                </c:pt>
                <c:pt idx="40">
                  <c:v>10.666666666667</c:v>
                </c:pt>
                <c:pt idx="41">
                  <c:v>10.833333333333</c:v>
                </c:pt>
                <c:pt idx="42">
                  <c:v>11</c:v>
                </c:pt>
                <c:pt idx="43">
                  <c:v>11.166666666667</c:v>
                </c:pt>
                <c:pt idx="44">
                  <c:v>11.333333333333</c:v>
                </c:pt>
                <c:pt idx="45">
                  <c:v>11.5</c:v>
                </c:pt>
                <c:pt idx="46">
                  <c:v>11.666666666667</c:v>
                </c:pt>
                <c:pt idx="47">
                  <c:v>11.833333333333</c:v>
                </c:pt>
                <c:pt idx="48">
                  <c:v>12</c:v>
                </c:pt>
              </c:numCache>
            </c:numRef>
          </c:xVal>
          <c:yVal>
            <c:numRef>
              <c:f>'LO Harm-A'!$J$3:$J$51</c:f>
              <c:numCache>
                <c:formatCode>0.00</c:formatCode>
                <c:ptCount val="49"/>
                <c:pt idx="0">
                  <c:v>-48.327930000000002</c:v>
                </c:pt>
                <c:pt idx="1">
                  <c:v>-49.136715000000002</c:v>
                </c:pt>
                <c:pt idx="2">
                  <c:v>-50.470173000000003</c:v>
                </c:pt>
                <c:pt idx="3">
                  <c:v>-51.700381999999998</c:v>
                </c:pt>
                <c:pt idx="4">
                  <c:v>-52.852488999999998</c:v>
                </c:pt>
                <c:pt idx="5">
                  <c:v>-53.747982</c:v>
                </c:pt>
                <c:pt idx="6">
                  <c:v>-54.398707999999999</c:v>
                </c:pt>
                <c:pt idx="7">
                  <c:v>-54.630271999999998</c:v>
                </c:pt>
                <c:pt idx="8">
                  <c:v>-54.446415000000002</c:v>
                </c:pt>
                <c:pt idx="9">
                  <c:v>-53.553500999999997</c:v>
                </c:pt>
                <c:pt idx="10">
                  <c:v>-52.772629000000002</c:v>
                </c:pt>
                <c:pt idx="11">
                  <c:v>-51.945953000000003</c:v>
                </c:pt>
                <c:pt idx="12">
                  <c:v>-51.374206999999998</c:v>
                </c:pt>
                <c:pt idx="13">
                  <c:v>-51.468162999999997</c:v>
                </c:pt>
                <c:pt idx="14">
                  <c:v>-51.521236000000002</c:v>
                </c:pt>
                <c:pt idx="15">
                  <c:v>-51.978915999999998</c:v>
                </c:pt>
                <c:pt idx="16">
                  <c:v>-52.358521000000003</c:v>
                </c:pt>
                <c:pt idx="17">
                  <c:v>-53.093048000000003</c:v>
                </c:pt>
                <c:pt idx="18">
                  <c:v>-54.465111</c:v>
                </c:pt>
                <c:pt idx="19">
                  <c:v>-56.150928</c:v>
                </c:pt>
                <c:pt idx="20">
                  <c:v>-57.94117</c:v>
                </c:pt>
                <c:pt idx="21">
                  <c:v>-59.723511000000002</c:v>
                </c:pt>
                <c:pt idx="22">
                  <c:v>-61.419837999999999</c:v>
                </c:pt>
                <c:pt idx="23">
                  <c:v>-62.794319000000002</c:v>
                </c:pt>
                <c:pt idx="24">
                  <c:v>-64.082008000000002</c:v>
                </c:pt>
                <c:pt idx="25">
                  <c:v>-64.336578000000003</c:v>
                </c:pt>
                <c:pt idx="26">
                  <c:v>-66.086517000000001</c:v>
                </c:pt>
                <c:pt idx="27">
                  <c:v>-67.49118</c:v>
                </c:pt>
                <c:pt idx="28">
                  <c:v>-67.892296000000002</c:v>
                </c:pt>
                <c:pt idx="29">
                  <c:v>-67.040137999999999</c:v>
                </c:pt>
                <c:pt idx="30">
                  <c:v>-63.932484000000002</c:v>
                </c:pt>
                <c:pt idx="31">
                  <c:v>-61.253056000000001</c:v>
                </c:pt>
                <c:pt idx="32">
                  <c:v>-57.432617</c:v>
                </c:pt>
                <c:pt idx="33">
                  <c:v>-55.076279</c:v>
                </c:pt>
                <c:pt idx="34">
                  <c:v>-54.011059000000003</c:v>
                </c:pt>
                <c:pt idx="35">
                  <c:v>-54.381714000000002</c:v>
                </c:pt>
                <c:pt idx="36">
                  <c:v>-55.712929000000003</c:v>
                </c:pt>
                <c:pt idx="37">
                  <c:v>-56.654902999999997</c:v>
                </c:pt>
                <c:pt idx="38">
                  <c:v>-57.264240000000001</c:v>
                </c:pt>
                <c:pt idx="39">
                  <c:v>-57.204783999999997</c:v>
                </c:pt>
                <c:pt idx="40">
                  <c:v>-57.014049999999997</c:v>
                </c:pt>
                <c:pt idx="41">
                  <c:v>-57.108528</c:v>
                </c:pt>
                <c:pt idx="42">
                  <c:v>-58.312347000000003</c:v>
                </c:pt>
                <c:pt idx="43">
                  <c:v>-60.821049000000002</c:v>
                </c:pt>
                <c:pt idx="44">
                  <c:v>-62.466881000000001</c:v>
                </c:pt>
                <c:pt idx="45">
                  <c:v>-62.192771999999998</c:v>
                </c:pt>
                <c:pt idx="46">
                  <c:v>-59.648369000000002</c:v>
                </c:pt>
                <c:pt idx="47">
                  <c:v>-57.283999999999999</c:v>
                </c:pt>
                <c:pt idx="48">
                  <c:v>-55.954658999999999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7F-48EA-B59D-020C9A3AD408}"/>
            </c:ext>
          </c:extLst>
        </c:ser>
        <c:ser>
          <c:idx val="1"/>
          <c:order val="1"/>
          <c:tx>
            <c:v>2xLO Configuration B</c:v>
          </c:tx>
          <c:spPr>
            <a:ln cap="sq">
              <a:solidFill>
                <a:prstClr val="black"/>
              </a:solidFill>
              <a:prstDash val="sysDash"/>
              <a:round/>
            </a:ln>
          </c:spPr>
          <c:marker>
            <c:symbol val="none"/>
          </c:marker>
          <c:xVal>
            <c:numRef>
              <c:f>'LO Harm-B'!$H$3:$H$51</c:f>
              <c:numCache>
                <c:formatCode>0.00</c:formatCode>
                <c:ptCount val="49"/>
                <c:pt idx="0">
                  <c:v>4</c:v>
                </c:pt>
                <c:pt idx="1">
                  <c:v>4.1666666666666998</c:v>
                </c:pt>
                <c:pt idx="2">
                  <c:v>4.3333333333332993</c:v>
                </c:pt>
                <c:pt idx="3">
                  <c:v>4.5</c:v>
                </c:pt>
                <c:pt idx="4">
                  <c:v>4.6666666666667007</c:v>
                </c:pt>
                <c:pt idx="5">
                  <c:v>4.8333333333332993</c:v>
                </c:pt>
                <c:pt idx="6">
                  <c:v>5</c:v>
                </c:pt>
                <c:pt idx="7">
                  <c:v>5.1666666666667007</c:v>
                </c:pt>
                <c:pt idx="8">
                  <c:v>5.3333333333332993</c:v>
                </c:pt>
                <c:pt idx="9">
                  <c:v>5.5</c:v>
                </c:pt>
                <c:pt idx="10">
                  <c:v>5.6666666666667007</c:v>
                </c:pt>
                <c:pt idx="11">
                  <c:v>5.8333333333332993</c:v>
                </c:pt>
                <c:pt idx="12">
                  <c:v>6</c:v>
                </c:pt>
                <c:pt idx="13">
                  <c:v>6.1666666666667007</c:v>
                </c:pt>
                <c:pt idx="14">
                  <c:v>6.3333333333332993</c:v>
                </c:pt>
                <c:pt idx="15">
                  <c:v>6.5</c:v>
                </c:pt>
                <c:pt idx="16">
                  <c:v>6.6666666666667007</c:v>
                </c:pt>
                <c:pt idx="17">
                  <c:v>6.8333333333332993</c:v>
                </c:pt>
                <c:pt idx="18">
                  <c:v>7</c:v>
                </c:pt>
                <c:pt idx="19">
                  <c:v>7.1666666666667007</c:v>
                </c:pt>
                <c:pt idx="20">
                  <c:v>7.3333333333332993</c:v>
                </c:pt>
                <c:pt idx="21">
                  <c:v>7.5</c:v>
                </c:pt>
                <c:pt idx="22">
                  <c:v>7.6666666666667007</c:v>
                </c:pt>
                <c:pt idx="23">
                  <c:v>7.8333333333332993</c:v>
                </c:pt>
                <c:pt idx="24">
                  <c:v>8</c:v>
                </c:pt>
                <c:pt idx="25">
                  <c:v>8.1666666666666998</c:v>
                </c:pt>
                <c:pt idx="26">
                  <c:v>8.3333333333333002</c:v>
                </c:pt>
                <c:pt idx="27">
                  <c:v>8.5</c:v>
                </c:pt>
                <c:pt idx="28">
                  <c:v>8.6666666666666998</c:v>
                </c:pt>
                <c:pt idx="29">
                  <c:v>8.8333333333333002</c:v>
                </c:pt>
                <c:pt idx="30">
                  <c:v>9</c:v>
                </c:pt>
                <c:pt idx="31">
                  <c:v>9.1666666666666998</c:v>
                </c:pt>
                <c:pt idx="32">
                  <c:v>9.3333333333333002</c:v>
                </c:pt>
                <c:pt idx="33">
                  <c:v>9.5</c:v>
                </c:pt>
                <c:pt idx="34">
                  <c:v>9.6666666666666998</c:v>
                </c:pt>
                <c:pt idx="35">
                  <c:v>9.8333333333333002</c:v>
                </c:pt>
                <c:pt idx="36">
                  <c:v>10</c:v>
                </c:pt>
                <c:pt idx="37">
                  <c:v>10.166666666667</c:v>
                </c:pt>
                <c:pt idx="38">
                  <c:v>10.333333333333</c:v>
                </c:pt>
                <c:pt idx="39">
                  <c:v>10.5</c:v>
                </c:pt>
                <c:pt idx="40">
                  <c:v>10.666666666667</c:v>
                </c:pt>
                <c:pt idx="41">
                  <c:v>10.833333333333</c:v>
                </c:pt>
                <c:pt idx="42">
                  <c:v>11</c:v>
                </c:pt>
                <c:pt idx="43">
                  <c:v>11.166666666667</c:v>
                </c:pt>
                <c:pt idx="44">
                  <c:v>11.333333333333</c:v>
                </c:pt>
                <c:pt idx="45">
                  <c:v>11.5</c:v>
                </c:pt>
                <c:pt idx="46">
                  <c:v>11.666666666667</c:v>
                </c:pt>
                <c:pt idx="47">
                  <c:v>11.833333333333</c:v>
                </c:pt>
                <c:pt idx="48">
                  <c:v>12</c:v>
                </c:pt>
              </c:numCache>
            </c:numRef>
          </c:xVal>
          <c:yVal>
            <c:numRef>
              <c:f>'LO Harm-B'!$J$3:$J$51</c:f>
              <c:numCache>
                <c:formatCode>0.00</c:formatCode>
                <c:ptCount val="49"/>
                <c:pt idx="0">
                  <c:v>-43.846629999999998</c:v>
                </c:pt>
                <c:pt idx="1">
                  <c:v>-43.648746000000003</c:v>
                </c:pt>
                <c:pt idx="2">
                  <c:v>-43.329177999999999</c:v>
                </c:pt>
                <c:pt idx="3">
                  <c:v>-43.222740000000002</c:v>
                </c:pt>
                <c:pt idx="4">
                  <c:v>-42.918163</c:v>
                </c:pt>
                <c:pt idx="5">
                  <c:v>-42.618340000000003</c:v>
                </c:pt>
                <c:pt idx="6">
                  <c:v>-42.346930999999998</c:v>
                </c:pt>
                <c:pt idx="7">
                  <c:v>-42.011223000000001</c:v>
                </c:pt>
                <c:pt idx="8">
                  <c:v>-41.751759</c:v>
                </c:pt>
                <c:pt idx="9">
                  <c:v>-41.394992999999999</c:v>
                </c:pt>
                <c:pt idx="10">
                  <c:v>-41.030807000000003</c:v>
                </c:pt>
                <c:pt idx="11">
                  <c:v>-40.853436000000002</c:v>
                </c:pt>
                <c:pt idx="12">
                  <c:v>-40.665874000000002</c:v>
                </c:pt>
                <c:pt idx="13">
                  <c:v>-40.780456999999998</c:v>
                </c:pt>
                <c:pt idx="14">
                  <c:v>-41.047634000000002</c:v>
                </c:pt>
                <c:pt idx="15">
                  <c:v>-41.238083000000003</c:v>
                </c:pt>
                <c:pt idx="16">
                  <c:v>-41.621651</c:v>
                </c:pt>
                <c:pt idx="17">
                  <c:v>-41.874763000000002</c:v>
                </c:pt>
                <c:pt idx="18">
                  <c:v>-42.315285000000003</c:v>
                </c:pt>
                <c:pt idx="19">
                  <c:v>-42.818485000000003</c:v>
                </c:pt>
                <c:pt idx="20">
                  <c:v>-43.179141999999999</c:v>
                </c:pt>
                <c:pt idx="21">
                  <c:v>-43.571719999999999</c:v>
                </c:pt>
                <c:pt idx="22">
                  <c:v>-43.919643000000001</c:v>
                </c:pt>
                <c:pt idx="23">
                  <c:v>-44.233764999999998</c:v>
                </c:pt>
                <c:pt idx="24">
                  <c:v>-44.748252999999998</c:v>
                </c:pt>
                <c:pt idx="25">
                  <c:v>-45.207428</c:v>
                </c:pt>
                <c:pt idx="26">
                  <c:v>-45.899822</c:v>
                </c:pt>
                <c:pt idx="27">
                  <c:v>-46.666961999999998</c:v>
                </c:pt>
                <c:pt idx="28">
                  <c:v>-47.402073000000001</c:v>
                </c:pt>
                <c:pt idx="29">
                  <c:v>-48.105975999999998</c:v>
                </c:pt>
                <c:pt idx="30">
                  <c:v>-48.754761000000002</c:v>
                </c:pt>
                <c:pt idx="31">
                  <c:v>-49.216534000000003</c:v>
                </c:pt>
                <c:pt idx="32">
                  <c:v>-49.524436999999999</c:v>
                </c:pt>
                <c:pt idx="33">
                  <c:v>-49.555706000000001</c:v>
                </c:pt>
                <c:pt idx="34">
                  <c:v>-49.389060999999998</c:v>
                </c:pt>
                <c:pt idx="35">
                  <c:v>-49.273826999999997</c:v>
                </c:pt>
                <c:pt idx="36">
                  <c:v>-49.404933999999997</c:v>
                </c:pt>
                <c:pt idx="37">
                  <c:v>-50.287933000000002</c:v>
                </c:pt>
                <c:pt idx="38">
                  <c:v>-51.845962999999998</c:v>
                </c:pt>
                <c:pt idx="39">
                  <c:v>-53.612845999999998</c:v>
                </c:pt>
                <c:pt idx="40">
                  <c:v>-54.754978000000001</c:v>
                </c:pt>
                <c:pt idx="41">
                  <c:v>-54.089863000000001</c:v>
                </c:pt>
                <c:pt idx="42">
                  <c:v>-52.724696999999999</c:v>
                </c:pt>
                <c:pt idx="43">
                  <c:v>-51.453212999999998</c:v>
                </c:pt>
                <c:pt idx="44">
                  <c:v>-51.606430000000003</c:v>
                </c:pt>
                <c:pt idx="45">
                  <c:v>-52.422759999999997</c:v>
                </c:pt>
                <c:pt idx="46">
                  <c:v>-53.952190000000002</c:v>
                </c:pt>
                <c:pt idx="47">
                  <c:v>-55.50967</c:v>
                </c:pt>
                <c:pt idx="48">
                  <c:v>-56.654259000000003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7F-48EA-B59D-020C9A3AD408}"/>
            </c:ext>
          </c:extLst>
        </c:ser>
        <c:ser>
          <c:idx val="2"/>
          <c:order val="2"/>
          <c:tx>
            <c:v>4xLO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Harm-A'!$P$3:$P$51</c:f>
              <c:numCache>
                <c:formatCode>0.00</c:formatCode>
                <c:ptCount val="49"/>
                <c:pt idx="0">
                  <c:v>8</c:v>
                </c:pt>
                <c:pt idx="1">
                  <c:v>8.0833333333333002</c:v>
                </c:pt>
                <c:pt idx="2">
                  <c:v>8.1666666666666998</c:v>
                </c:pt>
                <c:pt idx="3">
                  <c:v>8.25</c:v>
                </c:pt>
                <c:pt idx="4">
                  <c:v>8.3333333333333002</c:v>
                </c:pt>
                <c:pt idx="5">
                  <c:v>8.4166666666666998</c:v>
                </c:pt>
                <c:pt idx="6">
                  <c:v>8.5</c:v>
                </c:pt>
                <c:pt idx="7">
                  <c:v>8.5833333333333002</c:v>
                </c:pt>
                <c:pt idx="8">
                  <c:v>8.6666666666666998</c:v>
                </c:pt>
                <c:pt idx="9">
                  <c:v>8.75</c:v>
                </c:pt>
                <c:pt idx="10">
                  <c:v>8.8333333333333002</c:v>
                </c:pt>
                <c:pt idx="11">
                  <c:v>8.9166666666666998</c:v>
                </c:pt>
                <c:pt idx="12">
                  <c:v>9</c:v>
                </c:pt>
                <c:pt idx="13">
                  <c:v>9.0833333333333002</c:v>
                </c:pt>
                <c:pt idx="14">
                  <c:v>9.1666666666666998</c:v>
                </c:pt>
                <c:pt idx="15">
                  <c:v>9.25</c:v>
                </c:pt>
                <c:pt idx="16">
                  <c:v>9.3333333333333002</c:v>
                </c:pt>
                <c:pt idx="17">
                  <c:v>9.4166666666666998</c:v>
                </c:pt>
                <c:pt idx="18">
                  <c:v>9.5</c:v>
                </c:pt>
                <c:pt idx="19">
                  <c:v>9.5833333333333002</c:v>
                </c:pt>
                <c:pt idx="20">
                  <c:v>9.6666666666666998</c:v>
                </c:pt>
                <c:pt idx="21">
                  <c:v>9.75</c:v>
                </c:pt>
                <c:pt idx="22">
                  <c:v>9.8333333333333002</c:v>
                </c:pt>
                <c:pt idx="23">
                  <c:v>9.9166666666666998</c:v>
                </c:pt>
                <c:pt idx="24">
                  <c:v>10</c:v>
                </c:pt>
                <c:pt idx="25">
                  <c:v>10.083333333333</c:v>
                </c:pt>
                <c:pt idx="26">
                  <c:v>10.166666666667</c:v>
                </c:pt>
                <c:pt idx="27">
                  <c:v>10.25</c:v>
                </c:pt>
                <c:pt idx="28">
                  <c:v>10.333333333333</c:v>
                </c:pt>
                <c:pt idx="29">
                  <c:v>10.416666666667</c:v>
                </c:pt>
                <c:pt idx="30">
                  <c:v>10.5</c:v>
                </c:pt>
                <c:pt idx="31">
                  <c:v>10.583333333333</c:v>
                </c:pt>
                <c:pt idx="32">
                  <c:v>10.666666666667</c:v>
                </c:pt>
                <c:pt idx="33">
                  <c:v>10.75</c:v>
                </c:pt>
                <c:pt idx="34">
                  <c:v>10.833333333333</c:v>
                </c:pt>
                <c:pt idx="35">
                  <c:v>10.916666666667</c:v>
                </c:pt>
                <c:pt idx="36">
                  <c:v>11</c:v>
                </c:pt>
                <c:pt idx="37">
                  <c:v>11.083333333333</c:v>
                </c:pt>
                <c:pt idx="38">
                  <c:v>11.166666666667</c:v>
                </c:pt>
                <c:pt idx="39">
                  <c:v>11.25</c:v>
                </c:pt>
                <c:pt idx="40">
                  <c:v>11.333333333333</c:v>
                </c:pt>
                <c:pt idx="41">
                  <c:v>11.416666666667</c:v>
                </c:pt>
                <c:pt idx="42">
                  <c:v>11.5</c:v>
                </c:pt>
                <c:pt idx="43">
                  <c:v>11.583333333333</c:v>
                </c:pt>
                <c:pt idx="44">
                  <c:v>11.666666666667</c:v>
                </c:pt>
                <c:pt idx="45">
                  <c:v>11.75</c:v>
                </c:pt>
                <c:pt idx="46">
                  <c:v>11.833333333333</c:v>
                </c:pt>
                <c:pt idx="47">
                  <c:v>11.916666666667</c:v>
                </c:pt>
                <c:pt idx="48">
                  <c:v>12</c:v>
                </c:pt>
              </c:numCache>
              <c:extLst xmlns:c15="http://schemas.microsoft.com/office/drawing/2012/chart"/>
            </c:numRef>
          </c:xVal>
          <c:yVal>
            <c:numRef>
              <c:f>'LO Harm-A'!$R$3:$R$51</c:f>
              <c:numCache>
                <c:formatCode>0.00</c:formatCode>
                <c:ptCount val="49"/>
                <c:pt idx="0">
                  <c:v>-54.467731000000001</c:v>
                </c:pt>
                <c:pt idx="1">
                  <c:v>-54.946693000000003</c:v>
                </c:pt>
                <c:pt idx="2">
                  <c:v>-55.168011</c:v>
                </c:pt>
                <c:pt idx="3">
                  <c:v>-55.307789</c:v>
                </c:pt>
                <c:pt idx="4">
                  <c:v>-55.275703</c:v>
                </c:pt>
                <c:pt idx="5">
                  <c:v>-55.451884999999997</c:v>
                </c:pt>
                <c:pt idx="6">
                  <c:v>-55.898918000000002</c:v>
                </c:pt>
                <c:pt idx="7">
                  <c:v>-56.041438999999997</c:v>
                </c:pt>
                <c:pt idx="8">
                  <c:v>-56.059933000000001</c:v>
                </c:pt>
                <c:pt idx="9">
                  <c:v>-56.010573999999998</c:v>
                </c:pt>
                <c:pt idx="10">
                  <c:v>-56.244872999999998</c:v>
                </c:pt>
                <c:pt idx="11">
                  <c:v>-56.779884000000003</c:v>
                </c:pt>
                <c:pt idx="12">
                  <c:v>-57.009003</c:v>
                </c:pt>
                <c:pt idx="13">
                  <c:v>-57.012588999999998</c:v>
                </c:pt>
                <c:pt idx="14">
                  <c:v>-57.360523000000001</c:v>
                </c:pt>
                <c:pt idx="15">
                  <c:v>-57.921402</c:v>
                </c:pt>
                <c:pt idx="16">
                  <c:v>-58.37471</c:v>
                </c:pt>
                <c:pt idx="17">
                  <c:v>-58.525664999999996</c:v>
                </c:pt>
                <c:pt idx="18">
                  <c:v>-58.832129999999999</c:v>
                </c:pt>
                <c:pt idx="19">
                  <c:v>-59.302376000000002</c:v>
                </c:pt>
                <c:pt idx="20">
                  <c:v>-59.976238000000002</c:v>
                </c:pt>
                <c:pt idx="21">
                  <c:v>-60.480488000000001</c:v>
                </c:pt>
                <c:pt idx="22">
                  <c:v>-60.472118000000002</c:v>
                </c:pt>
                <c:pt idx="23">
                  <c:v>-60.773353999999998</c:v>
                </c:pt>
                <c:pt idx="24">
                  <c:v>-61.015793000000002</c:v>
                </c:pt>
                <c:pt idx="25">
                  <c:v>-61.821449000000001</c:v>
                </c:pt>
                <c:pt idx="26">
                  <c:v>-62.232543999999997</c:v>
                </c:pt>
                <c:pt idx="27">
                  <c:v>-62.662028999999997</c:v>
                </c:pt>
                <c:pt idx="28">
                  <c:v>-63.085906999999999</c:v>
                </c:pt>
                <c:pt idx="29">
                  <c:v>-64.168639999999996</c:v>
                </c:pt>
                <c:pt idx="30">
                  <c:v>-65.147011000000006</c:v>
                </c:pt>
                <c:pt idx="31">
                  <c:v>-65.260131999999999</c:v>
                </c:pt>
                <c:pt idx="32">
                  <c:v>-66.666183000000004</c:v>
                </c:pt>
                <c:pt idx="33">
                  <c:v>-67.540901000000005</c:v>
                </c:pt>
                <c:pt idx="34">
                  <c:v>-69.405258000000003</c:v>
                </c:pt>
                <c:pt idx="35">
                  <c:v>-72.106826999999996</c:v>
                </c:pt>
                <c:pt idx="36">
                  <c:v>-72.875754999999998</c:v>
                </c:pt>
                <c:pt idx="37">
                  <c:v>-76.500220999999996</c:v>
                </c:pt>
                <c:pt idx="38">
                  <c:v>-77.745627999999996</c:v>
                </c:pt>
                <c:pt idx="39">
                  <c:v>-84.670990000000003</c:v>
                </c:pt>
                <c:pt idx="40">
                  <c:v>-80.776222000000004</c:v>
                </c:pt>
                <c:pt idx="41">
                  <c:v>-76.981857000000005</c:v>
                </c:pt>
                <c:pt idx="42">
                  <c:v>-69.814064000000002</c:v>
                </c:pt>
                <c:pt idx="43">
                  <c:v>-69.847977</c:v>
                </c:pt>
                <c:pt idx="44">
                  <c:v>-68.361816000000005</c:v>
                </c:pt>
                <c:pt idx="45">
                  <c:v>-66.997497999999993</c:v>
                </c:pt>
                <c:pt idx="46">
                  <c:v>-65.794235</c:v>
                </c:pt>
                <c:pt idx="47">
                  <c:v>-65.401984999999996</c:v>
                </c:pt>
                <c:pt idx="48">
                  <c:v>-65.129990000000006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D27F-48EA-B59D-020C9A3AD408}"/>
            </c:ext>
          </c:extLst>
        </c:ser>
        <c:ser>
          <c:idx val="3"/>
          <c:order val="3"/>
          <c:tx>
            <c:v>4xLO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Harm-B'!$P$3:$P$51</c:f>
              <c:numCache>
                <c:formatCode>0.00</c:formatCode>
                <c:ptCount val="49"/>
                <c:pt idx="0">
                  <c:v>8</c:v>
                </c:pt>
                <c:pt idx="1">
                  <c:v>8.0833333333333002</c:v>
                </c:pt>
                <c:pt idx="2">
                  <c:v>8.1666666666666998</c:v>
                </c:pt>
                <c:pt idx="3">
                  <c:v>8.25</c:v>
                </c:pt>
                <c:pt idx="4">
                  <c:v>8.3333333333333002</c:v>
                </c:pt>
                <c:pt idx="5">
                  <c:v>8.4166666666666998</c:v>
                </c:pt>
                <c:pt idx="6">
                  <c:v>8.5</c:v>
                </c:pt>
                <c:pt idx="7">
                  <c:v>8.5833333333333002</c:v>
                </c:pt>
                <c:pt idx="8">
                  <c:v>8.6666666666666998</c:v>
                </c:pt>
                <c:pt idx="9">
                  <c:v>8.75</c:v>
                </c:pt>
                <c:pt idx="10">
                  <c:v>8.8333333333333002</c:v>
                </c:pt>
                <c:pt idx="11">
                  <c:v>8.9166666666666998</c:v>
                </c:pt>
                <c:pt idx="12">
                  <c:v>9</c:v>
                </c:pt>
                <c:pt idx="13">
                  <c:v>9.0833333333333002</c:v>
                </c:pt>
                <c:pt idx="14">
                  <c:v>9.1666666666666998</c:v>
                </c:pt>
                <c:pt idx="15">
                  <c:v>9.25</c:v>
                </c:pt>
                <c:pt idx="16">
                  <c:v>9.3333333333333002</c:v>
                </c:pt>
                <c:pt idx="17">
                  <c:v>9.4166666666666998</c:v>
                </c:pt>
                <c:pt idx="18">
                  <c:v>9.5</c:v>
                </c:pt>
                <c:pt idx="19">
                  <c:v>9.5833333333333002</c:v>
                </c:pt>
                <c:pt idx="20">
                  <c:v>9.6666666666666998</c:v>
                </c:pt>
                <c:pt idx="21">
                  <c:v>9.75</c:v>
                </c:pt>
                <c:pt idx="22">
                  <c:v>9.8333333333333002</c:v>
                </c:pt>
                <c:pt idx="23">
                  <c:v>9.9166666666666998</c:v>
                </c:pt>
                <c:pt idx="24">
                  <c:v>10</c:v>
                </c:pt>
                <c:pt idx="25">
                  <c:v>10.083333333333</c:v>
                </c:pt>
                <c:pt idx="26">
                  <c:v>10.166666666667</c:v>
                </c:pt>
                <c:pt idx="27">
                  <c:v>10.25</c:v>
                </c:pt>
                <c:pt idx="28">
                  <c:v>10.333333333333</c:v>
                </c:pt>
                <c:pt idx="29">
                  <c:v>10.416666666667</c:v>
                </c:pt>
                <c:pt idx="30">
                  <c:v>10.5</c:v>
                </c:pt>
                <c:pt idx="31">
                  <c:v>10.583333333333</c:v>
                </c:pt>
                <c:pt idx="32">
                  <c:v>10.666666666667</c:v>
                </c:pt>
                <c:pt idx="33">
                  <c:v>10.75</c:v>
                </c:pt>
                <c:pt idx="34">
                  <c:v>10.833333333333</c:v>
                </c:pt>
                <c:pt idx="35">
                  <c:v>10.916666666667</c:v>
                </c:pt>
                <c:pt idx="36">
                  <c:v>11</c:v>
                </c:pt>
                <c:pt idx="37">
                  <c:v>11.083333333333</c:v>
                </c:pt>
                <c:pt idx="38">
                  <c:v>11.166666666667</c:v>
                </c:pt>
                <c:pt idx="39">
                  <c:v>11.25</c:v>
                </c:pt>
                <c:pt idx="40">
                  <c:v>11.333333333333</c:v>
                </c:pt>
                <c:pt idx="41">
                  <c:v>11.416666666667</c:v>
                </c:pt>
                <c:pt idx="42">
                  <c:v>11.5</c:v>
                </c:pt>
                <c:pt idx="43">
                  <c:v>11.583333333333</c:v>
                </c:pt>
                <c:pt idx="44">
                  <c:v>11.666666666667</c:v>
                </c:pt>
                <c:pt idx="45">
                  <c:v>11.75</c:v>
                </c:pt>
                <c:pt idx="46">
                  <c:v>11.833333333333</c:v>
                </c:pt>
                <c:pt idx="47">
                  <c:v>11.916666666667</c:v>
                </c:pt>
                <c:pt idx="48">
                  <c:v>12</c:v>
                </c:pt>
              </c:numCache>
              <c:extLst xmlns:c15="http://schemas.microsoft.com/office/drawing/2012/chart"/>
            </c:numRef>
          </c:xVal>
          <c:yVal>
            <c:numRef>
              <c:f>'LO Harm-B'!$R$3:$R$51</c:f>
              <c:numCache>
                <c:formatCode>0.00</c:formatCode>
                <c:ptCount val="49"/>
                <c:pt idx="0">
                  <c:v>-54.511584999999997</c:v>
                </c:pt>
                <c:pt idx="1">
                  <c:v>-54.501553000000001</c:v>
                </c:pt>
                <c:pt idx="2">
                  <c:v>-54.391300000000001</c:v>
                </c:pt>
                <c:pt idx="3">
                  <c:v>-54.294159000000001</c:v>
                </c:pt>
                <c:pt idx="4">
                  <c:v>-54.267834000000001</c:v>
                </c:pt>
                <c:pt idx="5">
                  <c:v>-54.237189999999998</c:v>
                </c:pt>
                <c:pt idx="6">
                  <c:v>-54.105365999999997</c:v>
                </c:pt>
                <c:pt idx="7">
                  <c:v>-53.957706000000002</c:v>
                </c:pt>
                <c:pt idx="8">
                  <c:v>-53.852984999999997</c:v>
                </c:pt>
                <c:pt idx="9">
                  <c:v>-53.773868999999998</c:v>
                </c:pt>
                <c:pt idx="10">
                  <c:v>-53.871093999999999</c:v>
                </c:pt>
                <c:pt idx="11">
                  <c:v>-53.828780999999999</c:v>
                </c:pt>
                <c:pt idx="12">
                  <c:v>-53.781376000000002</c:v>
                </c:pt>
                <c:pt idx="13">
                  <c:v>-53.616055000000003</c:v>
                </c:pt>
                <c:pt idx="14">
                  <c:v>-53.468936999999997</c:v>
                </c:pt>
                <c:pt idx="15">
                  <c:v>-53.412502000000003</c:v>
                </c:pt>
                <c:pt idx="16">
                  <c:v>-53.193545999999998</c:v>
                </c:pt>
                <c:pt idx="17">
                  <c:v>-52.980041999999997</c:v>
                </c:pt>
                <c:pt idx="18">
                  <c:v>-52.736564999999999</c:v>
                </c:pt>
                <c:pt idx="19">
                  <c:v>-52.616717999999999</c:v>
                </c:pt>
                <c:pt idx="20">
                  <c:v>-52.649357000000002</c:v>
                </c:pt>
                <c:pt idx="21">
                  <c:v>-52.578319999999998</c:v>
                </c:pt>
                <c:pt idx="22">
                  <c:v>-52.635840999999999</c:v>
                </c:pt>
                <c:pt idx="23">
                  <c:v>-52.553623000000002</c:v>
                </c:pt>
                <c:pt idx="24">
                  <c:v>-52.643158</c:v>
                </c:pt>
                <c:pt idx="25">
                  <c:v>-52.483378999999999</c:v>
                </c:pt>
                <c:pt idx="26">
                  <c:v>-52.377434000000001</c:v>
                </c:pt>
                <c:pt idx="27">
                  <c:v>-52.475628</c:v>
                </c:pt>
                <c:pt idx="28">
                  <c:v>-52.359927999999996</c:v>
                </c:pt>
                <c:pt idx="29">
                  <c:v>-52.388190999999999</c:v>
                </c:pt>
                <c:pt idx="30">
                  <c:v>-52.307758</c:v>
                </c:pt>
                <c:pt idx="31">
                  <c:v>-52.365181</c:v>
                </c:pt>
                <c:pt idx="32">
                  <c:v>-52.258938000000001</c:v>
                </c:pt>
                <c:pt idx="33">
                  <c:v>-52.31691</c:v>
                </c:pt>
                <c:pt idx="34">
                  <c:v>-52.227111999999998</c:v>
                </c:pt>
                <c:pt idx="35">
                  <c:v>-52.247669000000002</c:v>
                </c:pt>
                <c:pt idx="36">
                  <c:v>-52.267066999999997</c:v>
                </c:pt>
                <c:pt idx="37">
                  <c:v>-52.106856999999998</c:v>
                </c:pt>
                <c:pt idx="38">
                  <c:v>-52.247714999999999</c:v>
                </c:pt>
                <c:pt idx="39">
                  <c:v>-52.193916000000002</c:v>
                </c:pt>
                <c:pt idx="40">
                  <c:v>-52.193545999999998</c:v>
                </c:pt>
                <c:pt idx="41">
                  <c:v>-52.215885</c:v>
                </c:pt>
                <c:pt idx="42">
                  <c:v>-52.208218000000002</c:v>
                </c:pt>
                <c:pt idx="43">
                  <c:v>-52.207996000000001</c:v>
                </c:pt>
                <c:pt idx="44">
                  <c:v>-52.175246999999999</c:v>
                </c:pt>
                <c:pt idx="45">
                  <c:v>-52.107944000000003</c:v>
                </c:pt>
                <c:pt idx="46">
                  <c:v>-52.233463</c:v>
                </c:pt>
                <c:pt idx="47">
                  <c:v>-52.335383999999998</c:v>
                </c:pt>
                <c:pt idx="48">
                  <c:v>-52.472774999999999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D27F-48EA-B59D-020C9A3AD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44480"/>
        <c:axId val="118246400"/>
        <c:extLst/>
      </c:scatterChart>
      <c:valAx>
        <c:axId val="118244480"/>
        <c:scaling>
          <c:orientation val="minMax"/>
          <c:max val="1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3323970683694748"/>
              <c:y val="0.91106241058792869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8246400"/>
        <c:crosses val="autoZero"/>
        <c:crossBetween val="midCat"/>
        <c:majorUnit val="1"/>
      </c:valAx>
      <c:valAx>
        <c:axId val="11824640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8244480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39478946875981"/>
          <c:y val="0.12470217264508597"/>
          <c:w val="0.7487473997897991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Even LO Harmonic to IF Isolation (dB)</a:t>
            </a:r>
          </a:p>
        </c:rich>
      </c:tx>
      <c:layout>
        <c:manualLayout>
          <c:xMode val="edge"/>
          <c:yMode val="edge"/>
          <c:x val="0.31583117939195771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9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2xLO Configuration A</c:v>
          </c:tx>
          <c:spPr>
            <a:ln cap="sq"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Harm-A'!$H$3:$H$51</c:f>
              <c:numCache>
                <c:formatCode>0.00</c:formatCode>
                <c:ptCount val="49"/>
                <c:pt idx="0">
                  <c:v>4</c:v>
                </c:pt>
                <c:pt idx="1">
                  <c:v>4.1666666666666998</c:v>
                </c:pt>
                <c:pt idx="2">
                  <c:v>4.3333333333332993</c:v>
                </c:pt>
                <c:pt idx="3">
                  <c:v>4.5</c:v>
                </c:pt>
                <c:pt idx="4">
                  <c:v>4.6666666666667007</c:v>
                </c:pt>
                <c:pt idx="5">
                  <c:v>4.8333333333332993</c:v>
                </c:pt>
                <c:pt idx="6">
                  <c:v>5</c:v>
                </c:pt>
                <c:pt idx="7">
                  <c:v>5.1666666666667007</c:v>
                </c:pt>
                <c:pt idx="8">
                  <c:v>5.3333333333332993</c:v>
                </c:pt>
                <c:pt idx="9">
                  <c:v>5.5</c:v>
                </c:pt>
                <c:pt idx="10">
                  <c:v>5.6666666666667007</c:v>
                </c:pt>
                <c:pt idx="11">
                  <c:v>5.8333333333332993</c:v>
                </c:pt>
                <c:pt idx="12">
                  <c:v>6</c:v>
                </c:pt>
                <c:pt idx="13">
                  <c:v>6.1666666666667007</c:v>
                </c:pt>
                <c:pt idx="14">
                  <c:v>6.3333333333332993</c:v>
                </c:pt>
                <c:pt idx="15">
                  <c:v>6.5</c:v>
                </c:pt>
                <c:pt idx="16">
                  <c:v>6.6666666666667007</c:v>
                </c:pt>
                <c:pt idx="17">
                  <c:v>6.8333333333332993</c:v>
                </c:pt>
                <c:pt idx="18">
                  <c:v>7</c:v>
                </c:pt>
                <c:pt idx="19">
                  <c:v>7.1666666666667007</c:v>
                </c:pt>
                <c:pt idx="20">
                  <c:v>7.3333333333332993</c:v>
                </c:pt>
                <c:pt idx="21">
                  <c:v>7.5</c:v>
                </c:pt>
                <c:pt idx="22">
                  <c:v>7.6666666666667007</c:v>
                </c:pt>
                <c:pt idx="23">
                  <c:v>7.8333333333332993</c:v>
                </c:pt>
                <c:pt idx="24">
                  <c:v>8</c:v>
                </c:pt>
                <c:pt idx="25">
                  <c:v>8.1666666666666998</c:v>
                </c:pt>
                <c:pt idx="26">
                  <c:v>8.3333333333333002</c:v>
                </c:pt>
                <c:pt idx="27">
                  <c:v>8.5</c:v>
                </c:pt>
                <c:pt idx="28">
                  <c:v>8.6666666666666998</c:v>
                </c:pt>
                <c:pt idx="29">
                  <c:v>8.8333333333333002</c:v>
                </c:pt>
                <c:pt idx="30">
                  <c:v>9</c:v>
                </c:pt>
                <c:pt idx="31">
                  <c:v>9.1666666666666998</c:v>
                </c:pt>
                <c:pt idx="32">
                  <c:v>9.3333333333333002</c:v>
                </c:pt>
                <c:pt idx="33">
                  <c:v>9.5</c:v>
                </c:pt>
                <c:pt idx="34">
                  <c:v>9.6666666666666998</c:v>
                </c:pt>
                <c:pt idx="35">
                  <c:v>9.8333333333333002</c:v>
                </c:pt>
                <c:pt idx="36">
                  <c:v>10</c:v>
                </c:pt>
                <c:pt idx="37">
                  <c:v>10.166666666667</c:v>
                </c:pt>
                <c:pt idx="38">
                  <c:v>10.333333333333</c:v>
                </c:pt>
                <c:pt idx="39">
                  <c:v>10.5</c:v>
                </c:pt>
                <c:pt idx="40">
                  <c:v>10.666666666667</c:v>
                </c:pt>
                <c:pt idx="41">
                  <c:v>10.833333333333</c:v>
                </c:pt>
                <c:pt idx="42">
                  <c:v>11</c:v>
                </c:pt>
                <c:pt idx="43">
                  <c:v>11.166666666667</c:v>
                </c:pt>
                <c:pt idx="44">
                  <c:v>11.333333333333</c:v>
                </c:pt>
                <c:pt idx="45">
                  <c:v>11.5</c:v>
                </c:pt>
                <c:pt idx="46">
                  <c:v>11.666666666667</c:v>
                </c:pt>
                <c:pt idx="47">
                  <c:v>11.833333333333</c:v>
                </c:pt>
                <c:pt idx="48">
                  <c:v>12</c:v>
                </c:pt>
              </c:numCache>
            </c:numRef>
          </c:xVal>
          <c:yVal>
            <c:numRef>
              <c:f>'LO Harm-A'!$I$3:$I$51</c:f>
              <c:numCache>
                <c:formatCode>0.00</c:formatCode>
                <c:ptCount val="49"/>
                <c:pt idx="0">
                  <c:v>-73.513092</c:v>
                </c:pt>
                <c:pt idx="1">
                  <c:v>-75.172141999999994</c:v>
                </c:pt>
                <c:pt idx="2">
                  <c:v>-77.615120000000005</c:v>
                </c:pt>
                <c:pt idx="3">
                  <c:v>-79.619124999999997</c:v>
                </c:pt>
                <c:pt idx="4">
                  <c:v>-81.029205000000005</c:v>
                </c:pt>
                <c:pt idx="5">
                  <c:v>-82.226607999999999</c:v>
                </c:pt>
                <c:pt idx="6">
                  <c:v>-81.521254999999996</c:v>
                </c:pt>
                <c:pt idx="7">
                  <c:v>-79.816986</c:v>
                </c:pt>
                <c:pt idx="8">
                  <c:v>-76.988074999999995</c:v>
                </c:pt>
                <c:pt idx="9">
                  <c:v>-75.490386999999998</c:v>
                </c:pt>
                <c:pt idx="10">
                  <c:v>-74.827278000000007</c:v>
                </c:pt>
                <c:pt idx="11">
                  <c:v>-74.321586999999994</c:v>
                </c:pt>
                <c:pt idx="12">
                  <c:v>-73.010895000000005</c:v>
                </c:pt>
                <c:pt idx="13">
                  <c:v>-71.608069999999998</c:v>
                </c:pt>
                <c:pt idx="14">
                  <c:v>-70.669334000000006</c:v>
                </c:pt>
                <c:pt idx="15">
                  <c:v>-69.650229999999993</c:v>
                </c:pt>
                <c:pt idx="16">
                  <c:v>-68.509422000000001</c:v>
                </c:pt>
                <c:pt idx="17">
                  <c:v>-67.412612999999993</c:v>
                </c:pt>
                <c:pt idx="18">
                  <c:v>-67.205521000000005</c:v>
                </c:pt>
                <c:pt idx="19">
                  <c:v>-66.858765000000005</c:v>
                </c:pt>
                <c:pt idx="20">
                  <c:v>-66.202727999999993</c:v>
                </c:pt>
                <c:pt idx="21">
                  <c:v>-65.482474999999994</c:v>
                </c:pt>
                <c:pt idx="22">
                  <c:v>-65.312340000000006</c:v>
                </c:pt>
                <c:pt idx="23">
                  <c:v>-65.208786000000003</c:v>
                </c:pt>
                <c:pt idx="24">
                  <c:v>-64.893012999999996</c:v>
                </c:pt>
                <c:pt idx="25">
                  <c:v>-64.591316000000006</c:v>
                </c:pt>
                <c:pt idx="26">
                  <c:v>-64.548186999999999</c:v>
                </c:pt>
                <c:pt idx="27">
                  <c:v>-64.640647999999999</c:v>
                </c:pt>
                <c:pt idx="28">
                  <c:v>-64.500214</c:v>
                </c:pt>
                <c:pt idx="29">
                  <c:v>-64.567490000000006</c:v>
                </c:pt>
                <c:pt idx="30">
                  <c:v>-64.773528999999996</c:v>
                </c:pt>
                <c:pt idx="31">
                  <c:v>-65.384506000000002</c:v>
                </c:pt>
                <c:pt idx="32">
                  <c:v>-65.923751999999993</c:v>
                </c:pt>
                <c:pt idx="33">
                  <c:v>-67.028557000000006</c:v>
                </c:pt>
                <c:pt idx="34">
                  <c:v>-68.120002999999997</c:v>
                </c:pt>
                <c:pt idx="35">
                  <c:v>-69.132239999999996</c:v>
                </c:pt>
                <c:pt idx="36">
                  <c:v>-69.538032999999999</c:v>
                </c:pt>
                <c:pt idx="37">
                  <c:v>-69.259124999999997</c:v>
                </c:pt>
                <c:pt idx="38">
                  <c:v>-68.672920000000005</c:v>
                </c:pt>
                <c:pt idx="39">
                  <c:v>-68.412666000000002</c:v>
                </c:pt>
                <c:pt idx="40">
                  <c:v>-69.316474999999997</c:v>
                </c:pt>
                <c:pt idx="41">
                  <c:v>-71.421501000000006</c:v>
                </c:pt>
                <c:pt idx="42">
                  <c:v>-73.270340000000004</c:v>
                </c:pt>
                <c:pt idx="43">
                  <c:v>-73.328299999999999</c:v>
                </c:pt>
                <c:pt idx="44">
                  <c:v>-72.051108999999997</c:v>
                </c:pt>
                <c:pt idx="45">
                  <c:v>-70.685401999999996</c:v>
                </c:pt>
                <c:pt idx="46">
                  <c:v>-69.848274000000004</c:v>
                </c:pt>
                <c:pt idx="47">
                  <c:v>-68.603095999999994</c:v>
                </c:pt>
                <c:pt idx="48">
                  <c:v>-67.352455000000006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5F-4E3D-8DFC-4F8A42BC49A4}"/>
            </c:ext>
          </c:extLst>
        </c:ser>
        <c:ser>
          <c:idx val="0"/>
          <c:order val="1"/>
          <c:tx>
            <c:v>2xLO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Harm-B'!$H$3:$H$51</c:f>
              <c:numCache>
                <c:formatCode>0.00</c:formatCode>
                <c:ptCount val="49"/>
                <c:pt idx="0">
                  <c:v>4</c:v>
                </c:pt>
                <c:pt idx="1">
                  <c:v>4.1666666666666998</c:v>
                </c:pt>
                <c:pt idx="2">
                  <c:v>4.3333333333332993</c:v>
                </c:pt>
                <c:pt idx="3">
                  <c:v>4.5</c:v>
                </c:pt>
                <c:pt idx="4">
                  <c:v>4.6666666666667007</c:v>
                </c:pt>
                <c:pt idx="5">
                  <c:v>4.8333333333332993</c:v>
                </c:pt>
                <c:pt idx="6">
                  <c:v>5</c:v>
                </c:pt>
                <c:pt idx="7">
                  <c:v>5.1666666666667007</c:v>
                </c:pt>
                <c:pt idx="8">
                  <c:v>5.3333333333332993</c:v>
                </c:pt>
                <c:pt idx="9">
                  <c:v>5.5</c:v>
                </c:pt>
                <c:pt idx="10">
                  <c:v>5.6666666666667007</c:v>
                </c:pt>
                <c:pt idx="11">
                  <c:v>5.8333333333332993</c:v>
                </c:pt>
                <c:pt idx="12">
                  <c:v>6</c:v>
                </c:pt>
                <c:pt idx="13">
                  <c:v>6.1666666666667007</c:v>
                </c:pt>
                <c:pt idx="14">
                  <c:v>6.3333333333332993</c:v>
                </c:pt>
                <c:pt idx="15">
                  <c:v>6.5</c:v>
                </c:pt>
                <c:pt idx="16">
                  <c:v>6.6666666666667007</c:v>
                </c:pt>
                <c:pt idx="17">
                  <c:v>6.8333333333332993</c:v>
                </c:pt>
                <c:pt idx="18">
                  <c:v>7</c:v>
                </c:pt>
                <c:pt idx="19">
                  <c:v>7.1666666666667007</c:v>
                </c:pt>
                <c:pt idx="20">
                  <c:v>7.3333333333332993</c:v>
                </c:pt>
                <c:pt idx="21">
                  <c:v>7.5</c:v>
                </c:pt>
                <c:pt idx="22">
                  <c:v>7.6666666666667007</c:v>
                </c:pt>
                <c:pt idx="23">
                  <c:v>7.8333333333332993</c:v>
                </c:pt>
                <c:pt idx="24">
                  <c:v>8</c:v>
                </c:pt>
                <c:pt idx="25">
                  <c:v>8.1666666666666998</c:v>
                </c:pt>
                <c:pt idx="26">
                  <c:v>8.3333333333333002</c:v>
                </c:pt>
                <c:pt idx="27">
                  <c:v>8.5</c:v>
                </c:pt>
                <c:pt idx="28">
                  <c:v>8.6666666666666998</c:v>
                </c:pt>
                <c:pt idx="29">
                  <c:v>8.8333333333333002</c:v>
                </c:pt>
                <c:pt idx="30">
                  <c:v>9</c:v>
                </c:pt>
                <c:pt idx="31">
                  <c:v>9.1666666666666998</c:v>
                </c:pt>
                <c:pt idx="32">
                  <c:v>9.3333333333333002</c:v>
                </c:pt>
                <c:pt idx="33">
                  <c:v>9.5</c:v>
                </c:pt>
                <c:pt idx="34">
                  <c:v>9.6666666666666998</c:v>
                </c:pt>
                <c:pt idx="35">
                  <c:v>9.8333333333333002</c:v>
                </c:pt>
                <c:pt idx="36">
                  <c:v>10</c:v>
                </c:pt>
                <c:pt idx="37">
                  <c:v>10.166666666667</c:v>
                </c:pt>
                <c:pt idx="38">
                  <c:v>10.333333333333</c:v>
                </c:pt>
                <c:pt idx="39">
                  <c:v>10.5</c:v>
                </c:pt>
                <c:pt idx="40">
                  <c:v>10.666666666667</c:v>
                </c:pt>
                <c:pt idx="41">
                  <c:v>10.833333333333</c:v>
                </c:pt>
                <c:pt idx="42">
                  <c:v>11</c:v>
                </c:pt>
                <c:pt idx="43">
                  <c:v>11.166666666667</c:v>
                </c:pt>
                <c:pt idx="44">
                  <c:v>11.333333333333</c:v>
                </c:pt>
                <c:pt idx="45">
                  <c:v>11.5</c:v>
                </c:pt>
                <c:pt idx="46">
                  <c:v>11.666666666667</c:v>
                </c:pt>
                <c:pt idx="47">
                  <c:v>11.833333333333</c:v>
                </c:pt>
                <c:pt idx="48">
                  <c:v>12</c:v>
                </c:pt>
              </c:numCache>
            </c:numRef>
          </c:xVal>
          <c:yVal>
            <c:numRef>
              <c:f>'LO Harm-B'!$I$3:$I$51</c:f>
              <c:numCache>
                <c:formatCode>0.00</c:formatCode>
                <c:ptCount val="49"/>
                <c:pt idx="0">
                  <c:v>-60.916271000000002</c:v>
                </c:pt>
                <c:pt idx="1">
                  <c:v>-60.295859999999998</c:v>
                </c:pt>
                <c:pt idx="2">
                  <c:v>-59.948836999999997</c:v>
                </c:pt>
                <c:pt idx="3">
                  <c:v>-59.789059000000002</c:v>
                </c:pt>
                <c:pt idx="4">
                  <c:v>-59.656616</c:v>
                </c:pt>
                <c:pt idx="5">
                  <c:v>-59.150557999999997</c:v>
                </c:pt>
                <c:pt idx="6">
                  <c:v>-58.885883</c:v>
                </c:pt>
                <c:pt idx="7">
                  <c:v>-58.571624999999997</c:v>
                </c:pt>
                <c:pt idx="8">
                  <c:v>-58.290184000000004</c:v>
                </c:pt>
                <c:pt idx="9">
                  <c:v>-57.888660000000002</c:v>
                </c:pt>
                <c:pt idx="10">
                  <c:v>-57.617244999999997</c:v>
                </c:pt>
                <c:pt idx="11">
                  <c:v>-57.257098999999997</c:v>
                </c:pt>
                <c:pt idx="12">
                  <c:v>-56.842571</c:v>
                </c:pt>
                <c:pt idx="13">
                  <c:v>-56.701382000000002</c:v>
                </c:pt>
                <c:pt idx="14">
                  <c:v>-56.638343999999996</c:v>
                </c:pt>
                <c:pt idx="15">
                  <c:v>-56.729748000000001</c:v>
                </c:pt>
                <c:pt idx="16">
                  <c:v>-56.806438</c:v>
                </c:pt>
                <c:pt idx="17">
                  <c:v>-57.064449000000003</c:v>
                </c:pt>
                <c:pt idx="18">
                  <c:v>-57.330810999999997</c:v>
                </c:pt>
                <c:pt idx="19">
                  <c:v>-57.625850999999997</c:v>
                </c:pt>
                <c:pt idx="20">
                  <c:v>-57.835509999999999</c:v>
                </c:pt>
                <c:pt idx="21">
                  <c:v>-57.934376</c:v>
                </c:pt>
                <c:pt idx="22">
                  <c:v>-57.994720000000001</c:v>
                </c:pt>
                <c:pt idx="23">
                  <c:v>-58.136906000000003</c:v>
                </c:pt>
                <c:pt idx="24">
                  <c:v>-58.340255999999997</c:v>
                </c:pt>
                <c:pt idx="25">
                  <c:v>-58.675545</c:v>
                </c:pt>
                <c:pt idx="26">
                  <c:v>-59.139781999999997</c:v>
                </c:pt>
                <c:pt idx="27">
                  <c:v>-59.653801000000001</c:v>
                </c:pt>
                <c:pt idx="28">
                  <c:v>-60.195292999999999</c:v>
                </c:pt>
                <c:pt idx="29">
                  <c:v>-60.699074000000003</c:v>
                </c:pt>
                <c:pt idx="30">
                  <c:v>-61.286735999999998</c:v>
                </c:pt>
                <c:pt idx="31">
                  <c:v>-61.894683999999998</c:v>
                </c:pt>
                <c:pt idx="32">
                  <c:v>-62.514484000000003</c:v>
                </c:pt>
                <c:pt idx="33">
                  <c:v>-63.420276999999999</c:v>
                </c:pt>
                <c:pt idx="34">
                  <c:v>-64.655815000000004</c:v>
                </c:pt>
                <c:pt idx="35">
                  <c:v>-67.037193000000002</c:v>
                </c:pt>
                <c:pt idx="36">
                  <c:v>-71.854256000000007</c:v>
                </c:pt>
                <c:pt idx="37">
                  <c:v>-76.212783999999999</c:v>
                </c:pt>
                <c:pt idx="38">
                  <c:v>-77.736114999999998</c:v>
                </c:pt>
                <c:pt idx="39">
                  <c:v>-75.526916999999997</c:v>
                </c:pt>
                <c:pt idx="40">
                  <c:v>-73.349518000000003</c:v>
                </c:pt>
                <c:pt idx="41">
                  <c:v>-72.894019999999998</c:v>
                </c:pt>
                <c:pt idx="42">
                  <c:v>-73.247253000000001</c:v>
                </c:pt>
                <c:pt idx="43">
                  <c:v>-73.277679000000006</c:v>
                </c:pt>
                <c:pt idx="44">
                  <c:v>-72.329132000000001</c:v>
                </c:pt>
                <c:pt idx="45">
                  <c:v>-70.732078999999999</c:v>
                </c:pt>
                <c:pt idx="46">
                  <c:v>-68.758125000000007</c:v>
                </c:pt>
                <c:pt idx="47">
                  <c:v>-67.172340000000005</c:v>
                </c:pt>
                <c:pt idx="48">
                  <c:v>-66.248069999999998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5F-4E3D-8DFC-4F8A42BC49A4}"/>
            </c:ext>
          </c:extLst>
        </c:ser>
        <c:ser>
          <c:idx val="2"/>
          <c:order val="2"/>
          <c:tx>
            <c:v>4xLO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Harm-A'!$P$3:$P$51</c:f>
              <c:numCache>
                <c:formatCode>0.00</c:formatCode>
                <c:ptCount val="49"/>
                <c:pt idx="0">
                  <c:v>8</c:v>
                </c:pt>
                <c:pt idx="1">
                  <c:v>8.0833333333333002</c:v>
                </c:pt>
                <c:pt idx="2">
                  <c:v>8.1666666666666998</c:v>
                </c:pt>
                <c:pt idx="3">
                  <c:v>8.25</c:v>
                </c:pt>
                <c:pt idx="4">
                  <c:v>8.3333333333333002</c:v>
                </c:pt>
                <c:pt idx="5">
                  <c:v>8.4166666666666998</c:v>
                </c:pt>
                <c:pt idx="6">
                  <c:v>8.5</c:v>
                </c:pt>
                <c:pt idx="7">
                  <c:v>8.5833333333333002</c:v>
                </c:pt>
                <c:pt idx="8">
                  <c:v>8.6666666666666998</c:v>
                </c:pt>
                <c:pt idx="9">
                  <c:v>8.75</c:v>
                </c:pt>
                <c:pt idx="10">
                  <c:v>8.8333333333333002</c:v>
                </c:pt>
                <c:pt idx="11">
                  <c:v>8.9166666666666998</c:v>
                </c:pt>
                <c:pt idx="12">
                  <c:v>9</c:v>
                </c:pt>
                <c:pt idx="13">
                  <c:v>9.0833333333333002</c:v>
                </c:pt>
                <c:pt idx="14">
                  <c:v>9.1666666666666998</c:v>
                </c:pt>
                <c:pt idx="15">
                  <c:v>9.25</c:v>
                </c:pt>
                <c:pt idx="16">
                  <c:v>9.3333333333333002</c:v>
                </c:pt>
                <c:pt idx="17">
                  <c:v>9.4166666666666998</c:v>
                </c:pt>
                <c:pt idx="18">
                  <c:v>9.5</c:v>
                </c:pt>
                <c:pt idx="19">
                  <c:v>9.5833333333333002</c:v>
                </c:pt>
                <c:pt idx="20">
                  <c:v>9.6666666666666998</c:v>
                </c:pt>
                <c:pt idx="21">
                  <c:v>9.75</c:v>
                </c:pt>
                <c:pt idx="22">
                  <c:v>9.8333333333333002</c:v>
                </c:pt>
                <c:pt idx="23">
                  <c:v>9.9166666666666998</c:v>
                </c:pt>
                <c:pt idx="24">
                  <c:v>10</c:v>
                </c:pt>
                <c:pt idx="25">
                  <c:v>10.083333333333</c:v>
                </c:pt>
                <c:pt idx="26">
                  <c:v>10.166666666667</c:v>
                </c:pt>
                <c:pt idx="27">
                  <c:v>10.25</c:v>
                </c:pt>
                <c:pt idx="28">
                  <c:v>10.333333333333</c:v>
                </c:pt>
                <c:pt idx="29">
                  <c:v>10.416666666667</c:v>
                </c:pt>
                <c:pt idx="30">
                  <c:v>10.5</c:v>
                </c:pt>
                <c:pt idx="31">
                  <c:v>10.583333333333</c:v>
                </c:pt>
                <c:pt idx="32">
                  <c:v>10.666666666667</c:v>
                </c:pt>
                <c:pt idx="33">
                  <c:v>10.75</c:v>
                </c:pt>
                <c:pt idx="34">
                  <c:v>10.833333333333</c:v>
                </c:pt>
                <c:pt idx="35">
                  <c:v>10.916666666667</c:v>
                </c:pt>
                <c:pt idx="36">
                  <c:v>11</c:v>
                </c:pt>
                <c:pt idx="37">
                  <c:v>11.083333333333</c:v>
                </c:pt>
                <c:pt idx="38">
                  <c:v>11.166666666667</c:v>
                </c:pt>
                <c:pt idx="39">
                  <c:v>11.25</c:v>
                </c:pt>
                <c:pt idx="40">
                  <c:v>11.333333333333</c:v>
                </c:pt>
                <c:pt idx="41">
                  <c:v>11.416666666667</c:v>
                </c:pt>
                <c:pt idx="42">
                  <c:v>11.5</c:v>
                </c:pt>
                <c:pt idx="43">
                  <c:v>11.583333333333</c:v>
                </c:pt>
                <c:pt idx="44">
                  <c:v>11.666666666667</c:v>
                </c:pt>
                <c:pt idx="45">
                  <c:v>11.75</c:v>
                </c:pt>
                <c:pt idx="46">
                  <c:v>11.833333333333</c:v>
                </c:pt>
                <c:pt idx="47">
                  <c:v>11.916666666667</c:v>
                </c:pt>
                <c:pt idx="48">
                  <c:v>12</c:v>
                </c:pt>
              </c:numCache>
              <c:extLst xmlns:c15="http://schemas.microsoft.com/office/drawing/2012/chart"/>
            </c:numRef>
          </c:xVal>
          <c:yVal>
            <c:numRef>
              <c:f>'LO Harm-A'!$Q$3:$Q$51</c:f>
              <c:numCache>
                <c:formatCode>0.00</c:formatCode>
                <c:ptCount val="49"/>
                <c:pt idx="0">
                  <c:v>-86.308402999999998</c:v>
                </c:pt>
                <c:pt idx="1">
                  <c:v>-86.231537000000003</c:v>
                </c:pt>
                <c:pt idx="2">
                  <c:v>-85.621307000000002</c:v>
                </c:pt>
                <c:pt idx="3">
                  <c:v>-84.351532000000006</c:v>
                </c:pt>
                <c:pt idx="4">
                  <c:v>-83.265900000000002</c:v>
                </c:pt>
                <c:pt idx="5">
                  <c:v>-83.512885999999995</c:v>
                </c:pt>
                <c:pt idx="6">
                  <c:v>-82.604240000000004</c:v>
                </c:pt>
                <c:pt idx="7">
                  <c:v>-82.218329999999995</c:v>
                </c:pt>
                <c:pt idx="8">
                  <c:v>-81.603545999999994</c:v>
                </c:pt>
                <c:pt idx="9">
                  <c:v>-80.861069000000001</c:v>
                </c:pt>
                <c:pt idx="10">
                  <c:v>-80.338181000000006</c:v>
                </c:pt>
                <c:pt idx="11">
                  <c:v>-78.615218999999996</c:v>
                </c:pt>
                <c:pt idx="12">
                  <c:v>-78.229423999999995</c:v>
                </c:pt>
                <c:pt idx="13">
                  <c:v>-77.609283000000005</c:v>
                </c:pt>
                <c:pt idx="14">
                  <c:v>-77.530349999999999</c:v>
                </c:pt>
                <c:pt idx="15">
                  <c:v>-77.028023000000005</c:v>
                </c:pt>
                <c:pt idx="16">
                  <c:v>-76.329147000000006</c:v>
                </c:pt>
                <c:pt idx="17">
                  <c:v>-75.817161999999996</c:v>
                </c:pt>
                <c:pt idx="18">
                  <c:v>-75.552757</c:v>
                </c:pt>
                <c:pt idx="19">
                  <c:v>-75.449378999999993</c:v>
                </c:pt>
                <c:pt idx="20">
                  <c:v>-75.254859999999994</c:v>
                </c:pt>
                <c:pt idx="21">
                  <c:v>-75.041779000000005</c:v>
                </c:pt>
                <c:pt idx="22">
                  <c:v>-75.258033999999995</c:v>
                </c:pt>
                <c:pt idx="23">
                  <c:v>-75.259735000000006</c:v>
                </c:pt>
                <c:pt idx="24">
                  <c:v>-75.398955999999998</c:v>
                </c:pt>
                <c:pt idx="25">
                  <c:v>-74.972137000000004</c:v>
                </c:pt>
                <c:pt idx="26">
                  <c:v>-74.963188000000002</c:v>
                </c:pt>
                <c:pt idx="27">
                  <c:v>-74.908783</c:v>
                </c:pt>
                <c:pt idx="28">
                  <c:v>-74.970687999999996</c:v>
                </c:pt>
                <c:pt idx="29">
                  <c:v>-75.049758999999995</c:v>
                </c:pt>
                <c:pt idx="30">
                  <c:v>-75.446312000000006</c:v>
                </c:pt>
                <c:pt idx="31">
                  <c:v>-75.984252999999995</c:v>
                </c:pt>
                <c:pt idx="32">
                  <c:v>-76.090926999999994</c:v>
                </c:pt>
                <c:pt idx="33">
                  <c:v>-76.175064000000006</c:v>
                </c:pt>
                <c:pt idx="34">
                  <c:v>-76.010352999999995</c:v>
                </c:pt>
                <c:pt idx="35">
                  <c:v>-76.125122000000005</c:v>
                </c:pt>
                <c:pt idx="36">
                  <c:v>-76.120956000000007</c:v>
                </c:pt>
                <c:pt idx="37">
                  <c:v>-76.430442999999997</c:v>
                </c:pt>
                <c:pt idx="38">
                  <c:v>-76.391396</c:v>
                </c:pt>
                <c:pt idx="39">
                  <c:v>-76.264792999999997</c:v>
                </c:pt>
                <c:pt idx="40">
                  <c:v>-76.283417</c:v>
                </c:pt>
                <c:pt idx="41">
                  <c:v>-76.481941000000006</c:v>
                </c:pt>
                <c:pt idx="42">
                  <c:v>-76.969741999999997</c:v>
                </c:pt>
                <c:pt idx="43">
                  <c:v>-76.957442999999998</c:v>
                </c:pt>
                <c:pt idx="44">
                  <c:v>-76.770934999999994</c:v>
                </c:pt>
                <c:pt idx="45">
                  <c:v>-75.911781000000005</c:v>
                </c:pt>
                <c:pt idx="46">
                  <c:v>-75.574973999999997</c:v>
                </c:pt>
                <c:pt idx="47">
                  <c:v>-75.062447000000006</c:v>
                </c:pt>
                <c:pt idx="48">
                  <c:v>-75.083748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805F-4E3D-8DFC-4F8A42BC49A4}"/>
            </c:ext>
          </c:extLst>
        </c:ser>
        <c:ser>
          <c:idx val="3"/>
          <c:order val="3"/>
          <c:tx>
            <c:v>4xLO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Harm-B'!$P$3:$P$51</c:f>
              <c:numCache>
                <c:formatCode>0.00</c:formatCode>
                <c:ptCount val="49"/>
                <c:pt idx="0">
                  <c:v>8</c:v>
                </c:pt>
                <c:pt idx="1">
                  <c:v>8.0833333333333002</c:v>
                </c:pt>
                <c:pt idx="2">
                  <c:v>8.1666666666666998</c:v>
                </c:pt>
                <c:pt idx="3">
                  <c:v>8.25</c:v>
                </c:pt>
                <c:pt idx="4">
                  <c:v>8.3333333333333002</c:v>
                </c:pt>
                <c:pt idx="5">
                  <c:v>8.4166666666666998</c:v>
                </c:pt>
                <c:pt idx="6">
                  <c:v>8.5</c:v>
                </c:pt>
                <c:pt idx="7">
                  <c:v>8.5833333333333002</c:v>
                </c:pt>
                <c:pt idx="8">
                  <c:v>8.6666666666666998</c:v>
                </c:pt>
                <c:pt idx="9">
                  <c:v>8.75</c:v>
                </c:pt>
                <c:pt idx="10">
                  <c:v>8.8333333333333002</c:v>
                </c:pt>
                <c:pt idx="11">
                  <c:v>8.9166666666666998</c:v>
                </c:pt>
                <c:pt idx="12">
                  <c:v>9</c:v>
                </c:pt>
                <c:pt idx="13">
                  <c:v>9.0833333333333002</c:v>
                </c:pt>
                <c:pt idx="14">
                  <c:v>9.1666666666666998</c:v>
                </c:pt>
                <c:pt idx="15">
                  <c:v>9.25</c:v>
                </c:pt>
                <c:pt idx="16">
                  <c:v>9.3333333333333002</c:v>
                </c:pt>
                <c:pt idx="17">
                  <c:v>9.4166666666666998</c:v>
                </c:pt>
                <c:pt idx="18">
                  <c:v>9.5</c:v>
                </c:pt>
                <c:pt idx="19">
                  <c:v>9.5833333333333002</c:v>
                </c:pt>
                <c:pt idx="20">
                  <c:v>9.6666666666666998</c:v>
                </c:pt>
                <c:pt idx="21">
                  <c:v>9.75</c:v>
                </c:pt>
                <c:pt idx="22">
                  <c:v>9.8333333333333002</c:v>
                </c:pt>
                <c:pt idx="23">
                  <c:v>9.9166666666666998</c:v>
                </c:pt>
                <c:pt idx="24">
                  <c:v>10</c:v>
                </c:pt>
                <c:pt idx="25">
                  <c:v>10.083333333333</c:v>
                </c:pt>
                <c:pt idx="26">
                  <c:v>10.166666666667</c:v>
                </c:pt>
                <c:pt idx="27">
                  <c:v>10.25</c:v>
                </c:pt>
                <c:pt idx="28">
                  <c:v>10.333333333333</c:v>
                </c:pt>
                <c:pt idx="29">
                  <c:v>10.416666666667</c:v>
                </c:pt>
                <c:pt idx="30">
                  <c:v>10.5</c:v>
                </c:pt>
                <c:pt idx="31">
                  <c:v>10.583333333333</c:v>
                </c:pt>
                <c:pt idx="32">
                  <c:v>10.666666666667</c:v>
                </c:pt>
                <c:pt idx="33">
                  <c:v>10.75</c:v>
                </c:pt>
                <c:pt idx="34">
                  <c:v>10.833333333333</c:v>
                </c:pt>
                <c:pt idx="35">
                  <c:v>10.916666666667</c:v>
                </c:pt>
                <c:pt idx="36">
                  <c:v>11</c:v>
                </c:pt>
                <c:pt idx="37">
                  <c:v>11.083333333333</c:v>
                </c:pt>
                <c:pt idx="38">
                  <c:v>11.166666666667</c:v>
                </c:pt>
                <c:pt idx="39">
                  <c:v>11.25</c:v>
                </c:pt>
                <c:pt idx="40">
                  <c:v>11.333333333333</c:v>
                </c:pt>
                <c:pt idx="41">
                  <c:v>11.416666666667</c:v>
                </c:pt>
                <c:pt idx="42">
                  <c:v>11.5</c:v>
                </c:pt>
                <c:pt idx="43">
                  <c:v>11.583333333333</c:v>
                </c:pt>
                <c:pt idx="44">
                  <c:v>11.666666666667</c:v>
                </c:pt>
                <c:pt idx="45">
                  <c:v>11.75</c:v>
                </c:pt>
                <c:pt idx="46">
                  <c:v>11.833333333333</c:v>
                </c:pt>
                <c:pt idx="47">
                  <c:v>11.916666666667</c:v>
                </c:pt>
                <c:pt idx="48">
                  <c:v>12</c:v>
                </c:pt>
              </c:numCache>
              <c:extLst xmlns:c15="http://schemas.microsoft.com/office/drawing/2012/chart"/>
            </c:numRef>
          </c:xVal>
          <c:yVal>
            <c:numRef>
              <c:f>'LO Harm-B'!$R$3:$R$51</c:f>
              <c:numCache>
                <c:formatCode>0.00</c:formatCode>
                <c:ptCount val="49"/>
                <c:pt idx="0">
                  <c:v>-54.511584999999997</c:v>
                </c:pt>
                <c:pt idx="1">
                  <c:v>-54.501553000000001</c:v>
                </c:pt>
                <c:pt idx="2">
                  <c:v>-54.391300000000001</c:v>
                </c:pt>
                <c:pt idx="3">
                  <c:v>-54.294159000000001</c:v>
                </c:pt>
                <c:pt idx="4">
                  <c:v>-54.267834000000001</c:v>
                </c:pt>
                <c:pt idx="5">
                  <c:v>-54.237189999999998</c:v>
                </c:pt>
                <c:pt idx="6">
                  <c:v>-54.105365999999997</c:v>
                </c:pt>
                <c:pt idx="7">
                  <c:v>-53.957706000000002</c:v>
                </c:pt>
                <c:pt idx="8">
                  <c:v>-53.852984999999997</c:v>
                </c:pt>
                <c:pt idx="9">
                  <c:v>-53.773868999999998</c:v>
                </c:pt>
                <c:pt idx="10">
                  <c:v>-53.871093999999999</c:v>
                </c:pt>
                <c:pt idx="11">
                  <c:v>-53.828780999999999</c:v>
                </c:pt>
                <c:pt idx="12">
                  <c:v>-53.781376000000002</c:v>
                </c:pt>
                <c:pt idx="13">
                  <c:v>-53.616055000000003</c:v>
                </c:pt>
                <c:pt idx="14">
                  <c:v>-53.468936999999997</c:v>
                </c:pt>
                <c:pt idx="15">
                  <c:v>-53.412502000000003</c:v>
                </c:pt>
                <c:pt idx="16">
                  <c:v>-53.193545999999998</c:v>
                </c:pt>
                <c:pt idx="17">
                  <c:v>-52.980041999999997</c:v>
                </c:pt>
                <c:pt idx="18">
                  <c:v>-52.736564999999999</c:v>
                </c:pt>
                <c:pt idx="19">
                  <c:v>-52.616717999999999</c:v>
                </c:pt>
                <c:pt idx="20">
                  <c:v>-52.649357000000002</c:v>
                </c:pt>
                <c:pt idx="21">
                  <c:v>-52.578319999999998</c:v>
                </c:pt>
                <c:pt idx="22">
                  <c:v>-52.635840999999999</c:v>
                </c:pt>
                <c:pt idx="23">
                  <c:v>-52.553623000000002</c:v>
                </c:pt>
                <c:pt idx="24">
                  <c:v>-52.643158</c:v>
                </c:pt>
                <c:pt idx="25">
                  <c:v>-52.483378999999999</c:v>
                </c:pt>
                <c:pt idx="26">
                  <c:v>-52.377434000000001</c:v>
                </c:pt>
                <c:pt idx="27">
                  <c:v>-52.475628</c:v>
                </c:pt>
                <c:pt idx="28">
                  <c:v>-52.359927999999996</c:v>
                </c:pt>
                <c:pt idx="29">
                  <c:v>-52.388190999999999</c:v>
                </c:pt>
                <c:pt idx="30">
                  <c:v>-52.307758</c:v>
                </c:pt>
                <c:pt idx="31">
                  <c:v>-52.365181</c:v>
                </c:pt>
                <c:pt idx="32">
                  <c:v>-52.258938000000001</c:v>
                </c:pt>
                <c:pt idx="33">
                  <c:v>-52.31691</c:v>
                </c:pt>
                <c:pt idx="34">
                  <c:v>-52.227111999999998</c:v>
                </c:pt>
                <c:pt idx="35">
                  <c:v>-52.247669000000002</c:v>
                </c:pt>
                <c:pt idx="36">
                  <c:v>-52.267066999999997</c:v>
                </c:pt>
                <c:pt idx="37">
                  <c:v>-52.106856999999998</c:v>
                </c:pt>
                <c:pt idx="38">
                  <c:v>-52.247714999999999</c:v>
                </c:pt>
                <c:pt idx="39">
                  <c:v>-52.193916000000002</c:v>
                </c:pt>
                <c:pt idx="40">
                  <c:v>-52.193545999999998</c:v>
                </c:pt>
                <c:pt idx="41">
                  <c:v>-52.215885</c:v>
                </c:pt>
                <c:pt idx="42">
                  <c:v>-52.208218000000002</c:v>
                </c:pt>
                <c:pt idx="43">
                  <c:v>-52.207996000000001</c:v>
                </c:pt>
                <c:pt idx="44">
                  <c:v>-52.175246999999999</c:v>
                </c:pt>
                <c:pt idx="45">
                  <c:v>-52.107944000000003</c:v>
                </c:pt>
                <c:pt idx="46">
                  <c:v>-52.233463</c:v>
                </c:pt>
                <c:pt idx="47">
                  <c:v>-52.335383999999998</c:v>
                </c:pt>
                <c:pt idx="48">
                  <c:v>-52.472774999999999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805F-4E3D-8DFC-4F8A42BC4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66752"/>
        <c:axId val="118668672"/>
        <c:extLst/>
      </c:scatterChart>
      <c:valAx>
        <c:axId val="118666752"/>
        <c:scaling>
          <c:orientation val="minMax"/>
          <c:max val="1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8668672"/>
        <c:crosses val="autoZero"/>
        <c:crossBetween val="midCat"/>
        <c:majorUnit val="1"/>
      </c:valAx>
      <c:valAx>
        <c:axId val="118668672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866675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446912724896842"/>
          <c:y val="0.13396143190434523"/>
          <c:w val="0.75049804455203106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Input IP3 vs LO Power (dBm)</a:t>
            </a:r>
          </a:p>
        </c:rich>
      </c:tx>
      <c:layout>
        <c:manualLayout>
          <c:xMode val="edge"/>
          <c:yMode val="edge"/>
          <c:x val="0.25266421551251472"/>
          <c:y val="6.6127150772820069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8.3265529308836406E-2"/>
          <c:w val="0.76542713682528862"/>
          <c:h val="0.72598206474190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'IP3'!$J$2</c:f>
              <c:strCache>
                <c:ptCount val="1"/>
                <c:pt idx="0">
                  <c:v>+11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0.191</c:v>
                </c:pt>
                <c:pt idx="1">
                  <c:v>0.35231632653061001</c:v>
                </c:pt>
                <c:pt idx="2">
                  <c:v>0.51363265306121997</c:v>
                </c:pt>
                <c:pt idx="3">
                  <c:v>0.67494897959184008</c:v>
                </c:pt>
                <c:pt idx="4">
                  <c:v>0.83626530612244998</c:v>
                </c:pt>
                <c:pt idx="5">
                  <c:v>0.99758163265305999</c:v>
                </c:pt>
                <c:pt idx="6">
                  <c:v>1.1588979591837001</c:v>
                </c:pt>
                <c:pt idx="7">
                  <c:v>1.3202142857143</c:v>
                </c:pt>
                <c:pt idx="8">
                  <c:v>1.4815306122448999</c:v>
                </c:pt>
                <c:pt idx="9">
                  <c:v>1.6428469387755</c:v>
                </c:pt>
                <c:pt idx="10">
                  <c:v>1.8041632653060999</c:v>
                </c:pt>
                <c:pt idx="11">
                  <c:v>1.9654795918367001</c:v>
                </c:pt>
                <c:pt idx="12">
                  <c:v>2.1267959183673</c:v>
                </c:pt>
                <c:pt idx="13">
                  <c:v>2.2881122448979996</c:v>
                </c:pt>
                <c:pt idx="14">
                  <c:v>2.4494285714285997</c:v>
                </c:pt>
                <c:pt idx="15">
                  <c:v>2.6107448979591998</c:v>
                </c:pt>
                <c:pt idx="16">
                  <c:v>2.7720612244898</c:v>
                </c:pt>
                <c:pt idx="17">
                  <c:v>2.9333775510204001</c:v>
                </c:pt>
                <c:pt idx="18">
                  <c:v>3.0946938775510002</c:v>
                </c:pt>
                <c:pt idx="19">
                  <c:v>3.2560102040816004</c:v>
                </c:pt>
                <c:pt idx="20">
                  <c:v>3.4173265306121996</c:v>
                </c:pt>
                <c:pt idx="21">
                  <c:v>3.5786428571429001</c:v>
                </c:pt>
                <c:pt idx="22">
                  <c:v>3.7399591836735002</c:v>
                </c:pt>
                <c:pt idx="23">
                  <c:v>3.9012755102041003</c:v>
                </c:pt>
                <c:pt idx="24">
                  <c:v>4.0625918367347005</c:v>
                </c:pt>
                <c:pt idx="25">
                  <c:v>4.2239081632652997</c:v>
                </c:pt>
                <c:pt idx="26">
                  <c:v>4.3852244897959007</c:v>
                </c:pt>
                <c:pt idx="27">
                  <c:v>4.5465408163265</c:v>
                </c:pt>
                <c:pt idx="28">
                  <c:v>4.7078571428570992</c:v>
                </c:pt>
                <c:pt idx="29">
                  <c:v>4.8691734693878006</c:v>
                </c:pt>
                <c:pt idx="30">
                  <c:v>5.0304897959183998</c:v>
                </c:pt>
                <c:pt idx="31">
                  <c:v>5.191806122449</c:v>
                </c:pt>
                <c:pt idx="32">
                  <c:v>5.3531224489796001</c:v>
                </c:pt>
                <c:pt idx="33">
                  <c:v>5.5144387755101993</c:v>
                </c:pt>
                <c:pt idx="34">
                  <c:v>5.6757551020408004</c:v>
                </c:pt>
                <c:pt idx="35">
                  <c:v>5.8370714285713996</c:v>
                </c:pt>
                <c:pt idx="36">
                  <c:v>5.9983877551020006</c:v>
                </c:pt>
                <c:pt idx="37">
                  <c:v>6.1597040816327002</c:v>
                </c:pt>
                <c:pt idx="38">
                  <c:v>6.3210204081632995</c:v>
                </c:pt>
                <c:pt idx="39">
                  <c:v>6.4823367346939005</c:v>
                </c:pt>
                <c:pt idx="40">
                  <c:v>6.6436530612244997</c:v>
                </c:pt>
                <c:pt idx="41">
                  <c:v>6.8049693877550999</c:v>
                </c:pt>
                <c:pt idx="42">
                  <c:v>6.9662857142857</c:v>
                </c:pt>
                <c:pt idx="43">
                  <c:v>7.1276020408163001</c:v>
                </c:pt>
                <c:pt idx="44">
                  <c:v>7.2889183673469002</c:v>
                </c:pt>
                <c:pt idx="45">
                  <c:v>7.4502346938775998</c:v>
                </c:pt>
                <c:pt idx="46">
                  <c:v>7.6115510204082</c:v>
                </c:pt>
                <c:pt idx="47">
                  <c:v>7.7728673469388001</c:v>
                </c:pt>
                <c:pt idx="48">
                  <c:v>7.9341836734694002</c:v>
                </c:pt>
                <c:pt idx="49">
                  <c:v>8.0954999999999995</c:v>
                </c:pt>
                <c:pt idx="50">
                  <c:v>8.2568163265305987</c:v>
                </c:pt>
                <c:pt idx="51">
                  <c:v>8.4181326530611997</c:v>
                </c:pt>
                <c:pt idx="52">
                  <c:v>8.579448979591799</c:v>
                </c:pt>
                <c:pt idx="53">
                  <c:v>8.7407653061224</c:v>
                </c:pt>
                <c:pt idx="54">
                  <c:v>8.9020816326530987</c:v>
                </c:pt>
                <c:pt idx="55">
                  <c:v>9.0633979591836997</c:v>
                </c:pt>
                <c:pt idx="56">
                  <c:v>9.2247142857143007</c:v>
                </c:pt>
                <c:pt idx="57">
                  <c:v>9.3860306122449</c:v>
                </c:pt>
                <c:pt idx="58">
                  <c:v>9.5473469387754992</c:v>
                </c:pt>
                <c:pt idx="59">
                  <c:v>9.7086632653061002</c:v>
                </c:pt>
                <c:pt idx="60">
                  <c:v>9.8699795918367013</c:v>
                </c:pt>
                <c:pt idx="61">
                  <c:v>10.031295918367</c:v>
                </c:pt>
                <c:pt idx="62">
                  <c:v>10.192612244898001</c:v>
                </c:pt>
                <c:pt idx="63">
                  <c:v>10.353928571429002</c:v>
                </c:pt>
                <c:pt idx="64">
                  <c:v>10.515244897958999</c:v>
                </c:pt>
                <c:pt idx="65">
                  <c:v>10.676561224489999</c:v>
                </c:pt>
                <c:pt idx="66">
                  <c:v>10.83787755102</c:v>
                </c:pt>
                <c:pt idx="67">
                  <c:v>10.999193877551001</c:v>
                </c:pt>
                <c:pt idx="68">
                  <c:v>11.160510204082001</c:v>
                </c:pt>
                <c:pt idx="69">
                  <c:v>11.321826530612</c:v>
                </c:pt>
                <c:pt idx="70">
                  <c:v>11.483142857142999</c:v>
                </c:pt>
                <c:pt idx="71">
                  <c:v>11.644459183673</c:v>
                </c:pt>
                <c:pt idx="72">
                  <c:v>11.805775510204001</c:v>
                </c:pt>
                <c:pt idx="73">
                  <c:v>11.967091836735001</c:v>
                </c:pt>
                <c:pt idx="74">
                  <c:v>12.128408163265</c:v>
                </c:pt>
                <c:pt idx="75">
                  <c:v>12.289724489795999</c:v>
                </c:pt>
                <c:pt idx="76">
                  <c:v>12.451040816327</c:v>
                </c:pt>
                <c:pt idx="77">
                  <c:v>12.612357142857</c:v>
                </c:pt>
                <c:pt idx="78">
                  <c:v>12.773673469388001</c:v>
                </c:pt>
                <c:pt idx="79">
                  <c:v>12.934989795918</c:v>
                </c:pt>
                <c:pt idx="80">
                  <c:v>13.096306122448999</c:v>
                </c:pt>
                <c:pt idx="81">
                  <c:v>13.257622448979999</c:v>
                </c:pt>
                <c:pt idx="82">
                  <c:v>13.41893877551</c:v>
                </c:pt>
                <c:pt idx="83">
                  <c:v>13.580255102041001</c:v>
                </c:pt>
                <c:pt idx="84">
                  <c:v>13.741571428571</c:v>
                </c:pt>
                <c:pt idx="85">
                  <c:v>13.902887755101998</c:v>
                </c:pt>
                <c:pt idx="86">
                  <c:v>14.064204081632999</c:v>
                </c:pt>
                <c:pt idx="87">
                  <c:v>14.225520408163</c:v>
                </c:pt>
                <c:pt idx="88">
                  <c:v>14.386836734694</c:v>
                </c:pt>
                <c:pt idx="89">
                  <c:v>14.548153061224001</c:v>
                </c:pt>
                <c:pt idx="90">
                  <c:v>14.709469387755</c:v>
                </c:pt>
                <c:pt idx="91">
                  <c:v>14.870785714285999</c:v>
                </c:pt>
                <c:pt idx="92">
                  <c:v>15.032102040816</c:v>
                </c:pt>
                <c:pt idx="93">
                  <c:v>15.193418367347</c:v>
                </c:pt>
                <c:pt idx="94">
                  <c:v>15.354734693878001</c:v>
                </c:pt>
                <c:pt idx="95">
                  <c:v>15.516051020408002</c:v>
                </c:pt>
                <c:pt idx="96">
                  <c:v>15.677367346938999</c:v>
                </c:pt>
                <c:pt idx="97">
                  <c:v>15.838683673468999</c:v>
                </c:pt>
                <c:pt idx="98">
                  <c:v>16</c:v>
                </c:pt>
              </c:numCache>
            </c:numRef>
          </c:xVal>
          <c:yVal>
            <c:numRef>
              <c:f>'IP3'!$J$5:$J$103</c:f>
              <c:numCache>
                <c:formatCode>General</c:formatCode>
                <c:ptCount val="99"/>
                <c:pt idx="0">
                  <c:v>-2.2775642999999999</c:v>
                </c:pt>
                <c:pt idx="1">
                  <c:v>6.0430092999999996</c:v>
                </c:pt>
                <c:pt idx="2">
                  <c:v>15.105733000000001</c:v>
                </c:pt>
                <c:pt idx="3">
                  <c:v>18.862669</c:v>
                </c:pt>
                <c:pt idx="4">
                  <c:v>21.296776000000001</c:v>
                </c:pt>
                <c:pt idx="5">
                  <c:v>22.746701999999999</c:v>
                </c:pt>
                <c:pt idx="6">
                  <c:v>22.294554000000002</c:v>
                </c:pt>
                <c:pt idx="7">
                  <c:v>21.805937</c:v>
                </c:pt>
                <c:pt idx="8">
                  <c:v>20.857149</c:v>
                </c:pt>
                <c:pt idx="9">
                  <c:v>18.061022000000001</c:v>
                </c:pt>
                <c:pt idx="10">
                  <c:v>11.708335999999999</c:v>
                </c:pt>
                <c:pt idx="11">
                  <c:v>5.3135757000000003</c:v>
                </c:pt>
                <c:pt idx="12">
                  <c:v>1.7583698000000001</c:v>
                </c:pt>
                <c:pt idx="13">
                  <c:v>2.4268779999999999</c:v>
                </c:pt>
                <c:pt idx="14">
                  <c:v>5.096889</c:v>
                </c:pt>
                <c:pt idx="15">
                  <c:v>7.8658142</c:v>
                </c:pt>
                <c:pt idx="16">
                  <c:v>9.1069498000000006</c:v>
                </c:pt>
                <c:pt idx="17">
                  <c:v>9.1180611000000003</c:v>
                </c:pt>
                <c:pt idx="18">
                  <c:v>8.8868246000000006</c:v>
                </c:pt>
                <c:pt idx="19">
                  <c:v>9.6607809000000007</c:v>
                </c:pt>
                <c:pt idx="20">
                  <c:v>10.51873</c:v>
                </c:pt>
                <c:pt idx="21">
                  <c:v>11.433954999999999</c:v>
                </c:pt>
                <c:pt idx="22">
                  <c:v>11.636348999999999</c:v>
                </c:pt>
                <c:pt idx="23">
                  <c:v>11.989772</c:v>
                </c:pt>
                <c:pt idx="24">
                  <c:v>13.028228</c:v>
                </c:pt>
                <c:pt idx="25">
                  <c:v>14.317871999999999</c:v>
                </c:pt>
                <c:pt idx="26">
                  <c:v>15.495125</c:v>
                </c:pt>
                <c:pt idx="27">
                  <c:v>16.142240999999999</c:v>
                </c:pt>
                <c:pt idx="28">
                  <c:v>16.693735</c:v>
                </c:pt>
                <c:pt idx="29">
                  <c:v>16.894575</c:v>
                </c:pt>
                <c:pt idx="30">
                  <c:v>16.515758999999999</c:v>
                </c:pt>
                <c:pt idx="31">
                  <c:v>15.389678</c:v>
                </c:pt>
                <c:pt idx="32">
                  <c:v>14.173366</c:v>
                </c:pt>
                <c:pt idx="33">
                  <c:v>13.313415000000001</c:v>
                </c:pt>
                <c:pt idx="34">
                  <c:v>13.236143</c:v>
                </c:pt>
                <c:pt idx="35">
                  <c:v>13.293365</c:v>
                </c:pt>
                <c:pt idx="36">
                  <c:v>13.256878</c:v>
                </c:pt>
                <c:pt idx="37">
                  <c:v>13.760209</c:v>
                </c:pt>
                <c:pt idx="38">
                  <c:v>14.181979</c:v>
                </c:pt>
                <c:pt idx="39">
                  <c:v>14.104782</c:v>
                </c:pt>
                <c:pt idx="40">
                  <c:v>13.862885</c:v>
                </c:pt>
                <c:pt idx="41">
                  <c:v>14.12087</c:v>
                </c:pt>
                <c:pt idx="42">
                  <c:v>14.376758000000001</c:v>
                </c:pt>
                <c:pt idx="43">
                  <c:v>14.643938</c:v>
                </c:pt>
                <c:pt idx="44">
                  <c:v>14.42292</c:v>
                </c:pt>
                <c:pt idx="45">
                  <c:v>14.396832</c:v>
                </c:pt>
                <c:pt idx="46">
                  <c:v>14.508759</c:v>
                </c:pt>
                <c:pt idx="47">
                  <c:v>15.105403000000001</c:v>
                </c:pt>
                <c:pt idx="48">
                  <c:v>15.891349999999999</c:v>
                </c:pt>
                <c:pt idx="49">
                  <c:v>16.773249</c:v>
                </c:pt>
                <c:pt idx="50">
                  <c:v>17.264557</c:v>
                </c:pt>
                <c:pt idx="51">
                  <c:v>17.589466000000002</c:v>
                </c:pt>
                <c:pt idx="52">
                  <c:v>17.078769999999999</c:v>
                </c:pt>
                <c:pt idx="53">
                  <c:v>16.553640000000001</c:v>
                </c:pt>
                <c:pt idx="54">
                  <c:v>15.680960000000001</c:v>
                </c:pt>
                <c:pt idx="55">
                  <c:v>14.935816000000001</c:v>
                </c:pt>
                <c:pt idx="56">
                  <c:v>14.308486</c:v>
                </c:pt>
                <c:pt idx="57">
                  <c:v>13.923075000000001</c:v>
                </c:pt>
                <c:pt idx="58">
                  <c:v>13.91835</c:v>
                </c:pt>
                <c:pt idx="59">
                  <c:v>14.116002</c:v>
                </c:pt>
                <c:pt idx="60">
                  <c:v>14.592044</c:v>
                </c:pt>
                <c:pt idx="61">
                  <c:v>14.965055</c:v>
                </c:pt>
                <c:pt idx="62">
                  <c:v>15.031461</c:v>
                </c:pt>
                <c:pt idx="63">
                  <c:v>15.020465</c:v>
                </c:pt>
                <c:pt idx="64">
                  <c:v>14.666086999999999</c:v>
                </c:pt>
                <c:pt idx="65">
                  <c:v>14.477831999999999</c:v>
                </c:pt>
                <c:pt idx="66">
                  <c:v>14.484845999999999</c:v>
                </c:pt>
                <c:pt idx="67">
                  <c:v>14.523220999999999</c:v>
                </c:pt>
                <c:pt idx="68">
                  <c:v>14.624295</c:v>
                </c:pt>
                <c:pt idx="69">
                  <c:v>14.840082000000001</c:v>
                </c:pt>
                <c:pt idx="70">
                  <c:v>15.281718</c:v>
                </c:pt>
                <c:pt idx="71">
                  <c:v>15.894296000000001</c:v>
                </c:pt>
                <c:pt idx="72">
                  <c:v>16.586628000000001</c:v>
                </c:pt>
                <c:pt idx="73">
                  <c:v>17.201665999999999</c:v>
                </c:pt>
                <c:pt idx="74">
                  <c:v>17.574269999999999</c:v>
                </c:pt>
                <c:pt idx="75">
                  <c:v>18.217804000000001</c:v>
                </c:pt>
                <c:pt idx="76">
                  <c:v>18.464375</c:v>
                </c:pt>
                <c:pt idx="77">
                  <c:v>19.551297999999999</c:v>
                </c:pt>
                <c:pt idx="78">
                  <c:v>20.028486000000001</c:v>
                </c:pt>
                <c:pt idx="79">
                  <c:v>21.343796000000001</c:v>
                </c:pt>
                <c:pt idx="80">
                  <c:v>22.241512</c:v>
                </c:pt>
                <c:pt idx="81">
                  <c:v>22.771066999999999</c:v>
                </c:pt>
                <c:pt idx="82">
                  <c:v>22.072817000000001</c:v>
                </c:pt>
                <c:pt idx="83">
                  <c:v>20.546612</c:v>
                </c:pt>
                <c:pt idx="84">
                  <c:v>19.851412</c:v>
                </c:pt>
                <c:pt idx="85">
                  <c:v>19.664251</c:v>
                </c:pt>
                <c:pt idx="86">
                  <c:v>19.981579</c:v>
                </c:pt>
                <c:pt idx="87">
                  <c:v>19.875437000000002</c:v>
                </c:pt>
                <c:pt idx="88">
                  <c:v>20.000295999999999</c:v>
                </c:pt>
                <c:pt idx="89">
                  <c:v>22.566362000000002</c:v>
                </c:pt>
                <c:pt idx="90">
                  <c:v>23.863274000000001</c:v>
                </c:pt>
                <c:pt idx="91">
                  <c:v>24.564109999999999</c:v>
                </c:pt>
                <c:pt idx="92">
                  <c:v>21.798680999999998</c:v>
                </c:pt>
                <c:pt idx="93">
                  <c:v>20.308889000000001</c:v>
                </c:pt>
                <c:pt idx="94">
                  <c:v>18.506679999999999</c:v>
                </c:pt>
                <c:pt idx="95">
                  <c:v>16.581150000000001</c:v>
                </c:pt>
                <c:pt idx="96">
                  <c:v>14.079248</c:v>
                </c:pt>
                <c:pt idx="97">
                  <c:v>12.134372000000001</c:v>
                </c:pt>
                <c:pt idx="98">
                  <c:v>11.214402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DA-48F5-BFF9-8B5962EAC0B3}"/>
            </c:ext>
          </c:extLst>
        </c:ser>
        <c:ser>
          <c:idx val="1"/>
          <c:order val="1"/>
          <c:tx>
            <c:strRef>
              <c:f>'IP3'!$M$2</c:f>
              <c:strCache>
                <c:ptCount val="1"/>
                <c:pt idx="0">
                  <c:v>+9 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'IP3'!$L$5:$L$103</c:f>
              <c:numCache>
                <c:formatCode>General</c:formatCode>
                <c:ptCount val="99"/>
                <c:pt idx="0">
                  <c:v>0.191</c:v>
                </c:pt>
                <c:pt idx="1">
                  <c:v>0.35231632653061001</c:v>
                </c:pt>
                <c:pt idx="2">
                  <c:v>0.51363265306121997</c:v>
                </c:pt>
                <c:pt idx="3">
                  <c:v>0.67494897959184008</c:v>
                </c:pt>
                <c:pt idx="4">
                  <c:v>0.83626530612244998</c:v>
                </c:pt>
                <c:pt idx="5">
                  <c:v>0.99758163265305999</c:v>
                </c:pt>
                <c:pt idx="6">
                  <c:v>1.1588979591837001</c:v>
                </c:pt>
                <c:pt idx="7">
                  <c:v>1.3202142857143</c:v>
                </c:pt>
                <c:pt idx="8">
                  <c:v>1.4815306122448999</c:v>
                </c:pt>
                <c:pt idx="9">
                  <c:v>1.6428469387755</c:v>
                </c:pt>
                <c:pt idx="10">
                  <c:v>1.8041632653060999</c:v>
                </c:pt>
                <c:pt idx="11">
                  <c:v>1.9654795918367001</c:v>
                </c:pt>
                <c:pt idx="12">
                  <c:v>2.1267959183673</c:v>
                </c:pt>
                <c:pt idx="13">
                  <c:v>2.2881122448979996</c:v>
                </c:pt>
                <c:pt idx="14">
                  <c:v>2.4494285714285997</c:v>
                </c:pt>
                <c:pt idx="15">
                  <c:v>2.6107448979591998</c:v>
                </c:pt>
                <c:pt idx="16">
                  <c:v>2.7720612244898</c:v>
                </c:pt>
                <c:pt idx="17">
                  <c:v>2.9333775510204001</c:v>
                </c:pt>
                <c:pt idx="18">
                  <c:v>3.0946938775510002</c:v>
                </c:pt>
                <c:pt idx="19">
                  <c:v>3.2560102040816004</c:v>
                </c:pt>
                <c:pt idx="20">
                  <c:v>3.4173265306121996</c:v>
                </c:pt>
                <c:pt idx="21">
                  <c:v>3.5786428571429001</c:v>
                </c:pt>
                <c:pt idx="22">
                  <c:v>3.7399591836735002</c:v>
                </c:pt>
                <c:pt idx="23">
                  <c:v>3.9012755102041003</c:v>
                </c:pt>
                <c:pt idx="24">
                  <c:v>4.0625918367347005</c:v>
                </c:pt>
                <c:pt idx="25">
                  <c:v>4.2239081632652997</c:v>
                </c:pt>
                <c:pt idx="26">
                  <c:v>4.3852244897959007</c:v>
                </c:pt>
                <c:pt idx="27">
                  <c:v>4.5465408163265</c:v>
                </c:pt>
                <c:pt idx="28">
                  <c:v>4.7078571428570992</c:v>
                </c:pt>
                <c:pt idx="29">
                  <c:v>4.8691734693878006</c:v>
                </c:pt>
                <c:pt idx="30">
                  <c:v>5.0304897959183998</c:v>
                </c:pt>
                <c:pt idx="31">
                  <c:v>5.191806122449</c:v>
                </c:pt>
                <c:pt idx="32">
                  <c:v>5.3531224489796001</c:v>
                </c:pt>
                <c:pt idx="33">
                  <c:v>5.5144387755101993</c:v>
                </c:pt>
                <c:pt idx="34">
                  <c:v>5.6757551020408004</c:v>
                </c:pt>
                <c:pt idx="35">
                  <c:v>5.8370714285713996</c:v>
                </c:pt>
                <c:pt idx="36">
                  <c:v>5.9983877551020006</c:v>
                </c:pt>
                <c:pt idx="37">
                  <c:v>6.1597040816327002</c:v>
                </c:pt>
                <c:pt idx="38">
                  <c:v>6.3210204081632995</c:v>
                </c:pt>
                <c:pt idx="39">
                  <c:v>6.4823367346939005</c:v>
                </c:pt>
                <c:pt idx="40">
                  <c:v>6.6436530612244997</c:v>
                </c:pt>
                <c:pt idx="41">
                  <c:v>6.8049693877550999</c:v>
                </c:pt>
                <c:pt idx="42">
                  <c:v>6.9662857142857</c:v>
                </c:pt>
                <c:pt idx="43">
                  <c:v>7.1276020408163001</c:v>
                </c:pt>
                <c:pt idx="44">
                  <c:v>7.2889183673469002</c:v>
                </c:pt>
                <c:pt idx="45">
                  <c:v>7.4502346938775998</c:v>
                </c:pt>
                <c:pt idx="46">
                  <c:v>7.6115510204082</c:v>
                </c:pt>
                <c:pt idx="47">
                  <c:v>7.7728673469388001</c:v>
                </c:pt>
                <c:pt idx="48">
                  <c:v>7.9341836734694002</c:v>
                </c:pt>
                <c:pt idx="49">
                  <c:v>8.0954999999999995</c:v>
                </c:pt>
                <c:pt idx="50">
                  <c:v>8.2568163265305987</c:v>
                </c:pt>
                <c:pt idx="51">
                  <c:v>8.4181326530611997</c:v>
                </c:pt>
                <c:pt idx="52">
                  <c:v>8.579448979591799</c:v>
                </c:pt>
                <c:pt idx="53">
                  <c:v>8.7407653061224</c:v>
                </c:pt>
                <c:pt idx="54">
                  <c:v>8.9020816326530987</c:v>
                </c:pt>
                <c:pt idx="55">
                  <c:v>9.0633979591836997</c:v>
                </c:pt>
                <c:pt idx="56">
                  <c:v>9.2247142857143007</c:v>
                </c:pt>
                <c:pt idx="57">
                  <c:v>9.3860306122449</c:v>
                </c:pt>
                <c:pt idx="58">
                  <c:v>9.5473469387754992</c:v>
                </c:pt>
                <c:pt idx="59">
                  <c:v>9.7086632653061002</c:v>
                </c:pt>
                <c:pt idx="60">
                  <c:v>9.8699795918367013</c:v>
                </c:pt>
                <c:pt idx="61">
                  <c:v>10.031295918367</c:v>
                </c:pt>
                <c:pt idx="62">
                  <c:v>10.192612244898001</c:v>
                </c:pt>
                <c:pt idx="63">
                  <c:v>10.353928571429002</c:v>
                </c:pt>
                <c:pt idx="64">
                  <c:v>10.515244897958999</c:v>
                </c:pt>
                <c:pt idx="65">
                  <c:v>10.676561224489999</c:v>
                </c:pt>
                <c:pt idx="66">
                  <c:v>10.83787755102</c:v>
                </c:pt>
                <c:pt idx="67">
                  <c:v>10.999193877551001</c:v>
                </c:pt>
                <c:pt idx="68">
                  <c:v>11.160510204082001</c:v>
                </c:pt>
                <c:pt idx="69">
                  <c:v>11.321826530612</c:v>
                </c:pt>
                <c:pt idx="70">
                  <c:v>11.483142857142999</c:v>
                </c:pt>
                <c:pt idx="71">
                  <c:v>11.644459183673</c:v>
                </c:pt>
                <c:pt idx="72">
                  <c:v>11.805775510204001</c:v>
                </c:pt>
                <c:pt idx="73">
                  <c:v>11.967091836735001</c:v>
                </c:pt>
                <c:pt idx="74">
                  <c:v>12.128408163265</c:v>
                </c:pt>
                <c:pt idx="75">
                  <c:v>12.289724489795999</c:v>
                </c:pt>
                <c:pt idx="76">
                  <c:v>12.451040816327</c:v>
                </c:pt>
                <c:pt idx="77">
                  <c:v>12.612357142857</c:v>
                </c:pt>
                <c:pt idx="78">
                  <c:v>12.773673469388001</c:v>
                </c:pt>
                <c:pt idx="79">
                  <c:v>12.934989795918</c:v>
                </c:pt>
                <c:pt idx="80">
                  <c:v>13.096306122448999</c:v>
                </c:pt>
                <c:pt idx="81">
                  <c:v>13.257622448979999</c:v>
                </c:pt>
                <c:pt idx="82">
                  <c:v>13.41893877551</c:v>
                </c:pt>
                <c:pt idx="83">
                  <c:v>13.580255102041001</c:v>
                </c:pt>
                <c:pt idx="84">
                  <c:v>13.741571428571</c:v>
                </c:pt>
                <c:pt idx="85">
                  <c:v>13.902887755101998</c:v>
                </c:pt>
                <c:pt idx="86">
                  <c:v>14.064204081632999</c:v>
                </c:pt>
                <c:pt idx="87">
                  <c:v>14.225520408163</c:v>
                </c:pt>
                <c:pt idx="88">
                  <c:v>14.386836734694</c:v>
                </c:pt>
                <c:pt idx="89">
                  <c:v>14.548153061224001</c:v>
                </c:pt>
                <c:pt idx="90">
                  <c:v>14.709469387755</c:v>
                </c:pt>
                <c:pt idx="91">
                  <c:v>14.870785714285999</c:v>
                </c:pt>
                <c:pt idx="92">
                  <c:v>15.032102040816</c:v>
                </c:pt>
                <c:pt idx="93">
                  <c:v>15.193418367347</c:v>
                </c:pt>
                <c:pt idx="94">
                  <c:v>15.354734693878001</c:v>
                </c:pt>
                <c:pt idx="95">
                  <c:v>15.516051020408002</c:v>
                </c:pt>
                <c:pt idx="96">
                  <c:v>15.677367346938999</c:v>
                </c:pt>
                <c:pt idx="97">
                  <c:v>15.838683673468999</c:v>
                </c:pt>
                <c:pt idx="98">
                  <c:v>16</c:v>
                </c:pt>
              </c:numCache>
            </c:numRef>
          </c:xVal>
          <c:yVal>
            <c:numRef>
              <c:f>'IP3'!$M$5:$M$103</c:f>
              <c:numCache>
                <c:formatCode>General</c:formatCode>
                <c:ptCount val="99"/>
                <c:pt idx="0">
                  <c:v>-3.7377763000000002</c:v>
                </c:pt>
                <c:pt idx="1">
                  <c:v>5.2979058999999999</c:v>
                </c:pt>
                <c:pt idx="2">
                  <c:v>17.619913</c:v>
                </c:pt>
                <c:pt idx="3">
                  <c:v>15.583584</c:v>
                </c:pt>
                <c:pt idx="4">
                  <c:v>18.516417000000001</c:v>
                </c:pt>
                <c:pt idx="5">
                  <c:v>22.196096000000001</c:v>
                </c:pt>
                <c:pt idx="6">
                  <c:v>22.360099999999999</c:v>
                </c:pt>
                <c:pt idx="7">
                  <c:v>24.811419000000001</c:v>
                </c:pt>
                <c:pt idx="8">
                  <c:v>17.820260999999999</c:v>
                </c:pt>
                <c:pt idx="9">
                  <c:v>18.974675999999999</c:v>
                </c:pt>
                <c:pt idx="10">
                  <c:v>12.551240999999999</c:v>
                </c:pt>
                <c:pt idx="11">
                  <c:v>2.1977038000000002</c:v>
                </c:pt>
                <c:pt idx="12">
                  <c:v>-5.1077674000000002E-3</c:v>
                </c:pt>
                <c:pt idx="13">
                  <c:v>0.83999676000000001</c:v>
                </c:pt>
                <c:pt idx="14">
                  <c:v>4.3368840000000004</c:v>
                </c:pt>
                <c:pt idx="15">
                  <c:v>8.1507729999999992</c:v>
                </c:pt>
                <c:pt idx="16">
                  <c:v>8.7864895000000001</c:v>
                </c:pt>
                <c:pt idx="17">
                  <c:v>7.6270670999999997</c:v>
                </c:pt>
                <c:pt idx="18">
                  <c:v>8.1758795000000006</c:v>
                </c:pt>
                <c:pt idx="19">
                  <c:v>8.9453726000000007</c:v>
                </c:pt>
                <c:pt idx="20">
                  <c:v>10.790099</c:v>
                </c:pt>
                <c:pt idx="21">
                  <c:v>10.537132</c:v>
                </c:pt>
                <c:pt idx="22">
                  <c:v>11.123556000000001</c:v>
                </c:pt>
                <c:pt idx="23">
                  <c:v>11.407613</c:v>
                </c:pt>
                <c:pt idx="24">
                  <c:v>12.767976000000001</c:v>
                </c:pt>
                <c:pt idx="25">
                  <c:v>15.253546999999999</c:v>
                </c:pt>
                <c:pt idx="26">
                  <c:v>15.809229999999999</c:v>
                </c:pt>
                <c:pt idx="27">
                  <c:v>15.680790999999999</c:v>
                </c:pt>
                <c:pt idx="28">
                  <c:v>16.079021000000001</c:v>
                </c:pt>
                <c:pt idx="29">
                  <c:v>16.133382999999998</c:v>
                </c:pt>
                <c:pt idx="30">
                  <c:v>15.387186</c:v>
                </c:pt>
                <c:pt idx="31">
                  <c:v>14.005575</c:v>
                </c:pt>
                <c:pt idx="32">
                  <c:v>12.747757</c:v>
                </c:pt>
                <c:pt idx="33">
                  <c:v>12.241198000000001</c:v>
                </c:pt>
                <c:pt idx="34">
                  <c:v>12.620893000000001</c:v>
                </c:pt>
                <c:pt idx="35">
                  <c:v>13.621176999999999</c:v>
                </c:pt>
                <c:pt idx="36">
                  <c:v>13.104222999999999</c:v>
                </c:pt>
                <c:pt idx="37">
                  <c:v>12.800182</c:v>
                </c:pt>
                <c:pt idx="38">
                  <c:v>14.895655</c:v>
                </c:pt>
                <c:pt idx="39">
                  <c:v>13.675566</c:v>
                </c:pt>
                <c:pt idx="40">
                  <c:v>12.177828</c:v>
                </c:pt>
                <c:pt idx="41">
                  <c:v>13.729623</c:v>
                </c:pt>
                <c:pt idx="42">
                  <c:v>13.894428</c:v>
                </c:pt>
                <c:pt idx="43">
                  <c:v>12.441466999999999</c:v>
                </c:pt>
                <c:pt idx="44">
                  <c:v>14.068811999999999</c:v>
                </c:pt>
                <c:pt idx="45">
                  <c:v>13.79711</c:v>
                </c:pt>
                <c:pt idx="46">
                  <c:v>13.234735000000001</c:v>
                </c:pt>
                <c:pt idx="47">
                  <c:v>15.200400999999999</c:v>
                </c:pt>
                <c:pt idx="48">
                  <c:v>15.778553</c:v>
                </c:pt>
                <c:pt idx="49">
                  <c:v>16.444579999999998</c:v>
                </c:pt>
                <c:pt idx="50">
                  <c:v>17.350100000000001</c:v>
                </c:pt>
                <c:pt idx="51">
                  <c:v>17.260662</c:v>
                </c:pt>
                <c:pt idx="52">
                  <c:v>16.980415000000001</c:v>
                </c:pt>
                <c:pt idx="53">
                  <c:v>16.341699999999999</c:v>
                </c:pt>
                <c:pt idx="54">
                  <c:v>15.561287</c:v>
                </c:pt>
                <c:pt idx="55">
                  <c:v>13.537112</c:v>
                </c:pt>
                <c:pt idx="56">
                  <c:v>14.018291</c:v>
                </c:pt>
                <c:pt idx="57">
                  <c:v>14.026887</c:v>
                </c:pt>
                <c:pt idx="58">
                  <c:v>12.906572000000001</c:v>
                </c:pt>
                <c:pt idx="59">
                  <c:v>14.016830000000001</c:v>
                </c:pt>
                <c:pt idx="60">
                  <c:v>14.431393999999999</c:v>
                </c:pt>
                <c:pt idx="61">
                  <c:v>13.959438</c:v>
                </c:pt>
                <c:pt idx="62">
                  <c:v>14.807587</c:v>
                </c:pt>
                <c:pt idx="63">
                  <c:v>14.651152</c:v>
                </c:pt>
                <c:pt idx="64">
                  <c:v>14.371695000000001</c:v>
                </c:pt>
                <c:pt idx="65">
                  <c:v>14.184405</c:v>
                </c:pt>
                <c:pt idx="66">
                  <c:v>14.344918</c:v>
                </c:pt>
                <c:pt idx="67">
                  <c:v>14.50159</c:v>
                </c:pt>
                <c:pt idx="68">
                  <c:v>14.585387000000001</c:v>
                </c:pt>
                <c:pt idx="69">
                  <c:v>14.649329</c:v>
                </c:pt>
                <c:pt idx="70">
                  <c:v>15.000776</c:v>
                </c:pt>
                <c:pt idx="71">
                  <c:v>15.53421</c:v>
                </c:pt>
                <c:pt idx="72">
                  <c:v>15.924374</c:v>
                </c:pt>
                <c:pt idx="73">
                  <c:v>16.523962000000001</c:v>
                </c:pt>
                <c:pt idx="74">
                  <c:v>16.412417999999999</c:v>
                </c:pt>
                <c:pt idx="75">
                  <c:v>17.232665999999998</c:v>
                </c:pt>
                <c:pt idx="76">
                  <c:v>18.625568000000001</c:v>
                </c:pt>
                <c:pt idx="77">
                  <c:v>17.561738999999999</c:v>
                </c:pt>
                <c:pt idx="78">
                  <c:v>19.658412999999999</c:v>
                </c:pt>
                <c:pt idx="79">
                  <c:v>19.738330999999999</c:v>
                </c:pt>
                <c:pt idx="80">
                  <c:v>21.424724999999999</c:v>
                </c:pt>
                <c:pt idx="81">
                  <c:v>22.836051999999999</c:v>
                </c:pt>
                <c:pt idx="82">
                  <c:v>21.896284000000001</c:v>
                </c:pt>
                <c:pt idx="83">
                  <c:v>23.521173000000001</c:v>
                </c:pt>
                <c:pt idx="84">
                  <c:v>21.054686</c:v>
                </c:pt>
                <c:pt idx="85">
                  <c:v>23.644891999999999</c:v>
                </c:pt>
                <c:pt idx="86">
                  <c:v>19.553190000000001</c:v>
                </c:pt>
                <c:pt idx="87">
                  <c:v>20.481449000000001</c:v>
                </c:pt>
                <c:pt idx="88">
                  <c:v>19.809631</c:v>
                </c:pt>
                <c:pt idx="89">
                  <c:v>20.362611999999999</c:v>
                </c:pt>
                <c:pt idx="90">
                  <c:v>20.202299</c:v>
                </c:pt>
                <c:pt idx="91">
                  <c:v>20.228148999999998</c:v>
                </c:pt>
                <c:pt idx="92">
                  <c:v>25.773980999999999</c:v>
                </c:pt>
                <c:pt idx="93">
                  <c:v>21.810593000000001</c:v>
                </c:pt>
                <c:pt idx="94">
                  <c:v>18.140604</c:v>
                </c:pt>
                <c:pt idx="95">
                  <c:v>15.707958</c:v>
                </c:pt>
                <c:pt idx="96">
                  <c:v>12.375484</c:v>
                </c:pt>
                <c:pt idx="97">
                  <c:v>10.858377000000001</c:v>
                </c:pt>
                <c:pt idx="98">
                  <c:v>8.0607176000000003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DA-48F5-BFF9-8B5962EAC0B3}"/>
            </c:ext>
          </c:extLst>
        </c:ser>
        <c:ser>
          <c:idx val="2"/>
          <c:order val="2"/>
          <c:tx>
            <c:strRef>
              <c:f>'IP3'!$P$2</c:f>
              <c:strCache>
                <c:ptCount val="1"/>
                <c:pt idx="0">
                  <c:v>+7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'IP3'!$O$5:$O$103</c:f>
              <c:numCache>
                <c:formatCode>General</c:formatCode>
                <c:ptCount val="99"/>
                <c:pt idx="0">
                  <c:v>0.191</c:v>
                </c:pt>
                <c:pt idx="1">
                  <c:v>0.35231632653061001</c:v>
                </c:pt>
                <c:pt idx="2">
                  <c:v>0.51363265306121997</c:v>
                </c:pt>
                <c:pt idx="3">
                  <c:v>0.67494897959184008</c:v>
                </c:pt>
                <c:pt idx="4">
                  <c:v>0.83626530612244998</c:v>
                </c:pt>
                <c:pt idx="5">
                  <c:v>0.99758163265305999</c:v>
                </c:pt>
                <c:pt idx="6">
                  <c:v>1.1588979591837001</c:v>
                </c:pt>
                <c:pt idx="7">
                  <c:v>1.3202142857143</c:v>
                </c:pt>
                <c:pt idx="8">
                  <c:v>1.4815306122448999</c:v>
                </c:pt>
                <c:pt idx="9">
                  <c:v>1.6428469387755</c:v>
                </c:pt>
                <c:pt idx="10">
                  <c:v>1.8041632653060999</c:v>
                </c:pt>
                <c:pt idx="11">
                  <c:v>1.9654795918367001</c:v>
                </c:pt>
                <c:pt idx="12">
                  <c:v>2.1267959183673</c:v>
                </c:pt>
                <c:pt idx="13">
                  <c:v>2.2881122448979996</c:v>
                </c:pt>
                <c:pt idx="14">
                  <c:v>2.4494285714285997</c:v>
                </c:pt>
                <c:pt idx="15">
                  <c:v>2.6107448979591998</c:v>
                </c:pt>
                <c:pt idx="16">
                  <c:v>2.7720612244898</c:v>
                </c:pt>
                <c:pt idx="17">
                  <c:v>2.9333775510204001</c:v>
                </c:pt>
                <c:pt idx="18">
                  <c:v>3.0946938775510002</c:v>
                </c:pt>
                <c:pt idx="19">
                  <c:v>3.2560102040816004</c:v>
                </c:pt>
                <c:pt idx="20">
                  <c:v>3.4173265306121996</c:v>
                </c:pt>
                <c:pt idx="21">
                  <c:v>3.5786428571429001</c:v>
                </c:pt>
                <c:pt idx="22">
                  <c:v>3.7399591836735002</c:v>
                </c:pt>
                <c:pt idx="23">
                  <c:v>3.9012755102041003</c:v>
                </c:pt>
                <c:pt idx="24">
                  <c:v>4.0625918367347005</c:v>
                </c:pt>
                <c:pt idx="25">
                  <c:v>4.2239081632652997</c:v>
                </c:pt>
                <c:pt idx="26">
                  <c:v>4.3852244897959007</c:v>
                </c:pt>
                <c:pt idx="27">
                  <c:v>4.5465408163265</c:v>
                </c:pt>
                <c:pt idx="28">
                  <c:v>4.7078571428570992</c:v>
                </c:pt>
                <c:pt idx="29">
                  <c:v>4.8691734693878006</c:v>
                </c:pt>
                <c:pt idx="30">
                  <c:v>5.0304897959183998</c:v>
                </c:pt>
                <c:pt idx="31">
                  <c:v>5.191806122449</c:v>
                </c:pt>
                <c:pt idx="32">
                  <c:v>5.3531224489796001</c:v>
                </c:pt>
                <c:pt idx="33">
                  <c:v>5.5144387755101993</c:v>
                </c:pt>
                <c:pt idx="34">
                  <c:v>5.6757551020408004</c:v>
                </c:pt>
                <c:pt idx="35">
                  <c:v>5.8370714285713996</c:v>
                </c:pt>
                <c:pt idx="36">
                  <c:v>5.9983877551020006</c:v>
                </c:pt>
                <c:pt idx="37">
                  <c:v>6.1597040816327002</c:v>
                </c:pt>
                <c:pt idx="38">
                  <c:v>6.3210204081632995</c:v>
                </c:pt>
                <c:pt idx="39">
                  <c:v>6.4823367346939005</c:v>
                </c:pt>
                <c:pt idx="40">
                  <c:v>6.6436530612244997</c:v>
                </c:pt>
                <c:pt idx="41">
                  <c:v>6.8049693877550999</c:v>
                </c:pt>
                <c:pt idx="42">
                  <c:v>6.9662857142857</c:v>
                </c:pt>
                <c:pt idx="43">
                  <c:v>7.1276020408163001</c:v>
                </c:pt>
                <c:pt idx="44">
                  <c:v>7.2889183673469002</c:v>
                </c:pt>
                <c:pt idx="45">
                  <c:v>7.4502346938775998</c:v>
                </c:pt>
                <c:pt idx="46">
                  <c:v>7.6115510204082</c:v>
                </c:pt>
                <c:pt idx="47">
                  <c:v>7.7728673469388001</c:v>
                </c:pt>
                <c:pt idx="48">
                  <c:v>7.9341836734694002</c:v>
                </c:pt>
                <c:pt idx="49">
                  <c:v>8.0954999999999995</c:v>
                </c:pt>
                <c:pt idx="50">
                  <c:v>8.2568163265305987</c:v>
                </c:pt>
                <c:pt idx="51">
                  <c:v>8.4181326530611997</c:v>
                </c:pt>
                <c:pt idx="52">
                  <c:v>8.579448979591799</c:v>
                </c:pt>
                <c:pt idx="53">
                  <c:v>8.7407653061224</c:v>
                </c:pt>
                <c:pt idx="54">
                  <c:v>8.9020816326530987</c:v>
                </c:pt>
                <c:pt idx="55">
                  <c:v>9.0633979591836997</c:v>
                </c:pt>
                <c:pt idx="56">
                  <c:v>9.2247142857143007</c:v>
                </c:pt>
                <c:pt idx="57">
                  <c:v>9.3860306122449</c:v>
                </c:pt>
                <c:pt idx="58">
                  <c:v>9.5473469387754992</c:v>
                </c:pt>
                <c:pt idx="59">
                  <c:v>9.7086632653061002</c:v>
                </c:pt>
                <c:pt idx="60">
                  <c:v>9.8699795918367013</c:v>
                </c:pt>
                <c:pt idx="61">
                  <c:v>10.031295918367</c:v>
                </c:pt>
                <c:pt idx="62">
                  <c:v>10.192612244898001</c:v>
                </c:pt>
                <c:pt idx="63">
                  <c:v>10.353928571429002</c:v>
                </c:pt>
                <c:pt idx="64">
                  <c:v>10.515244897958999</c:v>
                </c:pt>
                <c:pt idx="65">
                  <c:v>10.676561224489999</c:v>
                </c:pt>
                <c:pt idx="66">
                  <c:v>10.83787755102</c:v>
                </c:pt>
                <c:pt idx="67">
                  <c:v>10.999193877551001</c:v>
                </c:pt>
                <c:pt idx="68">
                  <c:v>11.160510204082001</c:v>
                </c:pt>
                <c:pt idx="69">
                  <c:v>11.321826530612</c:v>
                </c:pt>
                <c:pt idx="70">
                  <c:v>11.483142857142999</c:v>
                </c:pt>
                <c:pt idx="71">
                  <c:v>11.644459183673</c:v>
                </c:pt>
                <c:pt idx="72">
                  <c:v>11.805775510204001</c:v>
                </c:pt>
                <c:pt idx="73">
                  <c:v>11.967091836735001</c:v>
                </c:pt>
                <c:pt idx="74">
                  <c:v>12.128408163265</c:v>
                </c:pt>
                <c:pt idx="75">
                  <c:v>12.289724489795999</c:v>
                </c:pt>
                <c:pt idx="76">
                  <c:v>12.451040816327</c:v>
                </c:pt>
                <c:pt idx="77">
                  <c:v>12.612357142857</c:v>
                </c:pt>
                <c:pt idx="78">
                  <c:v>12.773673469388001</c:v>
                </c:pt>
                <c:pt idx="79">
                  <c:v>12.934989795918</c:v>
                </c:pt>
                <c:pt idx="80">
                  <c:v>13.096306122448999</c:v>
                </c:pt>
                <c:pt idx="81">
                  <c:v>13.257622448979999</c:v>
                </c:pt>
                <c:pt idx="82">
                  <c:v>13.41893877551</c:v>
                </c:pt>
                <c:pt idx="83">
                  <c:v>13.580255102041001</c:v>
                </c:pt>
                <c:pt idx="84">
                  <c:v>13.741571428571</c:v>
                </c:pt>
                <c:pt idx="85">
                  <c:v>13.902887755101998</c:v>
                </c:pt>
                <c:pt idx="86">
                  <c:v>14.064204081632999</c:v>
                </c:pt>
                <c:pt idx="87">
                  <c:v>14.225520408163</c:v>
                </c:pt>
                <c:pt idx="88">
                  <c:v>14.386836734694</c:v>
                </c:pt>
                <c:pt idx="89">
                  <c:v>14.548153061224001</c:v>
                </c:pt>
                <c:pt idx="90">
                  <c:v>14.709469387755</c:v>
                </c:pt>
                <c:pt idx="91">
                  <c:v>14.870785714285999</c:v>
                </c:pt>
                <c:pt idx="92">
                  <c:v>15.032102040816</c:v>
                </c:pt>
                <c:pt idx="93">
                  <c:v>15.193418367347</c:v>
                </c:pt>
                <c:pt idx="94">
                  <c:v>15.354734693878001</c:v>
                </c:pt>
                <c:pt idx="95">
                  <c:v>15.516051020408002</c:v>
                </c:pt>
                <c:pt idx="96">
                  <c:v>15.677367346938999</c:v>
                </c:pt>
                <c:pt idx="97">
                  <c:v>15.838683673468999</c:v>
                </c:pt>
                <c:pt idx="98">
                  <c:v>16</c:v>
                </c:pt>
              </c:numCache>
            </c:numRef>
          </c:xVal>
          <c:yVal>
            <c:numRef>
              <c:f>'IP3'!$P$5:$P$103</c:f>
              <c:numCache>
                <c:formatCode>General</c:formatCode>
                <c:ptCount val="99"/>
                <c:pt idx="0">
                  <c:v>-5.7107096000000004</c:v>
                </c:pt>
                <c:pt idx="1">
                  <c:v>6.3460378999999998</c:v>
                </c:pt>
                <c:pt idx="2">
                  <c:v>9.6530657000000009</c:v>
                </c:pt>
                <c:pt idx="3">
                  <c:v>14.630636000000001</c:v>
                </c:pt>
                <c:pt idx="4">
                  <c:v>19.968461999999999</c:v>
                </c:pt>
                <c:pt idx="5">
                  <c:v>17.777699999999999</c:v>
                </c:pt>
                <c:pt idx="6">
                  <c:v>21.199259000000001</c:v>
                </c:pt>
                <c:pt idx="7">
                  <c:v>16.535140999999999</c:v>
                </c:pt>
                <c:pt idx="8">
                  <c:v>13.798258000000001</c:v>
                </c:pt>
                <c:pt idx="9">
                  <c:v>15.548003</c:v>
                </c:pt>
                <c:pt idx="10">
                  <c:v>12.889566</c:v>
                </c:pt>
                <c:pt idx="11">
                  <c:v>1.4952494999999999</c:v>
                </c:pt>
                <c:pt idx="12">
                  <c:v>-0.70242017999999995</c:v>
                </c:pt>
                <c:pt idx="13">
                  <c:v>0.19776572000000001</c:v>
                </c:pt>
                <c:pt idx="14">
                  <c:v>3.6870813</c:v>
                </c:pt>
                <c:pt idx="15">
                  <c:v>7.4205655999999998</c:v>
                </c:pt>
                <c:pt idx="16">
                  <c:v>7.6337266000000001</c:v>
                </c:pt>
                <c:pt idx="17">
                  <c:v>6.7048487999999997</c:v>
                </c:pt>
                <c:pt idx="18">
                  <c:v>7.7807383999999997</c:v>
                </c:pt>
                <c:pt idx="19">
                  <c:v>8.9754477000000001</c:v>
                </c:pt>
                <c:pt idx="20">
                  <c:v>10.255459</c:v>
                </c:pt>
                <c:pt idx="21">
                  <c:v>9.8938998999999992</c:v>
                </c:pt>
                <c:pt idx="22">
                  <c:v>10.733946</c:v>
                </c:pt>
                <c:pt idx="23">
                  <c:v>11.878591999999999</c:v>
                </c:pt>
                <c:pt idx="24">
                  <c:v>13.436597000000001</c:v>
                </c:pt>
                <c:pt idx="25">
                  <c:v>15.452203000000001</c:v>
                </c:pt>
                <c:pt idx="26">
                  <c:v>15.292934000000001</c:v>
                </c:pt>
                <c:pt idx="27">
                  <c:v>14.408628999999999</c:v>
                </c:pt>
                <c:pt idx="28">
                  <c:v>14.825886000000001</c:v>
                </c:pt>
                <c:pt idx="29">
                  <c:v>14.832195</c:v>
                </c:pt>
                <c:pt idx="30">
                  <c:v>13.333283</c:v>
                </c:pt>
                <c:pt idx="31">
                  <c:v>12.455636999999999</c:v>
                </c:pt>
                <c:pt idx="32">
                  <c:v>11.764252000000001</c:v>
                </c:pt>
                <c:pt idx="33">
                  <c:v>11.988167000000001</c:v>
                </c:pt>
                <c:pt idx="34">
                  <c:v>12.765027</c:v>
                </c:pt>
                <c:pt idx="35">
                  <c:v>13.627205</c:v>
                </c:pt>
                <c:pt idx="36">
                  <c:v>12.941052000000001</c:v>
                </c:pt>
                <c:pt idx="37">
                  <c:v>12.717421999999999</c:v>
                </c:pt>
                <c:pt idx="38">
                  <c:v>14.577453</c:v>
                </c:pt>
                <c:pt idx="39">
                  <c:v>12.672359</c:v>
                </c:pt>
                <c:pt idx="40">
                  <c:v>11.359719</c:v>
                </c:pt>
                <c:pt idx="41">
                  <c:v>12.918993</c:v>
                </c:pt>
                <c:pt idx="42">
                  <c:v>12.768846</c:v>
                </c:pt>
                <c:pt idx="43">
                  <c:v>11.215028999999999</c:v>
                </c:pt>
                <c:pt idx="44">
                  <c:v>13.555241000000001</c:v>
                </c:pt>
                <c:pt idx="45">
                  <c:v>13.608904000000001</c:v>
                </c:pt>
                <c:pt idx="46">
                  <c:v>12.896732999999999</c:v>
                </c:pt>
                <c:pt idx="47">
                  <c:v>14.798988</c:v>
                </c:pt>
                <c:pt idx="48">
                  <c:v>15.390698</c:v>
                </c:pt>
                <c:pt idx="49">
                  <c:v>15.383856</c:v>
                </c:pt>
                <c:pt idx="50">
                  <c:v>16.601977999999999</c:v>
                </c:pt>
                <c:pt idx="51">
                  <c:v>16.253844999999998</c:v>
                </c:pt>
                <c:pt idx="52">
                  <c:v>16.192028000000001</c:v>
                </c:pt>
                <c:pt idx="53">
                  <c:v>15.435022</c:v>
                </c:pt>
                <c:pt idx="54">
                  <c:v>14.976495</c:v>
                </c:pt>
                <c:pt idx="55">
                  <c:v>13.00572</c:v>
                </c:pt>
                <c:pt idx="56">
                  <c:v>13.543397000000001</c:v>
                </c:pt>
                <c:pt idx="57">
                  <c:v>13.683135</c:v>
                </c:pt>
                <c:pt idx="58">
                  <c:v>12.788361999999999</c:v>
                </c:pt>
                <c:pt idx="59">
                  <c:v>13.545432</c:v>
                </c:pt>
                <c:pt idx="60">
                  <c:v>13.728343000000001</c:v>
                </c:pt>
                <c:pt idx="61">
                  <c:v>13.108219999999999</c:v>
                </c:pt>
                <c:pt idx="62">
                  <c:v>14.271421</c:v>
                </c:pt>
                <c:pt idx="63">
                  <c:v>14.753406999999999</c:v>
                </c:pt>
                <c:pt idx="64">
                  <c:v>14.783056</c:v>
                </c:pt>
                <c:pt idx="65">
                  <c:v>14.736737</c:v>
                </c:pt>
                <c:pt idx="66">
                  <c:v>15.015226</c:v>
                </c:pt>
                <c:pt idx="67">
                  <c:v>14.539569999999999</c:v>
                </c:pt>
                <c:pt idx="68">
                  <c:v>14.656786</c:v>
                </c:pt>
                <c:pt idx="69">
                  <c:v>14.871264999999999</c:v>
                </c:pt>
                <c:pt idx="70">
                  <c:v>15.112329000000001</c:v>
                </c:pt>
                <c:pt idx="71">
                  <c:v>15.439705999999999</c:v>
                </c:pt>
                <c:pt idx="72">
                  <c:v>15.846246000000001</c:v>
                </c:pt>
                <c:pt idx="73">
                  <c:v>16.076384000000001</c:v>
                </c:pt>
                <c:pt idx="74">
                  <c:v>15.967181</c:v>
                </c:pt>
                <c:pt idx="75">
                  <c:v>16.693148000000001</c:v>
                </c:pt>
                <c:pt idx="76">
                  <c:v>17.758838999999998</c:v>
                </c:pt>
                <c:pt idx="77">
                  <c:v>18.617699000000002</c:v>
                </c:pt>
                <c:pt idx="78">
                  <c:v>20.296296999999999</c:v>
                </c:pt>
                <c:pt idx="79">
                  <c:v>21.269178</c:v>
                </c:pt>
                <c:pt idx="80">
                  <c:v>20.585989000000001</c:v>
                </c:pt>
                <c:pt idx="81">
                  <c:v>21.169338</c:v>
                </c:pt>
                <c:pt idx="82">
                  <c:v>22.943591999999999</c:v>
                </c:pt>
                <c:pt idx="83">
                  <c:v>24.044775000000001</c:v>
                </c:pt>
                <c:pt idx="84">
                  <c:v>19.443871000000001</c:v>
                </c:pt>
                <c:pt idx="85">
                  <c:v>23.474865000000001</c:v>
                </c:pt>
                <c:pt idx="86">
                  <c:v>25.085747000000001</c:v>
                </c:pt>
                <c:pt idx="87">
                  <c:v>23.458776</c:v>
                </c:pt>
                <c:pt idx="88">
                  <c:v>21.357277</c:v>
                </c:pt>
                <c:pt idx="89">
                  <c:v>20.705252000000002</c:v>
                </c:pt>
                <c:pt idx="90">
                  <c:v>18.712488</c:v>
                </c:pt>
                <c:pt idx="91">
                  <c:v>23.57893</c:v>
                </c:pt>
                <c:pt idx="92">
                  <c:v>21.412558000000001</c:v>
                </c:pt>
                <c:pt idx="93">
                  <c:v>19.870391999999999</c:v>
                </c:pt>
                <c:pt idx="94">
                  <c:v>16.784678</c:v>
                </c:pt>
                <c:pt idx="95">
                  <c:v>13.620505</c:v>
                </c:pt>
                <c:pt idx="96">
                  <c:v>11.923410000000001</c:v>
                </c:pt>
                <c:pt idx="97">
                  <c:v>8.5616131000000006</c:v>
                </c:pt>
                <c:pt idx="98">
                  <c:v>2.3843850999999998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DA-48F5-BFF9-8B5962EAC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'IP3'!$S$2</c15:sqref>
                        </c15:formulaRef>
                      </c:ext>
                    </c:extLst>
                    <c:strCache>
                      <c:ptCount val="1"/>
                      <c:pt idx="0">
                        <c:v>+9dBm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'IP3'!$R$5:$R$103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0.191</c:v>
                      </c:pt>
                      <c:pt idx="1">
                        <c:v>0.35231632653061001</c:v>
                      </c:pt>
                      <c:pt idx="2">
                        <c:v>0.51363265306121997</c:v>
                      </c:pt>
                      <c:pt idx="3">
                        <c:v>0.67494897959184008</c:v>
                      </c:pt>
                      <c:pt idx="4">
                        <c:v>0.83626530612244998</c:v>
                      </c:pt>
                      <c:pt idx="5">
                        <c:v>0.99758163265305999</c:v>
                      </c:pt>
                      <c:pt idx="6">
                        <c:v>1.1588979591837001</c:v>
                      </c:pt>
                      <c:pt idx="7">
                        <c:v>1.3202142857143</c:v>
                      </c:pt>
                      <c:pt idx="8">
                        <c:v>1.4815306122448999</c:v>
                      </c:pt>
                      <c:pt idx="9">
                        <c:v>1.6428469387755</c:v>
                      </c:pt>
                      <c:pt idx="10">
                        <c:v>1.8041632653060999</c:v>
                      </c:pt>
                      <c:pt idx="11">
                        <c:v>1.9654795918367001</c:v>
                      </c:pt>
                      <c:pt idx="12">
                        <c:v>2.1267959183673</c:v>
                      </c:pt>
                      <c:pt idx="13">
                        <c:v>2.2881122448979996</c:v>
                      </c:pt>
                      <c:pt idx="14">
                        <c:v>2.4494285714285997</c:v>
                      </c:pt>
                      <c:pt idx="15">
                        <c:v>2.6107448979591998</c:v>
                      </c:pt>
                      <c:pt idx="16">
                        <c:v>2.7720612244898</c:v>
                      </c:pt>
                      <c:pt idx="17">
                        <c:v>2.9333775510204001</c:v>
                      </c:pt>
                      <c:pt idx="18">
                        <c:v>3.0946938775510002</c:v>
                      </c:pt>
                      <c:pt idx="19">
                        <c:v>3.2560102040816004</c:v>
                      </c:pt>
                      <c:pt idx="20">
                        <c:v>3.4173265306121996</c:v>
                      </c:pt>
                      <c:pt idx="21">
                        <c:v>3.5786428571429001</c:v>
                      </c:pt>
                      <c:pt idx="22">
                        <c:v>3.7399591836735002</c:v>
                      </c:pt>
                      <c:pt idx="23">
                        <c:v>3.9012755102041003</c:v>
                      </c:pt>
                      <c:pt idx="24">
                        <c:v>4.0625918367347005</c:v>
                      </c:pt>
                      <c:pt idx="25">
                        <c:v>4.2239081632652997</c:v>
                      </c:pt>
                      <c:pt idx="26">
                        <c:v>4.3852244897959007</c:v>
                      </c:pt>
                      <c:pt idx="27">
                        <c:v>4.5465408163265</c:v>
                      </c:pt>
                      <c:pt idx="28">
                        <c:v>4.7078571428570992</c:v>
                      </c:pt>
                      <c:pt idx="29">
                        <c:v>4.8691734693878006</c:v>
                      </c:pt>
                      <c:pt idx="30">
                        <c:v>5.0304897959183998</c:v>
                      </c:pt>
                      <c:pt idx="31">
                        <c:v>5.191806122449</c:v>
                      </c:pt>
                      <c:pt idx="32">
                        <c:v>5.3531224489796001</c:v>
                      </c:pt>
                      <c:pt idx="33">
                        <c:v>5.5144387755101993</c:v>
                      </c:pt>
                      <c:pt idx="34">
                        <c:v>5.6757551020408004</c:v>
                      </c:pt>
                      <c:pt idx="35">
                        <c:v>5.8370714285713996</c:v>
                      </c:pt>
                      <c:pt idx="36">
                        <c:v>5.9983877551020006</c:v>
                      </c:pt>
                      <c:pt idx="37">
                        <c:v>6.1597040816327002</c:v>
                      </c:pt>
                      <c:pt idx="38">
                        <c:v>6.3210204081632995</c:v>
                      </c:pt>
                      <c:pt idx="39">
                        <c:v>6.4823367346939005</c:v>
                      </c:pt>
                      <c:pt idx="40">
                        <c:v>6.6436530612244997</c:v>
                      </c:pt>
                      <c:pt idx="41">
                        <c:v>6.8049693877550999</c:v>
                      </c:pt>
                      <c:pt idx="42">
                        <c:v>6.9662857142857</c:v>
                      </c:pt>
                      <c:pt idx="43">
                        <c:v>7.1276020408163001</c:v>
                      </c:pt>
                      <c:pt idx="44">
                        <c:v>7.2889183673469002</c:v>
                      </c:pt>
                      <c:pt idx="45">
                        <c:v>7.4502346938775998</c:v>
                      </c:pt>
                      <c:pt idx="46">
                        <c:v>7.6115510204082</c:v>
                      </c:pt>
                      <c:pt idx="47">
                        <c:v>7.7728673469388001</c:v>
                      </c:pt>
                      <c:pt idx="48">
                        <c:v>7.9341836734694002</c:v>
                      </c:pt>
                      <c:pt idx="49">
                        <c:v>8.0954999999999995</c:v>
                      </c:pt>
                      <c:pt idx="50">
                        <c:v>8.2568163265305987</c:v>
                      </c:pt>
                      <c:pt idx="51">
                        <c:v>8.4181326530611997</c:v>
                      </c:pt>
                      <c:pt idx="52">
                        <c:v>8.579448979591799</c:v>
                      </c:pt>
                      <c:pt idx="53">
                        <c:v>8.7407653061224</c:v>
                      </c:pt>
                      <c:pt idx="54">
                        <c:v>8.9020816326530987</c:v>
                      </c:pt>
                      <c:pt idx="55">
                        <c:v>9.0633979591836997</c:v>
                      </c:pt>
                      <c:pt idx="56">
                        <c:v>9.2247142857143007</c:v>
                      </c:pt>
                      <c:pt idx="57">
                        <c:v>9.3860306122449</c:v>
                      </c:pt>
                      <c:pt idx="58">
                        <c:v>9.5473469387754992</c:v>
                      </c:pt>
                      <c:pt idx="59">
                        <c:v>9.7086632653061002</c:v>
                      </c:pt>
                      <c:pt idx="60">
                        <c:v>9.8699795918367013</c:v>
                      </c:pt>
                      <c:pt idx="61">
                        <c:v>10.031295918367</c:v>
                      </c:pt>
                      <c:pt idx="62">
                        <c:v>10.192612244898001</c:v>
                      </c:pt>
                      <c:pt idx="63">
                        <c:v>10.353928571429002</c:v>
                      </c:pt>
                      <c:pt idx="64">
                        <c:v>10.515244897958999</c:v>
                      </c:pt>
                      <c:pt idx="65">
                        <c:v>10.676561224489999</c:v>
                      </c:pt>
                      <c:pt idx="66">
                        <c:v>10.83787755102</c:v>
                      </c:pt>
                      <c:pt idx="67">
                        <c:v>10.999193877551001</c:v>
                      </c:pt>
                      <c:pt idx="68">
                        <c:v>11.160510204082001</c:v>
                      </c:pt>
                      <c:pt idx="69">
                        <c:v>11.321826530612</c:v>
                      </c:pt>
                      <c:pt idx="70">
                        <c:v>11.483142857142999</c:v>
                      </c:pt>
                      <c:pt idx="71">
                        <c:v>11.644459183673</c:v>
                      </c:pt>
                      <c:pt idx="72">
                        <c:v>11.805775510204001</c:v>
                      </c:pt>
                      <c:pt idx="73">
                        <c:v>11.967091836735001</c:v>
                      </c:pt>
                      <c:pt idx="74">
                        <c:v>12.128408163265</c:v>
                      </c:pt>
                      <c:pt idx="75">
                        <c:v>12.289724489795999</c:v>
                      </c:pt>
                      <c:pt idx="76">
                        <c:v>12.451040816327</c:v>
                      </c:pt>
                      <c:pt idx="77">
                        <c:v>12.612357142857</c:v>
                      </c:pt>
                      <c:pt idx="78">
                        <c:v>12.773673469388001</c:v>
                      </c:pt>
                      <c:pt idx="79">
                        <c:v>12.934989795918</c:v>
                      </c:pt>
                      <c:pt idx="80">
                        <c:v>13.096306122448999</c:v>
                      </c:pt>
                      <c:pt idx="81">
                        <c:v>13.257622448979999</c:v>
                      </c:pt>
                      <c:pt idx="82">
                        <c:v>13.41893877551</c:v>
                      </c:pt>
                      <c:pt idx="83">
                        <c:v>13.580255102041001</c:v>
                      </c:pt>
                      <c:pt idx="84">
                        <c:v>13.741571428571</c:v>
                      </c:pt>
                      <c:pt idx="85">
                        <c:v>13.902887755101998</c:v>
                      </c:pt>
                      <c:pt idx="86">
                        <c:v>14.064204081632999</c:v>
                      </c:pt>
                      <c:pt idx="87">
                        <c:v>14.225520408163</c:v>
                      </c:pt>
                      <c:pt idx="88">
                        <c:v>14.386836734694</c:v>
                      </c:pt>
                      <c:pt idx="89">
                        <c:v>14.548153061224001</c:v>
                      </c:pt>
                      <c:pt idx="90">
                        <c:v>14.709469387755</c:v>
                      </c:pt>
                      <c:pt idx="91">
                        <c:v>14.870785714285999</c:v>
                      </c:pt>
                      <c:pt idx="92">
                        <c:v>15.032102040816</c:v>
                      </c:pt>
                      <c:pt idx="93">
                        <c:v>15.193418367347</c:v>
                      </c:pt>
                      <c:pt idx="94">
                        <c:v>15.354734693878001</c:v>
                      </c:pt>
                      <c:pt idx="95">
                        <c:v>15.516051020408002</c:v>
                      </c:pt>
                      <c:pt idx="96">
                        <c:v>15.677367346938999</c:v>
                      </c:pt>
                      <c:pt idx="97">
                        <c:v>15.838683673468999</c:v>
                      </c:pt>
                      <c:pt idx="98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'IP3'!$S$5:$S$103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89DA-48F5-BFF9-8B5962EAC0B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'IP3'!$V$2</c15:sqref>
                        </c15:formulaRef>
                      </c:ext>
                    </c:extLst>
                    <c:strCache>
                      <c:ptCount val="1"/>
                      <c:pt idx="0">
                        <c:v>+7dBm</c:v>
                      </c:pt>
                    </c:strCache>
                  </c:strRef>
                </c:tx>
                <c:spPr>
                  <a:ln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'IP3'!$U$5:$U$103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0.191</c:v>
                      </c:pt>
                      <c:pt idx="1">
                        <c:v>0.35231632653061001</c:v>
                      </c:pt>
                      <c:pt idx="2">
                        <c:v>0.51363265306121997</c:v>
                      </c:pt>
                      <c:pt idx="3">
                        <c:v>0.67494897959184008</c:v>
                      </c:pt>
                      <c:pt idx="4">
                        <c:v>0.83626530612244998</c:v>
                      </c:pt>
                      <c:pt idx="5">
                        <c:v>0.99758163265305999</c:v>
                      </c:pt>
                      <c:pt idx="6">
                        <c:v>1.1588979591837001</c:v>
                      </c:pt>
                      <c:pt idx="7">
                        <c:v>1.3202142857143</c:v>
                      </c:pt>
                      <c:pt idx="8">
                        <c:v>1.4815306122448999</c:v>
                      </c:pt>
                      <c:pt idx="9">
                        <c:v>1.6428469387755</c:v>
                      </c:pt>
                      <c:pt idx="10">
                        <c:v>1.8041632653060999</c:v>
                      </c:pt>
                      <c:pt idx="11">
                        <c:v>1.9654795918367001</c:v>
                      </c:pt>
                      <c:pt idx="12">
                        <c:v>2.1267959183673</c:v>
                      </c:pt>
                      <c:pt idx="13">
                        <c:v>2.2881122448979996</c:v>
                      </c:pt>
                      <c:pt idx="14">
                        <c:v>2.4494285714285997</c:v>
                      </c:pt>
                      <c:pt idx="15">
                        <c:v>2.6107448979591998</c:v>
                      </c:pt>
                      <c:pt idx="16">
                        <c:v>2.7720612244898</c:v>
                      </c:pt>
                      <c:pt idx="17">
                        <c:v>2.9333775510204001</c:v>
                      </c:pt>
                      <c:pt idx="18">
                        <c:v>3.0946938775510002</c:v>
                      </c:pt>
                      <c:pt idx="19">
                        <c:v>3.2560102040816004</c:v>
                      </c:pt>
                      <c:pt idx="20">
                        <c:v>3.4173265306121996</c:v>
                      </c:pt>
                      <c:pt idx="21">
                        <c:v>3.5786428571429001</c:v>
                      </c:pt>
                      <c:pt idx="22">
                        <c:v>3.7399591836735002</c:v>
                      </c:pt>
                      <c:pt idx="23">
                        <c:v>3.9012755102041003</c:v>
                      </c:pt>
                      <c:pt idx="24">
                        <c:v>4.0625918367347005</c:v>
                      </c:pt>
                      <c:pt idx="25">
                        <c:v>4.2239081632652997</c:v>
                      </c:pt>
                      <c:pt idx="26">
                        <c:v>4.3852244897959007</c:v>
                      </c:pt>
                      <c:pt idx="27">
                        <c:v>4.5465408163265</c:v>
                      </c:pt>
                      <c:pt idx="28">
                        <c:v>4.7078571428570992</c:v>
                      </c:pt>
                      <c:pt idx="29">
                        <c:v>4.8691734693878006</c:v>
                      </c:pt>
                      <c:pt idx="30">
                        <c:v>5.0304897959183998</c:v>
                      </c:pt>
                      <c:pt idx="31">
                        <c:v>5.191806122449</c:v>
                      </c:pt>
                      <c:pt idx="32">
                        <c:v>5.3531224489796001</c:v>
                      </c:pt>
                      <c:pt idx="33">
                        <c:v>5.5144387755101993</c:v>
                      </c:pt>
                      <c:pt idx="34">
                        <c:v>5.6757551020408004</c:v>
                      </c:pt>
                      <c:pt idx="35">
                        <c:v>5.8370714285713996</c:v>
                      </c:pt>
                      <c:pt idx="36">
                        <c:v>5.9983877551020006</c:v>
                      </c:pt>
                      <c:pt idx="37">
                        <c:v>6.1597040816327002</c:v>
                      </c:pt>
                      <c:pt idx="38">
                        <c:v>6.3210204081632995</c:v>
                      </c:pt>
                      <c:pt idx="39">
                        <c:v>6.4823367346939005</c:v>
                      </c:pt>
                      <c:pt idx="40">
                        <c:v>6.6436530612244997</c:v>
                      </c:pt>
                      <c:pt idx="41">
                        <c:v>6.8049693877550999</c:v>
                      </c:pt>
                      <c:pt idx="42">
                        <c:v>6.9662857142857</c:v>
                      </c:pt>
                      <c:pt idx="43">
                        <c:v>7.1276020408163001</c:v>
                      </c:pt>
                      <c:pt idx="44">
                        <c:v>7.2889183673469002</c:v>
                      </c:pt>
                      <c:pt idx="45">
                        <c:v>7.4502346938775998</c:v>
                      </c:pt>
                      <c:pt idx="46">
                        <c:v>7.6115510204082</c:v>
                      </c:pt>
                      <c:pt idx="47">
                        <c:v>7.7728673469388001</c:v>
                      </c:pt>
                      <c:pt idx="48">
                        <c:v>7.9341836734694002</c:v>
                      </c:pt>
                      <c:pt idx="49">
                        <c:v>8.0954999999999995</c:v>
                      </c:pt>
                      <c:pt idx="50">
                        <c:v>8.2568163265305987</c:v>
                      </c:pt>
                      <c:pt idx="51">
                        <c:v>8.4181326530611997</c:v>
                      </c:pt>
                      <c:pt idx="52">
                        <c:v>8.579448979591799</c:v>
                      </c:pt>
                      <c:pt idx="53">
                        <c:v>8.7407653061224</c:v>
                      </c:pt>
                      <c:pt idx="54">
                        <c:v>8.9020816326530987</c:v>
                      </c:pt>
                      <c:pt idx="55">
                        <c:v>9.0633979591836997</c:v>
                      </c:pt>
                      <c:pt idx="56">
                        <c:v>9.2247142857143007</c:v>
                      </c:pt>
                      <c:pt idx="57">
                        <c:v>9.3860306122449</c:v>
                      </c:pt>
                      <c:pt idx="58">
                        <c:v>9.5473469387754992</c:v>
                      </c:pt>
                      <c:pt idx="59">
                        <c:v>9.7086632653061002</c:v>
                      </c:pt>
                      <c:pt idx="60">
                        <c:v>9.8699795918367013</c:v>
                      </c:pt>
                      <c:pt idx="61">
                        <c:v>10.031295918367</c:v>
                      </c:pt>
                      <c:pt idx="62">
                        <c:v>10.192612244898001</c:v>
                      </c:pt>
                      <c:pt idx="63">
                        <c:v>10.353928571429002</c:v>
                      </c:pt>
                      <c:pt idx="64">
                        <c:v>10.515244897958999</c:v>
                      </c:pt>
                      <c:pt idx="65">
                        <c:v>10.676561224489999</c:v>
                      </c:pt>
                      <c:pt idx="66">
                        <c:v>10.83787755102</c:v>
                      </c:pt>
                      <c:pt idx="67">
                        <c:v>10.999193877551001</c:v>
                      </c:pt>
                      <c:pt idx="68">
                        <c:v>11.160510204082001</c:v>
                      </c:pt>
                      <c:pt idx="69">
                        <c:v>11.321826530612</c:v>
                      </c:pt>
                      <c:pt idx="70">
                        <c:v>11.483142857142999</c:v>
                      </c:pt>
                      <c:pt idx="71">
                        <c:v>11.644459183673</c:v>
                      </c:pt>
                      <c:pt idx="72">
                        <c:v>11.805775510204001</c:v>
                      </c:pt>
                      <c:pt idx="73">
                        <c:v>11.967091836735001</c:v>
                      </c:pt>
                      <c:pt idx="74">
                        <c:v>12.128408163265</c:v>
                      </c:pt>
                      <c:pt idx="75">
                        <c:v>12.289724489795999</c:v>
                      </c:pt>
                      <c:pt idx="76">
                        <c:v>12.451040816327</c:v>
                      </c:pt>
                      <c:pt idx="77">
                        <c:v>12.612357142857</c:v>
                      </c:pt>
                      <c:pt idx="78">
                        <c:v>12.773673469388001</c:v>
                      </c:pt>
                      <c:pt idx="79">
                        <c:v>12.934989795918</c:v>
                      </c:pt>
                      <c:pt idx="80">
                        <c:v>13.096306122448999</c:v>
                      </c:pt>
                      <c:pt idx="81">
                        <c:v>13.257622448979999</c:v>
                      </c:pt>
                      <c:pt idx="82">
                        <c:v>13.41893877551</c:v>
                      </c:pt>
                      <c:pt idx="83">
                        <c:v>13.580255102041001</c:v>
                      </c:pt>
                      <c:pt idx="84">
                        <c:v>13.741571428571</c:v>
                      </c:pt>
                      <c:pt idx="85">
                        <c:v>13.902887755101998</c:v>
                      </c:pt>
                      <c:pt idx="86">
                        <c:v>14.064204081632999</c:v>
                      </c:pt>
                      <c:pt idx="87">
                        <c:v>14.225520408163</c:v>
                      </c:pt>
                      <c:pt idx="88">
                        <c:v>14.386836734694</c:v>
                      </c:pt>
                      <c:pt idx="89">
                        <c:v>14.548153061224001</c:v>
                      </c:pt>
                      <c:pt idx="90">
                        <c:v>14.709469387755</c:v>
                      </c:pt>
                      <c:pt idx="91">
                        <c:v>14.870785714285999</c:v>
                      </c:pt>
                      <c:pt idx="92">
                        <c:v>15.032102040816</c:v>
                      </c:pt>
                      <c:pt idx="93">
                        <c:v>15.193418367347</c:v>
                      </c:pt>
                      <c:pt idx="94">
                        <c:v>15.354734693878001</c:v>
                      </c:pt>
                      <c:pt idx="95">
                        <c:v>15.516051020408002</c:v>
                      </c:pt>
                      <c:pt idx="96">
                        <c:v>15.677367346938999</c:v>
                      </c:pt>
                      <c:pt idx="97">
                        <c:v>15.838683673468999</c:v>
                      </c:pt>
                      <c:pt idx="9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'IP3'!$V$5:$V$103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9DA-48F5-BFF9-8B5962EAC0B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'IP3'!$Y$2</c15:sqref>
                        </c15:formulaRef>
                      </c:ext>
                    </c:extLst>
                    <c:strCache>
                      <c:ptCount val="1"/>
                      <c:pt idx="0">
                        <c:v>+5dBm</c:v>
                      </c:pt>
                    </c:strCache>
                  </c:strRef>
                </c:tx>
                <c:spPr>
                  <a:ln cap="sq" cmpd="dbl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'IP3'!$X$5:$X$103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'IP3'!$Y$5:$Y$103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903-40B1-AF1F-23513702EFC9}"/>
                  </c:ext>
                </c:extLst>
              </c15:ser>
            </c15:filteredScatterSeries>
          </c:ext>
        </c:extLst>
      </c:scatterChart>
      <c:valAx>
        <c:axId val="111626496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2"/>
      </c:valAx>
      <c:valAx>
        <c:axId val="111657344"/>
        <c:scaling>
          <c:orientation val="minMax"/>
          <c:max val="25"/>
          <c:min val="-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0927445099978954"/>
          <c:y val="0.59510571595217276"/>
          <c:w val="0.19632951264612125"/>
          <c:h val="0.179364975211431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1"/>
          <a:lstStyle/>
          <a:p>
            <a:pPr algn="ctr">
              <a:defRPr/>
            </a:pPr>
            <a:r>
              <a:rPr lang="en-US" sz="1000" baseline="0"/>
              <a:t>Configuration B Input IP3 vs LO Power (dBm)</a:t>
            </a:r>
          </a:p>
        </c:rich>
      </c:tx>
      <c:layout>
        <c:manualLayout>
          <c:xMode val="edge"/>
          <c:yMode val="edge"/>
          <c:x val="0.2477675977556737"/>
          <c:y val="5.070546737213403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8.2591498979294256E-2"/>
          <c:w val="0.76542713682528862"/>
          <c:h val="0.726656095071449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'IP3'!$AJ$2</c:f>
              <c:strCache>
                <c:ptCount val="1"/>
                <c:pt idx="0">
                  <c:v>+11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'IP3'!$AI$5:$AI$103</c:f>
              <c:numCache>
                <c:formatCode>General</c:formatCode>
                <c:ptCount val="99"/>
                <c:pt idx="0">
                  <c:v>0.191</c:v>
                </c:pt>
                <c:pt idx="1">
                  <c:v>0.35231632653061001</c:v>
                </c:pt>
                <c:pt idx="2">
                  <c:v>0.51363265306121997</c:v>
                </c:pt>
                <c:pt idx="3">
                  <c:v>0.67494897959184008</c:v>
                </c:pt>
                <c:pt idx="4">
                  <c:v>0.83626530612244998</c:v>
                </c:pt>
                <c:pt idx="5">
                  <c:v>0.99758163265305999</c:v>
                </c:pt>
                <c:pt idx="6">
                  <c:v>1.1588979591837001</c:v>
                </c:pt>
                <c:pt idx="7">
                  <c:v>1.3202142857143</c:v>
                </c:pt>
                <c:pt idx="8">
                  <c:v>1.4815306122448999</c:v>
                </c:pt>
                <c:pt idx="9">
                  <c:v>1.6428469387755</c:v>
                </c:pt>
                <c:pt idx="10">
                  <c:v>1.8041632653060999</c:v>
                </c:pt>
                <c:pt idx="11">
                  <c:v>1.9654795918367001</c:v>
                </c:pt>
                <c:pt idx="12">
                  <c:v>2.1267959183673</c:v>
                </c:pt>
                <c:pt idx="13">
                  <c:v>2.2881122448979996</c:v>
                </c:pt>
                <c:pt idx="14">
                  <c:v>2.4494285714285997</c:v>
                </c:pt>
                <c:pt idx="15">
                  <c:v>2.6107448979591998</c:v>
                </c:pt>
                <c:pt idx="16">
                  <c:v>2.7720612244898</c:v>
                </c:pt>
                <c:pt idx="17">
                  <c:v>2.9333775510204001</c:v>
                </c:pt>
                <c:pt idx="18">
                  <c:v>3.0946938775510002</c:v>
                </c:pt>
                <c:pt idx="19">
                  <c:v>3.2560102040816004</c:v>
                </c:pt>
                <c:pt idx="20">
                  <c:v>3.4173265306121996</c:v>
                </c:pt>
                <c:pt idx="21">
                  <c:v>3.5786428571429001</c:v>
                </c:pt>
                <c:pt idx="22">
                  <c:v>3.7399591836735002</c:v>
                </c:pt>
                <c:pt idx="23">
                  <c:v>3.9012755102041003</c:v>
                </c:pt>
                <c:pt idx="24">
                  <c:v>4.0625918367347005</c:v>
                </c:pt>
                <c:pt idx="25">
                  <c:v>4.2239081632652997</c:v>
                </c:pt>
                <c:pt idx="26">
                  <c:v>4.3852244897959007</c:v>
                </c:pt>
                <c:pt idx="27">
                  <c:v>4.5465408163265</c:v>
                </c:pt>
                <c:pt idx="28">
                  <c:v>4.7078571428570992</c:v>
                </c:pt>
                <c:pt idx="29">
                  <c:v>4.8691734693878006</c:v>
                </c:pt>
                <c:pt idx="30">
                  <c:v>5.0304897959183998</c:v>
                </c:pt>
                <c:pt idx="31">
                  <c:v>5.191806122449</c:v>
                </c:pt>
                <c:pt idx="32">
                  <c:v>5.3531224489796001</c:v>
                </c:pt>
                <c:pt idx="33">
                  <c:v>5.5144387755101993</c:v>
                </c:pt>
                <c:pt idx="34">
                  <c:v>5.6757551020408004</c:v>
                </c:pt>
                <c:pt idx="35">
                  <c:v>5.8370714285713996</c:v>
                </c:pt>
                <c:pt idx="36">
                  <c:v>5.9983877551020006</c:v>
                </c:pt>
                <c:pt idx="37">
                  <c:v>6.1597040816327002</c:v>
                </c:pt>
                <c:pt idx="38">
                  <c:v>6.3210204081632995</c:v>
                </c:pt>
                <c:pt idx="39">
                  <c:v>6.4823367346939005</c:v>
                </c:pt>
                <c:pt idx="40">
                  <c:v>6.6436530612244997</c:v>
                </c:pt>
                <c:pt idx="41">
                  <c:v>6.8049693877550999</c:v>
                </c:pt>
                <c:pt idx="42">
                  <c:v>6.9662857142857</c:v>
                </c:pt>
                <c:pt idx="43">
                  <c:v>7.1276020408163001</c:v>
                </c:pt>
                <c:pt idx="44">
                  <c:v>7.2889183673469002</c:v>
                </c:pt>
                <c:pt idx="45">
                  <c:v>7.4502346938775998</c:v>
                </c:pt>
                <c:pt idx="46">
                  <c:v>7.6115510204082</c:v>
                </c:pt>
                <c:pt idx="47">
                  <c:v>7.7728673469388001</c:v>
                </c:pt>
                <c:pt idx="48">
                  <c:v>7.9341836734694002</c:v>
                </c:pt>
                <c:pt idx="49">
                  <c:v>8.0954999999999995</c:v>
                </c:pt>
                <c:pt idx="50">
                  <c:v>8.2568163265305987</c:v>
                </c:pt>
                <c:pt idx="51">
                  <c:v>8.4181326530611997</c:v>
                </c:pt>
                <c:pt idx="52">
                  <c:v>8.579448979591799</c:v>
                </c:pt>
                <c:pt idx="53">
                  <c:v>8.7407653061224</c:v>
                </c:pt>
                <c:pt idx="54">
                  <c:v>8.9020816326530987</c:v>
                </c:pt>
                <c:pt idx="55">
                  <c:v>9.0633979591836997</c:v>
                </c:pt>
                <c:pt idx="56">
                  <c:v>9.2247142857143007</c:v>
                </c:pt>
                <c:pt idx="57">
                  <c:v>9.3860306122449</c:v>
                </c:pt>
                <c:pt idx="58">
                  <c:v>9.5473469387754992</c:v>
                </c:pt>
                <c:pt idx="59">
                  <c:v>9.7086632653061002</c:v>
                </c:pt>
                <c:pt idx="60">
                  <c:v>9.8699795918367013</c:v>
                </c:pt>
                <c:pt idx="61">
                  <c:v>10.031295918367</c:v>
                </c:pt>
                <c:pt idx="62">
                  <c:v>10.192612244898001</c:v>
                </c:pt>
                <c:pt idx="63">
                  <c:v>10.353928571429002</c:v>
                </c:pt>
                <c:pt idx="64">
                  <c:v>10.515244897958999</c:v>
                </c:pt>
                <c:pt idx="65">
                  <c:v>10.676561224489999</c:v>
                </c:pt>
                <c:pt idx="66">
                  <c:v>10.83787755102</c:v>
                </c:pt>
                <c:pt idx="67">
                  <c:v>10.999193877551001</c:v>
                </c:pt>
                <c:pt idx="68">
                  <c:v>11.160510204082001</c:v>
                </c:pt>
                <c:pt idx="69">
                  <c:v>11.321826530612</c:v>
                </c:pt>
                <c:pt idx="70">
                  <c:v>11.483142857142999</c:v>
                </c:pt>
                <c:pt idx="71">
                  <c:v>11.644459183673</c:v>
                </c:pt>
                <c:pt idx="72">
                  <c:v>11.805775510204001</c:v>
                </c:pt>
                <c:pt idx="73">
                  <c:v>11.967091836735001</c:v>
                </c:pt>
                <c:pt idx="74">
                  <c:v>12.128408163265</c:v>
                </c:pt>
                <c:pt idx="75">
                  <c:v>12.289724489795999</c:v>
                </c:pt>
                <c:pt idx="76">
                  <c:v>12.451040816327</c:v>
                </c:pt>
                <c:pt idx="77">
                  <c:v>12.612357142857</c:v>
                </c:pt>
                <c:pt idx="78">
                  <c:v>12.773673469388001</c:v>
                </c:pt>
                <c:pt idx="79">
                  <c:v>12.934989795918</c:v>
                </c:pt>
                <c:pt idx="80">
                  <c:v>13.096306122448999</c:v>
                </c:pt>
                <c:pt idx="81">
                  <c:v>13.257622448979999</c:v>
                </c:pt>
                <c:pt idx="82">
                  <c:v>13.41893877551</c:v>
                </c:pt>
                <c:pt idx="83">
                  <c:v>13.580255102041001</c:v>
                </c:pt>
                <c:pt idx="84">
                  <c:v>13.741571428571</c:v>
                </c:pt>
                <c:pt idx="85">
                  <c:v>13.902887755101998</c:v>
                </c:pt>
                <c:pt idx="86">
                  <c:v>14.064204081632999</c:v>
                </c:pt>
                <c:pt idx="87">
                  <c:v>14.225520408163</c:v>
                </c:pt>
                <c:pt idx="88">
                  <c:v>14.386836734694</c:v>
                </c:pt>
                <c:pt idx="89">
                  <c:v>14.548153061224001</c:v>
                </c:pt>
                <c:pt idx="90">
                  <c:v>14.709469387755</c:v>
                </c:pt>
                <c:pt idx="91">
                  <c:v>14.870785714285999</c:v>
                </c:pt>
                <c:pt idx="92">
                  <c:v>15.032102040816</c:v>
                </c:pt>
                <c:pt idx="93">
                  <c:v>15.193418367347</c:v>
                </c:pt>
                <c:pt idx="94">
                  <c:v>15.354734693878001</c:v>
                </c:pt>
                <c:pt idx="95">
                  <c:v>15.516051020408002</c:v>
                </c:pt>
                <c:pt idx="96">
                  <c:v>15.677367346938999</c:v>
                </c:pt>
                <c:pt idx="97">
                  <c:v>15.838683673468999</c:v>
                </c:pt>
                <c:pt idx="98">
                  <c:v>16</c:v>
                </c:pt>
              </c:numCache>
            </c:numRef>
          </c:xVal>
          <c:yVal>
            <c:numRef>
              <c:f>'IP3'!$AJ$5:$AJ$103</c:f>
              <c:numCache>
                <c:formatCode>General</c:formatCode>
                <c:ptCount val="99"/>
                <c:pt idx="0">
                  <c:v>-7.0338421000000002</c:v>
                </c:pt>
                <c:pt idx="1">
                  <c:v>-1.5293562000000001</c:v>
                </c:pt>
                <c:pt idx="2">
                  <c:v>3.0742083</c:v>
                </c:pt>
                <c:pt idx="3">
                  <c:v>3.2738323</c:v>
                </c:pt>
                <c:pt idx="4">
                  <c:v>3.3020942</c:v>
                </c:pt>
                <c:pt idx="5">
                  <c:v>5.9721627000000002</c:v>
                </c:pt>
                <c:pt idx="6">
                  <c:v>10.319167999999999</c:v>
                </c:pt>
                <c:pt idx="7">
                  <c:v>16.572039</c:v>
                </c:pt>
                <c:pt idx="8">
                  <c:v>19.488598</c:v>
                </c:pt>
                <c:pt idx="9">
                  <c:v>19.955946000000001</c:v>
                </c:pt>
                <c:pt idx="10">
                  <c:v>15.711323</c:v>
                </c:pt>
                <c:pt idx="11">
                  <c:v>12.163341000000001</c:v>
                </c:pt>
                <c:pt idx="12">
                  <c:v>9.0341377000000005</c:v>
                </c:pt>
                <c:pt idx="13">
                  <c:v>7.0330728999999996</c:v>
                </c:pt>
                <c:pt idx="14">
                  <c:v>5.7494807000000003</c:v>
                </c:pt>
                <c:pt idx="15">
                  <c:v>5.1529426999999997</c:v>
                </c:pt>
                <c:pt idx="16">
                  <c:v>4.9975014</c:v>
                </c:pt>
                <c:pt idx="17">
                  <c:v>5.1445040999999998</c:v>
                </c:pt>
                <c:pt idx="18">
                  <c:v>6.0112313999999998</c:v>
                </c:pt>
                <c:pt idx="19">
                  <c:v>7.6047707000000004</c:v>
                </c:pt>
                <c:pt idx="20">
                  <c:v>9.1375866000000006</c:v>
                </c:pt>
                <c:pt idx="21">
                  <c:v>10.224213000000001</c:v>
                </c:pt>
                <c:pt idx="22">
                  <c:v>10.70828</c:v>
                </c:pt>
                <c:pt idx="23">
                  <c:v>11.540463000000001</c:v>
                </c:pt>
                <c:pt idx="24">
                  <c:v>12.181232</c:v>
                </c:pt>
                <c:pt idx="25">
                  <c:v>12.916835000000001</c:v>
                </c:pt>
                <c:pt idx="26">
                  <c:v>13.306804</c:v>
                </c:pt>
                <c:pt idx="27">
                  <c:v>13.338533999999999</c:v>
                </c:pt>
                <c:pt idx="28">
                  <c:v>13.527570000000001</c:v>
                </c:pt>
                <c:pt idx="29">
                  <c:v>14.702061</c:v>
                </c:pt>
                <c:pt idx="30">
                  <c:v>16.411981999999998</c:v>
                </c:pt>
                <c:pt idx="31">
                  <c:v>18.367322999999999</c:v>
                </c:pt>
                <c:pt idx="32">
                  <c:v>18.869413000000002</c:v>
                </c:pt>
                <c:pt idx="33">
                  <c:v>18.783092</c:v>
                </c:pt>
                <c:pt idx="34">
                  <c:v>17.609745</c:v>
                </c:pt>
                <c:pt idx="35">
                  <c:v>16.954445</c:v>
                </c:pt>
                <c:pt idx="36">
                  <c:v>16.989318999999998</c:v>
                </c:pt>
                <c:pt idx="37">
                  <c:v>17.008210999999999</c:v>
                </c:pt>
                <c:pt idx="38">
                  <c:v>16.398266</c:v>
                </c:pt>
                <c:pt idx="39">
                  <c:v>16.039915000000001</c:v>
                </c:pt>
                <c:pt idx="40">
                  <c:v>16.090413999999999</c:v>
                </c:pt>
                <c:pt idx="41">
                  <c:v>16.129303</c:v>
                </c:pt>
                <c:pt idx="42">
                  <c:v>15.721174</c:v>
                </c:pt>
                <c:pt idx="43">
                  <c:v>15.564156000000001</c:v>
                </c:pt>
                <c:pt idx="44">
                  <c:v>15.513669999999999</c:v>
                </c:pt>
                <c:pt idx="45">
                  <c:v>15.437441</c:v>
                </c:pt>
                <c:pt idx="46">
                  <c:v>15.744902</c:v>
                </c:pt>
                <c:pt idx="47">
                  <c:v>16.521034</c:v>
                </c:pt>
                <c:pt idx="48">
                  <c:v>17.310303000000001</c:v>
                </c:pt>
                <c:pt idx="49">
                  <c:v>17.919633999999999</c:v>
                </c:pt>
                <c:pt idx="50">
                  <c:v>18.346039000000001</c:v>
                </c:pt>
                <c:pt idx="51">
                  <c:v>18.625457999999998</c:v>
                </c:pt>
                <c:pt idx="52">
                  <c:v>18.709607999999999</c:v>
                </c:pt>
                <c:pt idx="53">
                  <c:v>18.26755</c:v>
                </c:pt>
                <c:pt idx="54">
                  <c:v>17.460778999999999</c:v>
                </c:pt>
                <c:pt idx="55">
                  <c:v>16.903483999999999</c:v>
                </c:pt>
                <c:pt idx="56">
                  <c:v>17.149887</c:v>
                </c:pt>
                <c:pt idx="57">
                  <c:v>17.299617999999999</c:v>
                </c:pt>
                <c:pt idx="58">
                  <c:v>16.992305999999999</c:v>
                </c:pt>
                <c:pt idx="59">
                  <c:v>16.514676999999999</c:v>
                </c:pt>
                <c:pt idx="60">
                  <c:v>16.470793</c:v>
                </c:pt>
                <c:pt idx="61">
                  <c:v>16.855207</c:v>
                </c:pt>
                <c:pt idx="62">
                  <c:v>17.502552000000001</c:v>
                </c:pt>
                <c:pt idx="63">
                  <c:v>17.521391000000001</c:v>
                </c:pt>
                <c:pt idx="64">
                  <c:v>16.736639</c:v>
                </c:pt>
                <c:pt idx="65">
                  <c:v>15.981502000000001</c:v>
                </c:pt>
                <c:pt idx="66">
                  <c:v>15.301379000000001</c:v>
                </c:pt>
                <c:pt idx="67">
                  <c:v>14.632497000000001</c:v>
                </c:pt>
                <c:pt idx="68">
                  <c:v>13.819979</c:v>
                </c:pt>
                <c:pt idx="69">
                  <c:v>13.104395</c:v>
                </c:pt>
                <c:pt idx="70">
                  <c:v>12.567080000000001</c:v>
                </c:pt>
                <c:pt idx="71">
                  <c:v>12.484546999999999</c:v>
                </c:pt>
                <c:pt idx="72">
                  <c:v>12.706538</c:v>
                </c:pt>
                <c:pt idx="73">
                  <c:v>12.978203000000001</c:v>
                </c:pt>
                <c:pt idx="74">
                  <c:v>13.172293</c:v>
                </c:pt>
                <c:pt idx="75">
                  <c:v>13.295738</c:v>
                </c:pt>
                <c:pt idx="76">
                  <c:v>13.348883000000001</c:v>
                </c:pt>
                <c:pt idx="77">
                  <c:v>13.399070999999999</c:v>
                </c:pt>
                <c:pt idx="78">
                  <c:v>13.579547</c:v>
                </c:pt>
                <c:pt idx="79">
                  <c:v>13.389049999999999</c:v>
                </c:pt>
                <c:pt idx="80">
                  <c:v>12.749668</c:v>
                </c:pt>
                <c:pt idx="81">
                  <c:v>11.416076</c:v>
                </c:pt>
                <c:pt idx="82">
                  <c:v>9.9949473999999991</c:v>
                </c:pt>
                <c:pt idx="83">
                  <c:v>8.8618974999999995</c:v>
                </c:pt>
                <c:pt idx="84">
                  <c:v>7.7725868</c:v>
                </c:pt>
                <c:pt idx="85">
                  <c:v>5.8170161</c:v>
                </c:pt>
                <c:pt idx="86">
                  <c:v>3.9220684000000001</c:v>
                </c:pt>
                <c:pt idx="87">
                  <c:v>2.4354298000000001</c:v>
                </c:pt>
                <c:pt idx="88">
                  <c:v>3.2449686999999998</c:v>
                </c:pt>
                <c:pt idx="89">
                  <c:v>5.4842228999999998</c:v>
                </c:pt>
                <c:pt idx="90">
                  <c:v>10.155687</c:v>
                </c:pt>
                <c:pt idx="91">
                  <c:v>13.917073</c:v>
                </c:pt>
                <c:pt idx="92">
                  <c:v>16.47044</c:v>
                </c:pt>
                <c:pt idx="93">
                  <c:v>16.932606</c:v>
                </c:pt>
                <c:pt idx="94">
                  <c:v>18.200115</c:v>
                </c:pt>
                <c:pt idx="95">
                  <c:v>19.466702999999999</c:v>
                </c:pt>
                <c:pt idx="96">
                  <c:v>22.084672999999999</c:v>
                </c:pt>
                <c:pt idx="97">
                  <c:v>22.639681</c:v>
                </c:pt>
                <c:pt idx="98">
                  <c:v>22.987389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44-4FCF-B507-FB2C7832E510}"/>
            </c:ext>
          </c:extLst>
        </c:ser>
        <c:ser>
          <c:idx val="1"/>
          <c:order val="1"/>
          <c:tx>
            <c:strRef>
              <c:f>'IP3'!$AM$2</c:f>
              <c:strCache>
                <c:ptCount val="1"/>
                <c:pt idx="0">
                  <c:v>+9 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'IP3'!$AL$5:$AL$103</c:f>
              <c:numCache>
                <c:formatCode>General</c:formatCode>
                <c:ptCount val="99"/>
                <c:pt idx="0">
                  <c:v>0.191</c:v>
                </c:pt>
                <c:pt idx="1">
                  <c:v>0.35231632653061001</c:v>
                </c:pt>
                <c:pt idx="2">
                  <c:v>0.51363265306121997</c:v>
                </c:pt>
                <c:pt idx="3">
                  <c:v>0.67494897959184008</c:v>
                </c:pt>
                <c:pt idx="4">
                  <c:v>0.83626530612244998</c:v>
                </c:pt>
                <c:pt idx="5">
                  <c:v>0.99758163265305999</c:v>
                </c:pt>
                <c:pt idx="6">
                  <c:v>1.1588979591837001</c:v>
                </c:pt>
                <c:pt idx="7">
                  <c:v>1.3202142857143</c:v>
                </c:pt>
                <c:pt idx="8">
                  <c:v>1.4815306122448999</c:v>
                </c:pt>
                <c:pt idx="9">
                  <c:v>1.6428469387755</c:v>
                </c:pt>
                <c:pt idx="10">
                  <c:v>1.8041632653060999</c:v>
                </c:pt>
                <c:pt idx="11">
                  <c:v>1.9654795918367001</c:v>
                </c:pt>
                <c:pt idx="12">
                  <c:v>2.1267959183673</c:v>
                </c:pt>
                <c:pt idx="13">
                  <c:v>2.2881122448979996</c:v>
                </c:pt>
                <c:pt idx="14">
                  <c:v>2.4494285714285997</c:v>
                </c:pt>
                <c:pt idx="15">
                  <c:v>2.6107448979591998</c:v>
                </c:pt>
                <c:pt idx="16">
                  <c:v>2.7720612244898</c:v>
                </c:pt>
                <c:pt idx="17">
                  <c:v>2.9333775510204001</c:v>
                </c:pt>
                <c:pt idx="18">
                  <c:v>3.0946938775510002</c:v>
                </c:pt>
                <c:pt idx="19">
                  <c:v>3.2560102040816004</c:v>
                </c:pt>
                <c:pt idx="20">
                  <c:v>3.4173265306121996</c:v>
                </c:pt>
                <c:pt idx="21">
                  <c:v>3.5786428571429001</c:v>
                </c:pt>
                <c:pt idx="22">
                  <c:v>3.7399591836735002</c:v>
                </c:pt>
                <c:pt idx="23">
                  <c:v>3.9012755102041003</c:v>
                </c:pt>
                <c:pt idx="24">
                  <c:v>4.0625918367347005</c:v>
                </c:pt>
                <c:pt idx="25">
                  <c:v>4.2239081632652997</c:v>
                </c:pt>
                <c:pt idx="26">
                  <c:v>4.3852244897959007</c:v>
                </c:pt>
                <c:pt idx="27">
                  <c:v>4.5465408163265</c:v>
                </c:pt>
                <c:pt idx="28">
                  <c:v>4.7078571428570992</c:v>
                </c:pt>
                <c:pt idx="29">
                  <c:v>4.8691734693878006</c:v>
                </c:pt>
                <c:pt idx="30">
                  <c:v>5.0304897959183998</c:v>
                </c:pt>
                <c:pt idx="31">
                  <c:v>5.191806122449</c:v>
                </c:pt>
                <c:pt idx="32">
                  <c:v>5.3531224489796001</c:v>
                </c:pt>
                <c:pt idx="33">
                  <c:v>5.5144387755101993</c:v>
                </c:pt>
                <c:pt idx="34">
                  <c:v>5.6757551020408004</c:v>
                </c:pt>
                <c:pt idx="35">
                  <c:v>5.8370714285713996</c:v>
                </c:pt>
                <c:pt idx="36">
                  <c:v>5.9983877551020006</c:v>
                </c:pt>
                <c:pt idx="37">
                  <c:v>6.1597040816327002</c:v>
                </c:pt>
                <c:pt idx="38">
                  <c:v>6.3210204081632995</c:v>
                </c:pt>
                <c:pt idx="39">
                  <c:v>6.4823367346939005</c:v>
                </c:pt>
                <c:pt idx="40">
                  <c:v>6.6436530612244997</c:v>
                </c:pt>
                <c:pt idx="41">
                  <c:v>6.8049693877550999</c:v>
                </c:pt>
                <c:pt idx="42">
                  <c:v>6.9662857142857</c:v>
                </c:pt>
                <c:pt idx="43">
                  <c:v>7.1276020408163001</c:v>
                </c:pt>
                <c:pt idx="44">
                  <c:v>7.2889183673469002</c:v>
                </c:pt>
                <c:pt idx="45">
                  <c:v>7.4502346938775998</c:v>
                </c:pt>
                <c:pt idx="46">
                  <c:v>7.6115510204082</c:v>
                </c:pt>
                <c:pt idx="47">
                  <c:v>7.7728673469388001</c:v>
                </c:pt>
                <c:pt idx="48">
                  <c:v>7.9341836734694002</c:v>
                </c:pt>
                <c:pt idx="49">
                  <c:v>8.0954999999999995</c:v>
                </c:pt>
                <c:pt idx="50">
                  <c:v>8.2568163265305987</c:v>
                </c:pt>
                <c:pt idx="51">
                  <c:v>8.4181326530611997</c:v>
                </c:pt>
                <c:pt idx="52">
                  <c:v>8.579448979591799</c:v>
                </c:pt>
                <c:pt idx="53">
                  <c:v>8.7407653061224</c:v>
                </c:pt>
                <c:pt idx="54">
                  <c:v>8.9020816326530987</c:v>
                </c:pt>
                <c:pt idx="55">
                  <c:v>9.0633979591836997</c:v>
                </c:pt>
                <c:pt idx="56">
                  <c:v>9.2247142857143007</c:v>
                </c:pt>
                <c:pt idx="57">
                  <c:v>9.3860306122449</c:v>
                </c:pt>
                <c:pt idx="58">
                  <c:v>9.5473469387754992</c:v>
                </c:pt>
                <c:pt idx="59">
                  <c:v>9.7086632653061002</c:v>
                </c:pt>
                <c:pt idx="60">
                  <c:v>9.8699795918367013</c:v>
                </c:pt>
                <c:pt idx="61">
                  <c:v>10.031295918367</c:v>
                </c:pt>
                <c:pt idx="62">
                  <c:v>10.192612244898001</c:v>
                </c:pt>
                <c:pt idx="63">
                  <c:v>10.353928571429002</c:v>
                </c:pt>
                <c:pt idx="64">
                  <c:v>10.515244897958999</c:v>
                </c:pt>
                <c:pt idx="65">
                  <c:v>10.676561224489999</c:v>
                </c:pt>
                <c:pt idx="66">
                  <c:v>10.83787755102</c:v>
                </c:pt>
                <c:pt idx="67">
                  <c:v>10.999193877551001</c:v>
                </c:pt>
                <c:pt idx="68">
                  <c:v>11.160510204082001</c:v>
                </c:pt>
                <c:pt idx="69">
                  <c:v>11.321826530612</c:v>
                </c:pt>
                <c:pt idx="70">
                  <c:v>11.483142857142999</c:v>
                </c:pt>
                <c:pt idx="71">
                  <c:v>11.644459183673</c:v>
                </c:pt>
                <c:pt idx="72">
                  <c:v>11.805775510204001</c:v>
                </c:pt>
                <c:pt idx="73">
                  <c:v>11.967091836735001</c:v>
                </c:pt>
                <c:pt idx="74">
                  <c:v>12.128408163265</c:v>
                </c:pt>
                <c:pt idx="75">
                  <c:v>12.289724489795999</c:v>
                </c:pt>
                <c:pt idx="76">
                  <c:v>12.451040816327</c:v>
                </c:pt>
                <c:pt idx="77">
                  <c:v>12.612357142857</c:v>
                </c:pt>
                <c:pt idx="78">
                  <c:v>12.773673469388001</c:v>
                </c:pt>
                <c:pt idx="79">
                  <c:v>12.934989795918</c:v>
                </c:pt>
                <c:pt idx="80">
                  <c:v>13.096306122448999</c:v>
                </c:pt>
                <c:pt idx="81">
                  <c:v>13.257622448979999</c:v>
                </c:pt>
                <c:pt idx="82">
                  <c:v>13.41893877551</c:v>
                </c:pt>
                <c:pt idx="83">
                  <c:v>13.580255102041001</c:v>
                </c:pt>
                <c:pt idx="84">
                  <c:v>13.741571428571</c:v>
                </c:pt>
                <c:pt idx="85">
                  <c:v>13.902887755101998</c:v>
                </c:pt>
                <c:pt idx="86">
                  <c:v>14.064204081632999</c:v>
                </c:pt>
                <c:pt idx="87">
                  <c:v>14.225520408163</c:v>
                </c:pt>
                <c:pt idx="88">
                  <c:v>14.386836734694</c:v>
                </c:pt>
                <c:pt idx="89">
                  <c:v>14.548153061224001</c:v>
                </c:pt>
                <c:pt idx="90">
                  <c:v>14.709469387755</c:v>
                </c:pt>
                <c:pt idx="91">
                  <c:v>14.870785714285999</c:v>
                </c:pt>
                <c:pt idx="92">
                  <c:v>15.032102040816</c:v>
                </c:pt>
                <c:pt idx="93">
                  <c:v>15.193418367347</c:v>
                </c:pt>
                <c:pt idx="94">
                  <c:v>15.354734693878001</c:v>
                </c:pt>
                <c:pt idx="95">
                  <c:v>15.516051020408002</c:v>
                </c:pt>
                <c:pt idx="96">
                  <c:v>15.677367346938999</c:v>
                </c:pt>
                <c:pt idx="97">
                  <c:v>15.838683673468999</c:v>
                </c:pt>
                <c:pt idx="98">
                  <c:v>16</c:v>
                </c:pt>
              </c:numCache>
            </c:numRef>
          </c:xVal>
          <c:yVal>
            <c:numRef>
              <c:f>'IP3'!$AM$5:$AM$103</c:f>
              <c:numCache>
                <c:formatCode>General</c:formatCode>
                <c:ptCount val="99"/>
                <c:pt idx="0">
                  <c:v>-11.400334000000001</c:v>
                </c:pt>
                <c:pt idx="1">
                  <c:v>-0.63480787999999999</c:v>
                </c:pt>
                <c:pt idx="2">
                  <c:v>4.4131136</c:v>
                </c:pt>
                <c:pt idx="3">
                  <c:v>1.8851933000000001</c:v>
                </c:pt>
                <c:pt idx="4">
                  <c:v>0.49304091999999999</c:v>
                </c:pt>
                <c:pt idx="5">
                  <c:v>2.8668718000000002</c:v>
                </c:pt>
                <c:pt idx="6">
                  <c:v>7.1111693000000002</c:v>
                </c:pt>
                <c:pt idx="7">
                  <c:v>10.483202</c:v>
                </c:pt>
                <c:pt idx="8">
                  <c:v>17.956368999999999</c:v>
                </c:pt>
                <c:pt idx="9">
                  <c:v>17.462502000000001</c:v>
                </c:pt>
                <c:pt idx="10">
                  <c:v>15.056656</c:v>
                </c:pt>
                <c:pt idx="11">
                  <c:v>11.243366</c:v>
                </c:pt>
                <c:pt idx="12">
                  <c:v>8.3607864000000003</c:v>
                </c:pt>
                <c:pt idx="13">
                  <c:v>6.1799768999999998</c:v>
                </c:pt>
                <c:pt idx="14">
                  <c:v>4.8097563000000001</c:v>
                </c:pt>
                <c:pt idx="15">
                  <c:v>4.1937613000000002</c:v>
                </c:pt>
                <c:pt idx="16">
                  <c:v>4.1631007000000002</c:v>
                </c:pt>
                <c:pt idx="17">
                  <c:v>4.3847174999999998</c:v>
                </c:pt>
                <c:pt idx="18">
                  <c:v>4.8968524999999996</c:v>
                </c:pt>
                <c:pt idx="19">
                  <c:v>6.9973787999999999</c:v>
                </c:pt>
                <c:pt idx="20">
                  <c:v>8.9819469000000005</c:v>
                </c:pt>
                <c:pt idx="21">
                  <c:v>9.2614631999999997</c:v>
                </c:pt>
                <c:pt idx="22">
                  <c:v>10.111494</c:v>
                </c:pt>
                <c:pt idx="23">
                  <c:v>10.761049</c:v>
                </c:pt>
                <c:pt idx="24">
                  <c:v>11.846059</c:v>
                </c:pt>
                <c:pt idx="25">
                  <c:v>11.816490999999999</c:v>
                </c:pt>
                <c:pt idx="26">
                  <c:v>12.037921000000001</c:v>
                </c:pt>
                <c:pt idx="27">
                  <c:v>11.962237</c:v>
                </c:pt>
                <c:pt idx="28">
                  <c:v>13.043803</c:v>
                </c:pt>
                <c:pt idx="29">
                  <c:v>15.377424</c:v>
                </c:pt>
                <c:pt idx="30">
                  <c:v>16.390160000000002</c:v>
                </c:pt>
                <c:pt idx="31">
                  <c:v>17.566887000000001</c:v>
                </c:pt>
                <c:pt idx="32">
                  <c:v>18.986243999999999</c:v>
                </c:pt>
                <c:pt idx="33">
                  <c:v>18.350442999999999</c:v>
                </c:pt>
                <c:pt idx="34">
                  <c:v>17.14987</c:v>
                </c:pt>
                <c:pt idx="35">
                  <c:v>16.173684999999999</c:v>
                </c:pt>
                <c:pt idx="36">
                  <c:v>16.038567</c:v>
                </c:pt>
                <c:pt idx="37">
                  <c:v>17.390858000000001</c:v>
                </c:pt>
                <c:pt idx="38">
                  <c:v>15.66337</c:v>
                </c:pt>
                <c:pt idx="39">
                  <c:v>14.145215</c:v>
                </c:pt>
                <c:pt idx="40">
                  <c:v>15.445971999999999</c:v>
                </c:pt>
                <c:pt idx="41">
                  <c:v>14.967264</c:v>
                </c:pt>
                <c:pt idx="42">
                  <c:v>13.966066</c:v>
                </c:pt>
                <c:pt idx="43">
                  <c:v>14.876773999999999</c:v>
                </c:pt>
                <c:pt idx="44">
                  <c:v>15.685620999999999</c:v>
                </c:pt>
                <c:pt idx="45">
                  <c:v>14.936365</c:v>
                </c:pt>
                <c:pt idx="46">
                  <c:v>15.389889</c:v>
                </c:pt>
                <c:pt idx="47">
                  <c:v>16.768625</c:v>
                </c:pt>
                <c:pt idx="48">
                  <c:v>16.737286000000001</c:v>
                </c:pt>
                <c:pt idx="49">
                  <c:v>16.933565000000002</c:v>
                </c:pt>
                <c:pt idx="50">
                  <c:v>18.408965999999999</c:v>
                </c:pt>
                <c:pt idx="51">
                  <c:v>18.854671</c:v>
                </c:pt>
                <c:pt idx="52">
                  <c:v>19.047443000000001</c:v>
                </c:pt>
                <c:pt idx="53">
                  <c:v>18.800148</c:v>
                </c:pt>
                <c:pt idx="54">
                  <c:v>17.916488999999999</c:v>
                </c:pt>
                <c:pt idx="55">
                  <c:v>17.011486000000001</c:v>
                </c:pt>
                <c:pt idx="56">
                  <c:v>18.923566999999998</c:v>
                </c:pt>
                <c:pt idx="57">
                  <c:v>17.831510999999999</c:v>
                </c:pt>
                <c:pt idx="58">
                  <c:v>15.985010000000001</c:v>
                </c:pt>
                <c:pt idx="59">
                  <c:v>15.962484</c:v>
                </c:pt>
                <c:pt idx="60">
                  <c:v>15.939551</c:v>
                </c:pt>
                <c:pt idx="61">
                  <c:v>15.729423000000001</c:v>
                </c:pt>
                <c:pt idx="62">
                  <c:v>17.474862999999999</c:v>
                </c:pt>
                <c:pt idx="63">
                  <c:v>17.814181999999999</c:v>
                </c:pt>
                <c:pt idx="64">
                  <c:v>16.523724000000001</c:v>
                </c:pt>
                <c:pt idx="65">
                  <c:v>15.621943</c:v>
                </c:pt>
                <c:pt idx="66">
                  <c:v>14.812887999999999</c:v>
                </c:pt>
                <c:pt idx="67">
                  <c:v>13.833019</c:v>
                </c:pt>
                <c:pt idx="68">
                  <c:v>13.162912</c:v>
                </c:pt>
                <c:pt idx="69">
                  <c:v>12.349625</c:v>
                </c:pt>
                <c:pt idx="70">
                  <c:v>11.950025</c:v>
                </c:pt>
                <c:pt idx="71">
                  <c:v>12.273882</c:v>
                </c:pt>
                <c:pt idx="72">
                  <c:v>13.06934</c:v>
                </c:pt>
                <c:pt idx="73">
                  <c:v>13.299658000000001</c:v>
                </c:pt>
                <c:pt idx="74">
                  <c:v>12.952558</c:v>
                </c:pt>
                <c:pt idx="75">
                  <c:v>13.302842999999999</c:v>
                </c:pt>
                <c:pt idx="76">
                  <c:v>13.368150999999999</c:v>
                </c:pt>
                <c:pt idx="77">
                  <c:v>13.186014</c:v>
                </c:pt>
                <c:pt idx="78">
                  <c:v>12.926367000000001</c:v>
                </c:pt>
                <c:pt idx="79">
                  <c:v>12.962619</c:v>
                </c:pt>
                <c:pt idx="80">
                  <c:v>10.702489999999999</c:v>
                </c:pt>
                <c:pt idx="81">
                  <c:v>9.2580805000000002</c:v>
                </c:pt>
                <c:pt idx="82">
                  <c:v>8.2513694999999991</c:v>
                </c:pt>
                <c:pt idx="83">
                  <c:v>7.6499838999999996</c:v>
                </c:pt>
                <c:pt idx="84">
                  <c:v>4.6103835000000002</c:v>
                </c:pt>
                <c:pt idx="85">
                  <c:v>0.83668547999999998</c:v>
                </c:pt>
                <c:pt idx="86">
                  <c:v>-1.3246199000000001</c:v>
                </c:pt>
                <c:pt idx="87">
                  <c:v>-0.96261805</c:v>
                </c:pt>
                <c:pt idx="88">
                  <c:v>-0.78246307000000004</c:v>
                </c:pt>
                <c:pt idx="89">
                  <c:v>0.89637834000000005</c:v>
                </c:pt>
                <c:pt idx="90">
                  <c:v>3.4314290999999999</c:v>
                </c:pt>
                <c:pt idx="91">
                  <c:v>8.9842967999999992</c:v>
                </c:pt>
                <c:pt idx="92">
                  <c:v>13.347994999999999</c:v>
                </c:pt>
                <c:pt idx="93">
                  <c:v>15.956863999999999</c:v>
                </c:pt>
                <c:pt idx="94">
                  <c:v>17.006636</c:v>
                </c:pt>
                <c:pt idx="95">
                  <c:v>19.206918999999999</c:v>
                </c:pt>
                <c:pt idx="96">
                  <c:v>21.970604000000002</c:v>
                </c:pt>
                <c:pt idx="97">
                  <c:v>23.482462000000002</c:v>
                </c:pt>
                <c:pt idx="98">
                  <c:v>21.134134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44-4FCF-B507-FB2C7832E510}"/>
            </c:ext>
          </c:extLst>
        </c:ser>
        <c:ser>
          <c:idx val="2"/>
          <c:order val="2"/>
          <c:tx>
            <c:strRef>
              <c:f>'IP3'!$AP$2</c:f>
              <c:strCache>
                <c:ptCount val="1"/>
                <c:pt idx="0">
                  <c:v>+7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'IP3'!$AO$5:$AO$103</c:f>
              <c:numCache>
                <c:formatCode>General</c:formatCode>
                <c:ptCount val="99"/>
                <c:pt idx="0">
                  <c:v>0.191</c:v>
                </c:pt>
                <c:pt idx="1">
                  <c:v>0.35231632653061001</c:v>
                </c:pt>
                <c:pt idx="2">
                  <c:v>0.51363265306121997</c:v>
                </c:pt>
                <c:pt idx="3">
                  <c:v>0.67494897959184008</c:v>
                </c:pt>
                <c:pt idx="4">
                  <c:v>0.83626530612244998</c:v>
                </c:pt>
                <c:pt idx="5">
                  <c:v>0.99758163265305999</c:v>
                </c:pt>
                <c:pt idx="6">
                  <c:v>1.1588979591837001</c:v>
                </c:pt>
                <c:pt idx="7">
                  <c:v>1.3202142857143</c:v>
                </c:pt>
                <c:pt idx="8">
                  <c:v>1.4815306122448999</c:v>
                </c:pt>
                <c:pt idx="9">
                  <c:v>1.6428469387755</c:v>
                </c:pt>
                <c:pt idx="10">
                  <c:v>1.8041632653060999</c:v>
                </c:pt>
                <c:pt idx="11">
                  <c:v>1.9654795918367001</c:v>
                </c:pt>
                <c:pt idx="12">
                  <c:v>2.1267959183673</c:v>
                </c:pt>
                <c:pt idx="13">
                  <c:v>2.2881122448979996</c:v>
                </c:pt>
                <c:pt idx="14">
                  <c:v>2.4494285714285997</c:v>
                </c:pt>
                <c:pt idx="15">
                  <c:v>2.6107448979591998</c:v>
                </c:pt>
                <c:pt idx="16">
                  <c:v>2.7720612244898</c:v>
                </c:pt>
                <c:pt idx="17">
                  <c:v>2.9333775510204001</c:v>
                </c:pt>
                <c:pt idx="18">
                  <c:v>3.0946938775510002</c:v>
                </c:pt>
                <c:pt idx="19">
                  <c:v>3.2560102040816004</c:v>
                </c:pt>
                <c:pt idx="20">
                  <c:v>3.4173265306121996</c:v>
                </c:pt>
                <c:pt idx="21">
                  <c:v>3.5786428571429001</c:v>
                </c:pt>
                <c:pt idx="22">
                  <c:v>3.7399591836735002</c:v>
                </c:pt>
                <c:pt idx="23">
                  <c:v>3.9012755102041003</c:v>
                </c:pt>
                <c:pt idx="24">
                  <c:v>4.0625918367347005</c:v>
                </c:pt>
                <c:pt idx="25">
                  <c:v>4.2239081632652997</c:v>
                </c:pt>
                <c:pt idx="26">
                  <c:v>4.3852244897959007</c:v>
                </c:pt>
                <c:pt idx="27">
                  <c:v>4.5465408163265</c:v>
                </c:pt>
                <c:pt idx="28">
                  <c:v>4.7078571428570992</c:v>
                </c:pt>
                <c:pt idx="29">
                  <c:v>4.8691734693878006</c:v>
                </c:pt>
                <c:pt idx="30">
                  <c:v>5.0304897959183998</c:v>
                </c:pt>
                <c:pt idx="31">
                  <c:v>5.191806122449</c:v>
                </c:pt>
                <c:pt idx="32">
                  <c:v>5.3531224489796001</c:v>
                </c:pt>
                <c:pt idx="33">
                  <c:v>5.5144387755101993</c:v>
                </c:pt>
                <c:pt idx="34">
                  <c:v>5.6757551020408004</c:v>
                </c:pt>
                <c:pt idx="35">
                  <c:v>5.8370714285713996</c:v>
                </c:pt>
                <c:pt idx="36">
                  <c:v>5.9983877551020006</c:v>
                </c:pt>
                <c:pt idx="37">
                  <c:v>6.1597040816327002</c:v>
                </c:pt>
                <c:pt idx="38">
                  <c:v>6.3210204081632995</c:v>
                </c:pt>
                <c:pt idx="39">
                  <c:v>6.4823367346939005</c:v>
                </c:pt>
                <c:pt idx="40">
                  <c:v>6.6436530612244997</c:v>
                </c:pt>
                <c:pt idx="41">
                  <c:v>6.8049693877550999</c:v>
                </c:pt>
                <c:pt idx="42">
                  <c:v>6.9662857142857</c:v>
                </c:pt>
                <c:pt idx="43">
                  <c:v>7.1276020408163001</c:v>
                </c:pt>
                <c:pt idx="44">
                  <c:v>7.2889183673469002</c:v>
                </c:pt>
                <c:pt idx="45">
                  <c:v>7.4502346938775998</c:v>
                </c:pt>
                <c:pt idx="46">
                  <c:v>7.6115510204082</c:v>
                </c:pt>
                <c:pt idx="47">
                  <c:v>7.7728673469388001</c:v>
                </c:pt>
                <c:pt idx="48">
                  <c:v>7.9341836734694002</c:v>
                </c:pt>
                <c:pt idx="49">
                  <c:v>8.0954999999999995</c:v>
                </c:pt>
                <c:pt idx="50">
                  <c:v>8.2568163265305987</c:v>
                </c:pt>
                <c:pt idx="51">
                  <c:v>8.4181326530611997</c:v>
                </c:pt>
                <c:pt idx="52">
                  <c:v>8.579448979591799</c:v>
                </c:pt>
                <c:pt idx="53">
                  <c:v>8.7407653061224</c:v>
                </c:pt>
                <c:pt idx="54">
                  <c:v>8.9020816326530987</c:v>
                </c:pt>
                <c:pt idx="55">
                  <c:v>9.0633979591836997</c:v>
                </c:pt>
                <c:pt idx="56">
                  <c:v>9.2247142857143007</c:v>
                </c:pt>
                <c:pt idx="57">
                  <c:v>9.3860306122449</c:v>
                </c:pt>
                <c:pt idx="58">
                  <c:v>9.5473469387754992</c:v>
                </c:pt>
                <c:pt idx="59">
                  <c:v>9.7086632653061002</c:v>
                </c:pt>
                <c:pt idx="60">
                  <c:v>9.8699795918367013</c:v>
                </c:pt>
                <c:pt idx="61">
                  <c:v>10.031295918367</c:v>
                </c:pt>
                <c:pt idx="62">
                  <c:v>10.192612244898001</c:v>
                </c:pt>
                <c:pt idx="63">
                  <c:v>10.353928571429002</c:v>
                </c:pt>
                <c:pt idx="64">
                  <c:v>10.515244897958999</c:v>
                </c:pt>
                <c:pt idx="65">
                  <c:v>10.676561224489999</c:v>
                </c:pt>
                <c:pt idx="66">
                  <c:v>10.83787755102</c:v>
                </c:pt>
                <c:pt idx="67">
                  <c:v>10.999193877551001</c:v>
                </c:pt>
                <c:pt idx="68">
                  <c:v>11.160510204082001</c:v>
                </c:pt>
                <c:pt idx="69">
                  <c:v>11.321826530612</c:v>
                </c:pt>
                <c:pt idx="70">
                  <c:v>11.483142857142999</c:v>
                </c:pt>
                <c:pt idx="71">
                  <c:v>11.644459183673</c:v>
                </c:pt>
                <c:pt idx="72">
                  <c:v>11.805775510204001</c:v>
                </c:pt>
                <c:pt idx="73">
                  <c:v>11.967091836735001</c:v>
                </c:pt>
                <c:pt idx="74">
                  <c:v>12.128408163265</c:v>
                </c:pt>
                <c:pt idx="75">
                  <c:v>12.289724489795999</c:v>
                </c:pt>
                <c:pt idx="76">
                  <c:v>12.451040816327</c:v>
                </c:pt>
                <c:pt idx="77">
                  <c:v>12.612357142857</c:v>
                </c:pt>
                <c:pt idx="78">
                  <c:v>12.773673469388001</c:v>
                </c:pt>
                <c:pt idx="79">
                  <c:v>12.934989795918</c:v>
                </c:pt>
                <c:pt idx="80">
                  <c:v>13.096306122448999</c:v>
                </c:pt>
                <c:pt idx="81">
                  <c:v>13.257622448979999</c:v>
                </c:pt>
                <c:pt idx="82">
                  <c:v>13.41893877551</c:v>
                </c:pt>
                <c:pt idx="83">
                  <c:v>13.580255102041001</c:v>
                </c:pt>
                <c:pt idx="84">
                  <c:v>13.741571428571</c:v>
                </c:pt>
                <c:pt idx="85">
                  <c:v>13.902887755101998</c:v>
                </c:pt>
                <c:pt idx="86">
                  <c:v>14.064204081632999</c:v>
                </c:pt>
                <c:pt idx="87">
                  <c:v>14.225520408163</c:v>
                </c:pt>
                <c:pt idx="88">
                  <c:v>14.386836734694</c:v>
                </c:pt>
                <c:pt idx="89">
                  <c:v>14.548153061224001</c:v>
                </c:pt>
                <c:pt idx="90">
                  <c:v>14.709469387755</c:v>
                </c:pt>
                <c:pt idx="91">
                  <c:v>14.870785714285999</c:v>
                </c:pt>
                <c:pt idx="92">
                  <c:v>15.032102040816</c:v>
                </c:pt>
                <c:pt idx="93">
                  <c:v>15.193418367347</c:v>
                </c:pt>
                <c:pt idx="94">
                  <c:v>15.354734693878001</c:v>
                </c:pt>
                <c:pt idx="95">
                  <c:v>15.516051020408002</c:v>
                </c:pt>
                <c:pt idx="96">
                  <c:v>15.677367346938999</c:v>
                </c:pt>
                <c:pt idx="97">
                  <c:v>15.838683673468999</c:v>
                </c:pt>
                <c:pt idx="98">
                  <c:v>16</c:v>
                </c:pt>
              </c:numCache>
            </c:numRef>
          </c:xVal>
          <c:yVal>
            <c:numRef>
              <c:f>'IP3'!$AP$5:$AP$103</c:f>
              <c:numCache>
                <c:formatCode>General</c:formatCode>
                <c:ptCount val="99"/>
                <c:pt idx="0">
                  <c:v>-9.2863893999999991</c:v>
                </c:pt>
                <c:pt idx="1">
                  <c:v>-0.36836426999999999</c:v>
                </c:pt>
                <c:pt idx="2">
                  <c:v>1.7496885</c:v>
                </c:pt>
                <c:pt idx="3">
                  <c:v>2.0377953</c:v>
                </c:pt>
                <c:pt idx="4">
                  <c:v>-0.21092238999999999</c:v>
                </c:pt>
                <c:pt idx="5">
                  <c:v>1.2427938000000001</c:v>
                </c:pt>
                <c:pt idx="6">
                  <c:v>3.7179897</c:v>
                </c:pt>
                <c:pt idx="7">
                  <c:v>7.2836594999999997</c:v>
                </c:pt>
                <c:pt idx="8">
                  <c:v>13.786666</c:v>
                </c:pt>
                <c:pt idx="9">
                  <c:v>15.124427000000001</c:v>
                </c:pt>
                <c:pt idx="10">
                  <c:v>14.024922</c:v>
                </c:pt>
                <c:pt idx="11">
                  <c:v>10.999625999999999</c:v>
                </c:pt>
                <c:pt idx="12">
                  <c:v>8.0296774000000006</c:v>
                </c:pt>
                <c:pt idx="13">
                  <c:v>5.5404444000000002</c:v>
                </c:pt>
                <c:pt idx="14">
                  <c:v>4.0378541999999999</c:v>
                </c:pt>
                <c:pt idx="15">
                  <c:v>3.4358314999999999</c:v>
                </c:pt>
                <c:pt idx="16">
                  <c:v>3.4451113000000002</c:v>
                </c:pt>
                <c:pt idx="17">
                  <c:v>3.8028805000000001</c:v>
                </c:pt>
                <c:pt idx="18">
                  <c:v>4.3772855000000002</c:v>
                </c:pt>
                <c:pt idx="19">
                  <c:v>6.3359107999999997</c:v>
                </c:pt>
                <c:pt idx="20">
                  <c:v>8.1455325999999992</c:v>
                </c:pt>
                <c:pt idx="21">
                  <c:v>8.5575466000000002</c:v>
                </c:pt>
                <c:pt idx="22">
                  <c:v>9.5058947000000007</c:v>
                </c:pt>
                <c:pt idx="23">
                  <c:v>10.034228000000001</c:v>
                </c:pt>
                <c:pt idx="24">
                  <c:v>10.812208999999999</c:v>
                </c:pt>
                <c:pt idx="25">
                  <c:v>10.719716</c:v>
                </c:pt>
                <c:pt idx="26">
                  <c:v>10.714551</c:v>
                </c:pt>
                <c:pt idx="27">
                  <c:v>11.16703</c:v>
                </c:pt>
                <c:pt idx="28">
                  <c:v>13.917745999999999</c:v>
                </c:pt>
                <c:pt idx="29">
                  <c:v>16.768356000000001</c:v>
                </c:pt>
                <c:pt idx="30">
                  <c:v>15.810045000000001</c:v>
                </c:pt>
                <c:pt idx="31">
                  <c:v>16.853563000000001</c:v>
                </c:pt>
                <c:pt idx="32">
                  <c:v>18.783878000000001</c:v>
                </c:pt>
                <c:pt idx="33">
                  <c:v>17.991347999999999</c:v>
                </c:pt>
                <c:pt idx="34">
                  <c:v>17.073150999999999</c:v>
                </c:pt>
                <c:pt idx="35">
                  <c:v>15.734653</c:v>
                </c:pt>
                <c:pt idx="36">
                  <c:v>15.682366</c:v>
                </c:pt>
                <c:pt idx="37">
                  <c:v>15.775745000000001</c:v>
                </c:pt>
                <c:pt idx="38">
                  <c:v>14.024234</c:v>
                </c:pt>
                <c:pt idx="39">
                  <c:v>13.365532</c:v>
                </c:pt>
                <c:pt idx="40">
                  <c:v>13.958197</c:v>
                </c:pt>
                <c:pt idx="41">
                  <c:v>14.132558</c:v>
                </c:pt>
                <c:pt idx="42">
                  <c:v>13.509842000000001</c:v>
                </c:pt>
                <c:pt idx="43">
                  <c:v>14.828834000000001</c:v>
                </c:pt>
                <c:pt idx="44">
                  <c:v>16.141098</c:v>
                </c:pt>
                <c:pt idx="45">
                  <c:v>15.012107</c:v>
                </c:pt>
                <c:pt idx="46">
                  <c:v>15.153632999999999</c:v>
                </c:pt>
                <c:pt idx="47">
                  <c:v>16.507239999999999</c:v>
                </c:pt>
                <c:pt idx="48">
                  <c:v>16.313509</c:v>
                </c:pt>
                <c:pt idx="49">
                  <c:v>16.695388999999999</c:v>
                </c:pt>
                <c:pt idx="50">
                  <c:v>18.261292000000001</c:v>
                </c:pt>
                <c:pt idx="51">
                  <c:v>18.104427000000001</c:v>
                </c:pt>
                <c:pt idx="52">
                  <c:v>19.412307999999999</c:v>
                </c:pt>
                <c:pt idx="53">
                  <c:v>18.955770000000001</c:v>
                </c:pt>
                <c:pt idx="54">
                  <c:v>18.936115000000001</c:v>
                </c:pt>
                <c:pt idx="55">
                  <c:v>18.566986</c:v>
                </c:pt>
                <c:pt idx="56">
                  <c:v>18.559546000000001</c:v>
                </c:pt>
                <c:pt idx="57">
                  <c:v>18.119564</c:v>
                </c:pt>
                <c:pt idx="58">
                  <c:v>15.246689999999999</c:v>
                </c:pt>
                <c:pt idx="59">
                  <c:v>15.381321</c:v>
                </c:pt>
                <c:pt idx="60">
                  <c:v>15.039634</c:v>
                </c:pt>
                <c:pt idx="61">
                  <c:v>14.705757999999999</c:v>
                </c:pt>
                <c:pt idx="62">
                  <c:v>16.662109000000001</c:v>
                </c:pt>
                <c:pt idx="63">
                  <c:v>17.194154999999999</c:v>
                </c:pt>
                <c:pt idx="64">
                  <c:v>15.542118</c:v>
                </c:pt>
                <c:pt idx="65">
                  <c:v>14.465021</c:v>
                </c:pt>
                <c:pt idx="66">
                  <c:v>13.813801</c:v>
                </c:pt>
                <c:pt idx="67">
                  <c:v>12.778805</c:v>
                </c:pt>
                <c:pt idx="68">
                  <c:v>12.191541000000001</c:v>
                </c:pt>
                <c:pt idx="69">
                  <c:v>11.912834</c:v>
                </c:pt>
                <c:pt idx="70">
                  <c:v>12.152008</c:v>
                </c:pt>
                <c:pt idx="71">
                  <c:v>12.738388</c:v>
                </c:pt>
                <c:pt idx="72">
                  <c:v>13.272914</c:v>
                </c:pt>
                <c:pt idx="73">
                  <c:v>13.391935999999999</c:v>
                </c:pt>
                <c:pt idx="74">
                  <c:v>12.972782</c:v>
                </c:pt>
                <c:pt idx="75">
                  <c:v>12.991357000000001</c:v>
                </c:pt>
                <c:pt idx="76">
                  <c:v>13.018624000000001</c:v>
                </c:pt>
                <c:pt idx="77">
                  <c:v>12.05139</c:v>
                </c:pt>
                <c:pt idx="78">
                  <c:v>11.313560000000001</c:v>
                </c:pt>
                <c:pt idx="79">
                  <c:v>10.897458</c:v>
                </c:pt>
                <c:pt idx="80">
                  <c:v>8.4315824999999993</c:v>
                </c:pt>
                <c:pt idx="81">
                  <c:v>7.9967160000000002</c:v>
                </c:pt>
                <c:pt idx="82">
                  <c:v>7.2522716999999997</c:v>
                </c:pt>
                <c:pt idx="83">
                  <c:v>3.0177426000000001</c:v>
                </c:pt>
                <c:pt idx="84">
                  <c:v>-0.24385005000000001</c:v>
                </c:pt>
                <c:pt idx="85">
                  <c:v>-2.3467430999999999</c:v>
                </c:pt>
                <c:pt idx="86">
                  <c:v>-3.3935355999999999</c:v>
                </c:pt>
                <c:pt idx="87">
                  <c:v>-2.8421066000000001</c:v>
                </c:pt>
                <c:pt idx="88">
                  <c:v>-2.4306961999999999</c:v>
                </c:pt>
                <c:pt idx="89">
                  <c:v>-1.3321046999999999</c:v>
                </c:pt>
                <c:pt idx="90">
                  <c:v>0.13541797999999999</c:v>
                </c:pt>
                <c:pt idx="91">
                  <c:v>3.2469237</c:v>
                </c:pt>
                <c:pt idx="92">
                  <c:v>6.6673287999999999</c:v>
                </c:pt>
                <c:pt idx="93">
                  <c:v>13.985491</c:v>
                </c:pt>
                <c:pt idx="94">
                  <c:v>15.297297</c:v>
                </c:pt>
                <c:pt idx="95">
                  <c:v>17.107733</c:v>
                </c:pt>
                <c:pt idx="96">
                  <c:v>20.443773</c:v>
                </c:pt>
                <c:pt idx="97">
                  <c:v>25.846754000000001</c:v>
                </c:pt>
                <c:pt idx="98">
                  <c:v>23.141867000000001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C44-4FCF-B507-FB2C7832E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'IP3'!$AS$2</c15:sqref>
                        </c15:formulaRef>
                      </c:ext>
                    </c:extLst>
                    <c:strCache>
                      <c:ptCount val="1"/>
                      <c:pt idx="0">
                        <c:v>+9dBm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'IP3'!$AR$5:$AR$103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0.191</c:v>
                      </c:pt>
                      <c:pt idx="1">
                        <c:v>0.35231632653061001</c:v>
                      </c:pt>
                      <c:pt idx="2">
                        <c:v>0.51363265306121997</c:v>
                      </c:pt>
                      <c:pt idx="3">
                        <c:v>0.67494897959184008</c:v>
                      </c:pt>
                      <c:pt idx="4">
                        <c:v>0.83626530612244998</c:v>
                      </c:pt>
                      <c:pt idx="5">
                        <c:v>0.99758163265305999</c:v>
                      </c:pt>
                      <c:pt idx="6">
                        <c:v>1.1588979591837001</c:v>
                      </c:pt>
                      <c:pt idx="7">
                        <c:v>1.3202142857143</c:v>
                      </c:pt>
                      <c:pt idx="8">
                        <c:v>1.4815306122448999</c:v>
                      </c:pt>
                      <c:pt idx="9">
                        <c:v>1.6428469387755</c:v>
                      </c:pt>
                      <c:pt idx="10">
                        <c:v>1.8041632653060999</c:v>
                      </c:pt>
                      <c:pt idx="11">
                        <c:v>1.9654795918367001</c:v>
                      </c:pt>
                      <c:pt idx="12">
                        <c:v>2.1267959183673</c:v>
                      </c:pt>
                      <c:pt idx="13">
                        <c:v>2.2881122448979996</c:v>
                      </c:pt>
                      <c:pt idx="14">
                        <c:v>2.4494285714285997</c:v>
                      </c:pt>
                      <c:pt idx="15">
                        <c:v>2.6107448979591998</c:v>
                      </c:pt>
                      <c:pt idx="16">
                        <c:v>2.7720612244898</c:v>
                      </c:pt>
                      <c:pt idx="17">
                        <c:v>2.9333775510204001</c:v>
                      </c:pt>
                      <c:pt idx="18">
                        <c:v>3.0946938775510002</c:v>
                      </c:pt>
                      <c:pt idx="19">
                        <c:v>3.2560102040816004</c:v>
                      </c:pt>
                      <c:pt idx="20">
                        <c:v>3.4173265306121996</c:v>
                      </c:pt>
                      <c:pt idx="21">
                        <c:v>3.5786428571429001</c:v>
                      </c:pt>
                      <c:pt idx="22">
                        <c:v>3.7399591836735002</c:v>
                      </c:pt>
                      <c:pt idx="23">
                        <c:v>3.9012755102041003</c:v>
                      </c:pt>
                      <c:pt idx="24">
                        <c:v>4.0625918367347005</c:v>
                      </c:pt>
                      <c:pt idx="25">
                        <c:v>4.2239081632652997</c:v>
                      </c:pt>
                      <c:pt idx="26">
                        <c:v>4.3852244897959007</c:v>
                      </c:pt>
                      <c:pt idx="27">
                        <c:v>4.5465408163265</c:v>
                      </c:pt>
                      <c:pt idx="28">
                        <c:v>4.7078571428570992</c:v>
                      </c:pt>
                      <c:pt idx="29">
                        <c:v>4.8691734693878006</c:v>
                      </c:pt>
                      <c:pt idx="30">
                        <c:v>5.0304897959183998</c:v>
                      </c:pt>
                      <c:pt idx="31">
                        <c:v>5.191806122449</c:v>
                      </c:pt>
                      <c:pt idx="32">
                        <c:v>5.3531224489796001</c:v>
                      </c:pt>
                      <c:pt idx="33">
                        <c:v>5.5144387755101993</c:v>
                      </c:pt>
                      <c:pt idx="34">
                        <c:v>5.6757551020408004</c:v>
                      </c:pt>
                      <c:pt idx="35">
                        <c:v>5.8370714285713996</c:v>
                      </c:pt>
                      <c:pt idx="36">
                        <c:v>5.9983877551020006</c:v>
                      </c:pt>
                      <c:pt idx="37">
                        <c:v>6.1597040816327002</c:v>
                      </c:pt>
                      <c:pt idx="38">
                        <c:v>6.3210204081632995</c:v>
                      </c:pt>
                      <c:pt idx="39">
                        <c:v>6.4823367346939005</c:v>
                      </c:pt>
                      <c:pt idx="40">
                        <c:v>6.6436530612244997</c:v>
                      </c:pt>
                      <c:pt idx="41">
                        <c:v>6.8049693877550999</c:v>
                      </c:pt>
                      <c:pt idx="42">
                        <c:v>6.9662857142857</c:v>
                      </c:pt>
                      <c:pt idx="43">
                        <c:v>7.1276020408163001</c:v>
                      </c:pt>
                      <c:pt idx="44">
                        <c:v>7.2889183673469002</c:v>
                      </c:pt>
                      <c:pt idx="45">
                        <c:v>7.4502346938775998</c:v>
                      </c:pt>
                      <c:pt idx="46">
                        <c:v>7.6115510204082</c:v>
                      </c:pt>
                      <c:pt idx="47">
                        <c:v>7.7728673469388001</c:v>
                      </c:pt>
                      <c:pt idx="48">
                        <c:v>7.9341836734694002</c:v>
                      </c:pt>
                      <c:pt idx="49">
                        <c:v>8.0954999999999995</c:v>
                      </c:pt>
                      <c:pt idx="50">
                        <c:v>8.2568163265305987</c:v>
                      </c:pt>
                      <c:pt idx="51">
                        <c:v>8.4181326530611997</c:v>
                      </c:pt>
                      <c:pt idx="52">
                        <c:v>8.579448979591799</c:v>
                      </c:pt>
                      <c:pt idx="53">
                        <c:v>8.7407653061224</c:v>
                      </c:pt>
                      <c:pt idx="54">
                        <c:v>8.9020816326530987</c:v>
                      </c:pt>
                      <c:pt idx="55">
                        <c:v>9.0633979591836997</c:v>
                      </c:pt>
                      <c:pt idx="56">
                        <c:v>9.2247142857143007</c:v>
                      </c:pt>
                      <c:pt idx="57">
                        <c:v>9.3860306122449</c:v>
                      </c:pt>
                      <c:pt idx="58">
                        <c:v>9.5473469387754992</c:v>
                      </c:pt>
                      <c:pt idx="59">
                        <c:v>9.7086632653061002</c:v>
                      </c:pt>
                      <c:pt idx="60">
                        <c:v>9.8699795918367013</c:v>
                      </c:pt>
                      <c:pt idx="61">
                        <c:v>10.031295918367</c:v>
                      </c:pt>
                      <c:pt idx="62">
                        <c:v>10.192612244898001</c:v>
                      </c:pt>
                      <c:pt idx="63">
                        <c:v>10.353928571429002</c:v>
                      </c:pt>
                      <c:pt idx="64">
                        <c:v>10.515244897958999</c:v>
                      </c:pt>
                      <c:pt idx="65">
                        <c:v>10.676561224489999</c:v>
                      </c:pt>
                      <c:pt idx="66">
                        <c:v>10.83787755102</c:v>
                      </c:pt>
                      <c:pt idx="67">
                        <c:v>10.999193877551001</c:v>
                      </c:pt>
                      <c:pt idx="68">
                        <c:v>11.160510204082001</c:v>
                      </c:pt>
                      <c:pt idx="69">
                        <c:v>11.321826530612</c:v>
                      </c:pt>
                      <c:pt idx="70">
                        <c:v>11.483142857142999</c:v>
                      </c:pt>
                      <c:pt idx="71">
                        <c:v>11.644459183673</c:v>
                      </c:pt>
                      <c:pt idx="72">
                        <c:v>11.805775510204001</c:v>
                      </c:pt>
                      <c:pt idx="73">
                        <c:v>11.967091836735001</c:v>
                      </c:pt>
                      <c:pt idx="74">
                        <c:v>12.128408163265</c:v>
                      </c:pt>
                      <c:pt idx="75">
                        <c:v>12.289724489795999</c:v>
                      </c:pt>
                      <c:pt idx="76">
                        <c:v>12.451040816327</c:v>
                      </c:pt>
                      <c:pt idx="77">
                        <c:v>12.612357142857</c:v>
                      </c:pt>
                      <c:pt idx="78">
                        <c:v>12.773673469388001</c:v>
                      </c:pt>
                      <c:pt idx="79">
                        <c:v>12.934989795918</c:v>
                      </c:pt>
                      <c:pt idx="80">
                        <c:v>13.096306122448999</c:v>
                      </c:pt>
                      <c:pt idx="81">
                        <c:v>13.257622448979999</c:v>
                      </c:pt>
                      <c:pt idx="82">
                        <c:v>13.41893877551</c:v>
                      </c:pt>
                      <c:pt idx="83">
                        <c:v>13.580255102041001</c:v>
                      </c:pt>
                      <c:pt idx="84">
                        <c:v>13.741571428571</c:v>
                      </c:pt>
                      <c:pt idx="85">
                        <c:v>13.902887755101998</c:v>
                      </c:pt>
                      <c:pt idx="86">
                        <c:v>14.064204081632999</c:v>
                      </c:pt>
                      <c:pt idx="87">
                        <c:v>14.225520408163</c:v>
                      </c:pt>
                      <c:pt idx="88">
                        <c:v>14.386836734694</c:v>
                      </c:pt>
                      <c:pt idx="89">
                        <c:v>14.548153061224001</c:v>
                      </c:pt>
                      <c:pt idx="90">
                        <c:v>14.709469387755</c:v>
                      </c:pt>
                      <c:pt idx="91">
                        <c:v>14.870785714285999</c:v>
                      </c:pt>
                      <c:pt idx="92">
                        <c:v>15.032102040816</c:v>
                      </c:pt>
                      <c:pt idx="93">
                        <c:v>15.193418367347</c:v>
                      </c:pt>
                      <c:pt idx="94">
                        <c:v>15.354734693878001</c:v>
                      </c:pt>
                      <c:pt idx="95">
                        <c:v>15.516051020408002</c:v>
                      </c:pt>
                      <c:pt idx="96">
                        <c:v>15.677367346938999</c:v>
                      </c:pt>
                      <c:pt idx="97">
                        <c:v>15.838683673468999</c:v>
                      </c:pt>
                      <c:pt idx="98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'IP3'!$AS$5:$AS$103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BC44-4FCF-B507-FB2C7832E51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'IP3'!$AV$2</c15:sqref>
                        </c15:formulaRef>
                      </c:ext>
                    </c:extLst>
                    <c:strCache>
                      <c:ptCount val="1"/>
                      <c:pt idx="0">
                        <c:v>+7dBm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'IP3'!$AU$5:$AU$103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0.191</c:v>
                      </c:pt>
                      <c:pt idx="1">
                        <c:v>0.35231632653061001</c:v>
                      </c:pt>
                      <c:pt idx="2">
                        <c:v>0.51363265306121997</c:v>
                      </c:pt>
                      <c:pt idx="3">
                        <c:v>0.67494897959184008</c:v>
                      </c:pt>
                      <c:pt idx="4">
                        <c:v>0.83626530612244998</c:v>
                      </c:pt>
                      <c:pt idx="5">
                        <c:v>0.99758163265305999</c:v>
                      </c:pt>
                      <c:pt idx="6">
                        <c:v>1.1588979591837001</c:v>
                      </c:pt>
                      <c:pt idx="7">
                        <c:v>1.3202142857143</c:v>
                      </c:pt>
                      <c:pt idx="8">
                        <c:v>1.4815306122448999</c:v>
                      </c:pt>
                      <c:pt idx="9">
                        <c:v>1.6428469387755</c:v>
                      </c:pt>
                      <c:pt idx="10">
                        <c:v>1.8041632653060999</c:v>
                      </c:pt>
                      <c:pt idx="11">
                        <c:v>1.9654795918367001</c:v>
                      </c:pt>
                      <c:pt idx="12">
                        <c:v>2.1267959183673</c:v>
                      </c:pt>
                      <c:pt idx="13">
                        <c:v>2.2881122448979996</c:v>
                      </c:pt>
                      <c:pt idx="14">
                        <c:v>2.4494285714285997</c:v>
                      </c:pt>
                      <c:pt idx="15">
                        <c:v>2.6107448979591998</c:v>
                      </c:pt>
                      <c:pt idx="16">
                        <c:v>2.7720612244898</c:v>
                      </c:pt>
                      <c:pt idx="17">
                        <c:v>2.9333775510204001</c:v>
                      </c:pt>
                      <c:pt idx="18">
                        <c:v>3.0946938775510002</c:v>
                      </c:pt>
                      <c:pt idx="19">
                        <c:v>3.2560102040816004</c:v>
                      </c:pt>
                      <c:pt idx="20">
                        <c:v>3.4173265306121996</c:v>
                      </c:pt>
                      <c:pt idx="21">
                        <c:v>3.5786428571429001</c:v>
                      </c:pt>
                      <c:pt idx="22">
                        <c:v>3.7399591836735002</c:v>
                      </c:pt>
                      <c:pt idx="23">
                        <c:v>3.9012755102041003</c:v>
                      </c:pt>
                      <c:pt idx="24">
                        <c:v>4.0625918367347005</c:v>
                      </c:pt>
                      <c:pt idx="25">
                        <c:v>4.2239081632652997</c:v>
                      </c:pt>
                      <c:pt idx="26">
                        <c:v>4.3852244897959007</c:v>
                      </c:pt>
                      <c:pt idx="27">
                        <c:v>4.5465408163265</c:v>
                      </c:pt>
                      <c:pt idx="28">
                        <c:v>4.7078571428570992</c:v>
                      </c:pt>
                      <c:pt idx="29">
                        <c:v>4.8691734693878006</c:v>
                      </c:pt>
                      <c:pt idx="30">
                        <c:v>5.0304897959183998</c:v>
                      </c:pt>
                      <c:pt idx="31">
                        <c:v>5.191806122449</c:v>
                      </c:pt>
                      <c:pt idx="32">
                        <c:v>5.3531224489796001</c:v>
                      </c:pt>
                      <c:pt idx="33">
                        <c:v>5.5144387755101993</c:v>
                      </c:pt>
                      <c:pt idx="34">
                        <c:v>5.6757551020408004</c:v>
                      </c:pt>
                      <c:pt idx="35">
                        <c:v>5.8370714285713996</c:v>
                      </c:pt>
                      <c:pt idx="36">
                        <c:v>5.9983877551020006</c:v>
                      </c:pt>
                      <c:pt idx="37">
                        <c:v>6.1597040816327002</c:v>
                      </c:pt>
                      <c:pt idx="38">
                        <c:v>6.3210204081632995</c:v>
                      </c:pt>
                      <c:pt idx="39">
                        <c:v>6.4823367346939005</c:v>
                      </c:pt>
                      <c:pt idx="40">
                        <c:v>6.6436530612244997</c:v>
                      </c:pt>
                      <c:pt idx="41">
                        <c:v>6.8049693877550999</c:v>
                      </c:pt>
                      <c:pt idx="42">
                        <c:v>6.9662857142857</c:v>
                      </c:pt>
                      <c:pt idx="43">
                        <c:v>7.1276020408163001</c:v>
                      </c:pt>
                      <c:pt idx="44">
                        <c:v>7.2889183673469002</c:v>
                      </c:pt>
                      <c:pt idx="45">
                        <c:v>7.4502346938775998</c:v>
                      </c:pt>
                      <c:pt idx="46">
                        <c:v>7.6115510204082</c:v>
                      </c:pt>
                      <c:pt idx="47">
                        <c:v>7.7728673469388001</c:v>
                      </c:pt>
                      <c:pt idx="48">
                        <c:v>7.9341836734694002</c:v>
                      </c:pt>
                      <c:pt idx="49">
                        <c:v>8.0954999999999995</c:v>
                      </c:pt>
                      <c:pt idx="50">
                        <c:v>8.2568163265305987</c:v>
                      </c:pt>
                      <c:pt idx="51">
                        <c:v>8.4181326530611997</c:v>
                      </c:pt>
                      <c:pt idx="52">
                        <c:v>8.579448979591799</c:v>
                      </c:pt>
                      <c:pt idx="53">
                        <c:v>8.7407653061224</c:v>
                      </c:pt>
                      <c:pt idx="54">
                        <c:v>8.9020816326530987</c:v>
                      </c:pt>
                      <c:pt idx="55">
                        <c:v>9.0633979591836997</c:v>
                      </c:pt>
                      <c:pt idx="56">
                        <c:v>9.2247142857143007</c:v>
                      </c:pt>
                      <c:pt idx="57">
                        <c:v>9.3860306122449</c:v>
                      </c:pt>
                      <c:pt idx="58">
                        <c:v>9.5473469387754992</c:v>
                      </c:pt>
                      <c:pt idx="59">
                        <c:v>9.7086632653061002</c:v>
                      </c:pt>
                      <c:pt idx="60">
                        <c:v>9.8699795918367013</c:v>
                      </c:pt>
                      <c:pt idx="61">
                        <c:v>10.031295918367</c:v>
                      </c:pt>
                      <c:pt idx="62">
                        <c:v>10.192612244898001</c:v>
                      </c:pt>
                      <c:pt idx="63">
                        <c:v>10.353928571429002</c:v>
                      </c:pt>
                      <c:pt idx="64">
                        <c:v>10.515244897958999</c:v>
                      </c:pt>
                      <c:pt idx="65">
                        <c:v>10.676561224489999</c:v>
                      </c:pt>
                      <c:pt idx="66">
                        <c:v>10.83787755102</c:v>
                      </c:pt>
                      <c:pt idx="67">
                        <c:v>10.999193877551001</c:v>
                      </c:pt>
                      <c:pt idx="68">
                        <c:v>11.160510204082001</c:v>
                      </c:pt>
                      <c:pt idx="69">
                        <c:v>11.321826530612</c:v>
                      </c:pt>
                      <c:pt idx="70">
                        <c:v>11.483142857142999</c:v>
                      </c:pt>
                      <c:pt idx="71">
                        <c:v>11.644459183673</c:v>
                      </c:pt>
                      <c:pt idx="72">
                        <c:v>11.805775510204001</c:v>
                      </c:pt>
                      <c:pt idx="73">
                        <c:v>11.967091836735001</c:v>
                      </c:pt>
                      <c:pt idx="74">
                        <c:v>12.128408163265</c:v>
                      </c:pt>
                      <c:pt idx="75">
                        <c:v>12.289724489795999</c:v>
                      </c:pt>
                      <c:pt idx="76">
                        <c:v>12.451040816327</c:v>
                      </c:pt>
                      <c:pt idx="77">
                        <c:v>12.612357142857</c:v>
                      </c:pt>
                      <c:pt idx="78">
                        <c:v>12.773673469388001</c:v>
                      </c:pt>
                      <c:pt idx="79">
                        <c:v>12.934989795918</c:v>
                      </c:pt>
                      <c:pt idx="80">
                        <c:v>13.096306122448999</c:v>
                      </c:pt>
                      <c:pt idx="81">
                        <c:v>13.257622448979999</c:v>
                      </c:pt>
                      <c:pt idx="82">
                        <c:v>13.41893877551</c:v>
                      </c:pt>
                      <c:pt idx="83">
                        <c:v>13.580255102041001</c:v>
                      </c:pt>
                      <c:pt idx="84">
                        <c:v>13.741571428571</c:v>
                      </c:pt>
                      <c:pt idx="85">
                        <c:v>13.902887755101998</c:v>
                      </c:pt>
                      <c:pt idx="86">
                        <c:v>14.064204081632999</c:v>
                      </c:pt>
                      <c:pt idx="87">
                        <c:v>14.225520408163</c:v>
                      </c:pt>
                      <c:pt idx="88">
                        <c:v>14.386836734694</c:v>
                      </c:pt>
                      <c:pt idx="89">
                        <c:v>14.548153061224001</c:v>
                      </c:pt>
                      <c:pt idx="90">
                        <c:v>14.709469387755</c:v>
                      </c:pt>
                      <c:pt idx="91">
                        <c:v>14.870785714285999</c:v>
                      </c:pt>
                      <c:pt idx="92">
                        <c:v>15.032102040816</c:v>
                      </c:pt>
                      <c:pt idx="93">
                        <c:v>15.193418367347</c:v>
                      </c:pt>
                      <c:pt idx="94">
                        <c:v>15.354734693878001</c:v>
                      </c:pt>
                      <c:pt idx="95">
                        <c:v>15.516051020408002</c:v>
                      </c:pt>
                      <c:pt idx="96">
                        <c:v>15.677367346938999</c:v>
                      </c:pt>
                      <c:pt idx="97">
                        <c:v>15.838683673468999</c:v>
                      </c:pt>
                      <c:pt idx="9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'IP3'!$AV$5:$AV$103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C44-4FCF-B507-FB2C7832E51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'IP3'!$AY$2</c15:sqref>
                        </c15:formulaRef>
                      </c:ext>
                    </c:extLst>
                    <c:strCache>
                      <c:ptCount val="1"/>
                      <c:pt idx="0">
                        <c:v>+5dBm</c:v>
                      </c:pt>
                    </c:strCache>
                  </c:strRef>
                </c:tx>
                <c:spPr>
                  <a:ln cap="sq" cmpd="dbl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'IP3'!$AX$5:$AX$103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'IP3'!$AY$5:$AY$103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786-4F72-A0E2-E7E0C92C2E0C}"/>
                  </c:ext>
                </c:extLst>
              </c15:ser>
            </c15:filteredScatterSeries>
          </c:ext>
        </c:extLst>
      </c:scatterChart>
      <c:valAx>
        <c:axId val="111626496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2"/>
      </c:valAx>
      <c:valAx>
        <c:axId val="111657344"/>
        <c:scaling>
          <c:orientation val="minMax"/>
          <c:max val="25"/>
          <c:min val="-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1278628602152395"/>
          <c:y val="0.59509988334791486"/>
          <c:w val="0.19632955521060069"/>
          <c:h val="0.1795913531641878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Output IP3 vs LO Power (dBm)</a:t>
            </a:r>
          </a:p>
        </c:rich>
      </c:tx>
      <c:layout>
        <c:manualLayout>
          <c:xMode val="edge"/>
          <c:yMode val="edge"/>
          <c:x val="0.21693191207151147"/>
          <c:y val="9.479717813051145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3229665736227416E-2"/>
          <c:w val="0.76542713682528862"/>
          <c:h val="0.716017789442986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'IP3'!$J$2</c:f>
              <c:strCache>
                <c:ptCount val="1"/>
                <c:pt idx="0">
                  <c:v>+11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0.191</c:v>
                </c:pt>
                <c:pt idx="1">
                  <c:v>0.35231632653061001</c:v>
                </c:pt>
                <c:pt idx="2">
                  <c:v>0.51363265306121997</c:v>
                </c:pt>
                <c:pt idx="3">
                  <c:v>0.67494897959184008</c:v>
                </c:pt>
                <c:pt idx="4">
                  <c:v>0.83626530612244998</c:v>
                </c:pt>
                <c:pt idx="5">
                  <c:v>0.99758163265305999</c:v>
                </c:pt>
                <c:pt idx="6">
                  <c:v>1.1588979591837001</c:v>
                </c:pt>
                <c:pt idx="7">
                  <c:v>1.3202142857143</c:v>
                </c:pt>
                <c:pt idx="8">
                  <c:v>1.4815306122448999</c:v>
                </c:pt>
                <c:pt idx="9">
                  <c:v>1.6428469387755</c:v>
                </c:pt>
                <c:pt idx="10">
                  <c:v>1.8041632653060999</c:v>
                </c:pt>
                <c:pt idx="11">
                  <c:v>1.9654795918367001</c:v>
                </c:pt>
                <c:pt idx="12">
                  <c:v>2.1267959183673</c:v>
                </c:pt>
                <c:pt idx="13">
                  <c:v>2.2881122448979996</c:v>
                </c:pt>
                <c:pt idx="14">
                  <c:v>2.4494285714285997</c:v>
                </c:pt>
                <c:pt idx="15">
                  <c:v>2.6107448979591998</c:v>
                </c:pt>
                <c:pt idx="16">
                  <c:v>2.7720612244898</c:v>
                </c:pt>
                <c:pt idx="17">
                  <c:v>2.9333775510204001</c:v>
                </c:pt>
                <c:pt idx="18">
                  <c:v>3.0946938775510002</c:v>
                </c:pt>
                <c:pt idx="19">
                  <c:v>3.2560102040816004</c:v>
                </c:pt>
                <c:pt idx="20">
                  <c:v>3.4173265306121996</c:v>
                </c:pt>
                <c:pt idx="21">
                  <c:v>3.5786428571429001</c:v>
                </c:pt>
                <c:pt idx="22">
                  <c:v>3.7399591836735002</c:v>
                </c:pt>
                <c:pt idx="23">
                  <c:v>3.9012755102041003</c:v>
                </c:pt>
                <c:pt idx="24">
                  <c:v>4.0625918367347005</c:v>
                </c:pt>
                <c:pt idx="25">
                  <c:v>4.2239081632652997</c:v>
                </c:pt>
                <c:pt idx="26">
                  <c:v>4.3852244897959007</c:v>
                </c:pt>
                <c:pt idx="27">
                  <c:v>4.5465408163265</c:v>
                </c:pt>
                <c:pt idx="28">
                  <c:v>4.7078571428570992</c:v>
                </c:pt>
                <c:pt idx="29">
                  <c:v>4.8691734693878006</c:v>
                </c:pt>
                <c:pt idx="30">
                  <c:v>5.0304897959183998</c:v>
                </c:pt>
                <c:pt idx="31">
                  <c:v>5.191806122449</c:v>
                </c:pt>
                <c:pt idx="32">
                  <c:v>5.3531224489796001</c:v>
                </c:pt>
                <c:pt idx="33">
                  <c:v>5.5144387755101993</c:v>
                </c:pt>
                <c:pt idx="34">
                  <c:v>5.6757551020408004</c:v>
                </c:pt>
                <c:pt idx="35">
                  <c:v>5.8370714285713996</c:v>
                </c:pt>
                <c:pt idx="36">
                  <c:v>5.9983877551020006</c:v>
                </c:pt>
                <c:pt idx="37">
                  <c:v>6.1597040816327002</c:v>
                </c:pt>
                <c:pt idx="38">
                  <c:v>6.3210204081632995</c:v>
                </c:pt>
                <c:pt idx="39">
                  <c:v>6.4823367346939005</c:v>
                </c:pt>
                <c:pt idx="40">
                  <c:v>6.6436530612244997</c:v>
                </c:pt>
                <c:pt idx="41">
                  <c:v>6.8049693877550999</c:v>
                </c:pt>
                <c:pt idx="42">
                  <c:v>6.9662857142857</c:v>
                </c:pt>
                <c:pt idx="43">
                  <c:v>7.1276020408163001</c:v>
                </c:pt>
                <c:pt idx="44">
                  <c:v>7.2889183673469002</c:v>
                </c:pt>
                <c:pt idx="45">
                  <c:v>7.4502346938775998</c:v>
                </c:pt>
                <c:pt idx="46">
                  <c:v>7.6115510204082</c:v>
                </c:pt>
                <c:pt idx="47">
                  <c:v>7.7728673469388001</c:v>
                </c:pt>
                <c:pt idx="48">
                  <c:v>7.9341836734694002</c:v>
                </c:pt>
                <c:pt idx="49">
                  <c:v>8.0954999999999995</c:v>
                </c:pt>
                <c:pt idx="50">
                  <c:v>8.2568163265305987</c:v>
                </c:pt>
                <c:pt idx="51">
                  <c:v>8.4181326530611997</c:v>
                </c:pt>
                <c:pt idx="52">
                  <c:v>8.579448979591799</c:v>
                </c:pt>
                <c:pt idx="53">
                  <c:v>8.7407653061224</c:v>
                </c:pt>
                <c:pt idx="54">
                  <c:v>8.9020816326530987</c:v>
                </c:pt>
                <c:pt idx="55">
                  <c:v>9.0633979591836997</c:v>
                </c:pt>
                <c:pt idx="56">
                  <c:v>9.2247142857143007</c:v>
                </c:pt>
                <c:pt idx="57">
                  <c:v>9.3860306122449</c:v>
                </c:pt>
                <c:pt idx="58">
                  <c:v>9.5473469387754992</c:v>
                </c:pt>
                <c:pt idx="59">
                  <c:v>9.7086632653061002</c:v>
                </c:pt>
                <c:pt idx="60">
                  <c:v>9.8699795918367013</c:v>
                </c:pt>
                <c:pt idx="61">
                  <c:v>10.031295918367</c:v>
                </c:pt>
                <c:pt idx="62">
                  <c:v>10.192612244898001</c:v>
                </c:pt>
                <c:pt idx="63">
                  <c:v>10.353928571429002</c:v>
                </c:pt>
                <c:pt idx="64">
                  <c:v>10.515244897958999</c:v>
                </c:pt>
                <c:pt idx="65">
                  <c:v>10.676561224489999</c:v>
                </c:pt>
                <c:pt idx="66">
                  <c:v>10.83787755102</c:v>
                </c:pt>
                <c:pt idx="67">
                  <c:v>10.999193877551001</c:v>
                </c:pt>
                <c:pt idx="68">
                  <c:v>11.160510204082001</c:v>
                </c:pt>
                <c:pt idx="69">
                  <c:v>11.321826530612</c:v>
                </c:pt>
                <c:pt idx="70">
                  <c:v>11.483142857142999</c:v>
                </c:pt>
                <c:pt idx="71">
                  <c:v>11.644459183673</c:v>
                </c:pt>
                <c:pt idx="72">
                  <c:v>11.805775510204001</c:v>
                </c:pt>
                <c:pt idx="73">
                  <c:v>11.967091836735001</c:v>
                </c:pt>
                <c:pt idx="74">
                  <c:v>12.128408163265</c:v>
                </c:pt>
                <c:pt idx="75">
                  <c:v>12.289724489795999</c:v>
                </c:pt>
                <c:pt idx="76">
                  <c:v>12.451040816327</c:v>
                </c:pt>
                <c:pt idx="77">
                  <c:v>12.612357142857</c:v>
                </c:pt>
                <c:pt idx="78">
                  <c:v>12.773673469388001</c:v>
                </c:pt>
                <c:pt idx="79">
                  <c:v>12.934989795918</c:v>
                </c:pt>
                <c:pt idx="80">
                  <c:v>13.096306122448999</c:v>
                </c:pt>
                <c:pt idx="81">
                  <c:v>13.257622448979999</c:v>
                </c:pt>
                <c:pt idx="82">
                  <c:v>13.41893877551</c:v>
                </c:pt>
                <c:pt idx="83">
                  <c:v>13.580255102041001</c:v>
                </c:pt>
                <c:pt idx="84">
                  <c:v>13.741571428571</c:v>
                </c:pt>
                <c:pt idx="85">
                  <c:v>13.902887755101998</c:v>
                </c:pt>
                <c:pt idx="86">
                  <c:v>14.064204081632999</c:v>
                </c:pt>
                <c:pt idx="87">
                  <c:v>14.225520408163</c:v>
                </c:pt>
                <c:pt idx="88">
                  <c:v>14.386836734694</c:v>
                </c:pt>
                <c:pt idx="89">
                  <c:v>14.548153061224001</c:v>
                </c:pt>
                <c:pt idx="90">
                  <c:v>14.709469387755</c:v>
                </c:pt>
                <c:pt idx="91">
                  <c:v>14.870785714285999</c:v>
                </c:pt>
                <c:pt idx="92">
                  <c:v>15.032102040816</c:v>
                </c:pt>
                <c:pt idx="93">
                  <c:v>15.193418367347</c:v>
                </c:pt>
                <c:pt idx="94">
                  <c:v>15.354734693878001</c:v>
                </c:pt>
                <c:pt idx="95">
                  <c:v>15.516051020408002</c:v>
                </c:pt>
                <c:pt idx="96">
                  <c:v>15.677367346938999</c:v>
                </c:pt>
                <c:pt idx="97">
                  <c:v>15.838683673468999</c:v>
                </c:pt>
                <c:pt idx="98">
                  <c:v>16</c:v>
                </c:pt>
              </c:numCache>
            </c:numRef>
          </c:xVal>
          <c:yVal>
            <c:numRef>
              <c:f>'IP3'!$K$5:$K$103</c:f>
              <c:numCache>
                <c:formatCode>General</c:formatCode>
                <c:ptCount val="99"/>
                <c:pt idx="0">
                  <c:v>-73.795913999999996</c:v>
                </c:pt>
                <c:pt idx="1">
                  <c:v>-50.366580999999996</c:v>
                </c:pt>
                <c:pt idx="2">
                  <c:v>-25.119171000000001</c:v>
                </c:pt>
                <c:pt idx="3">
                  <c:v>-13.799053000000001</c:v>
                </c:pt>
                <c:pt idx="4">
                  <c:v>-6.1343750999999997</c:v>
                </c:pt>
                <c:pt idx="5">
                  <c:v>-0.43344450000000001</c:v>
                </c:pt>
                <c:pt idx="6">
                  <c:v>2.1562505000000001</c:v>
                </c:pt>
                <c:pt idx="7">
                  <c:v>3.9292943</c:v>
                </c:pt>
                <c:pt idx="8">
                  <c:v>5.555542</c:v>
                </c:pt>
                <c:pt idx="9">
                  <c:v>5.4373322000000002</c:v>
                </c:pt>
                <c:pt idx="10">
                  <c:v>1.6122398</c:v>
                </c:pt>
                <c:pt idx="11">
                  <c:v>-2.673279</c:v>
                </c:pt>
                <c:pt idx="12">
                  <c:v>-5.2495184000000004</c:v>
                </c:pt>
                <c:pt idx="13">
                  <c:v>-4.6507072000000003</c:v>
                </c:pt>
                <c:pt idx="14">
                  <c:v>-2.2227616000000001</c:v>
                </c:pt>
                <c:pt idx="15">
                  <c:v>0.41471123999999998</c:v>
                </c:pt>
                <c:pt idx="16">
                  <c:v>1.4450942</c:v>
                </c:pt>
                <c:pt idx="17">
                  <c:v>1.3076794</c:v>
                </c:pt>
                <c:pt idx="18">
                  <c:v>1.006534</c:v>
                </c:pt>
                <c:pt idx="19">
                  <c:v>1.7834958000000001</c:v>
                </c:pt>
                <c:pt idx="20">
                  <c:v>2.7209124999999998</c:v>
                </c:pt>
                <c:pt idx="21">
                  <c:v>3.5586638000000002</c:v>
                </c:pt>
                <c:pt idx="22">
                  <c:v>3.6659920000000001</c:v>
                </c:pt>
                <c:pt idx="23">
                  <c:v>4.0510139000000001</c:v>
                </c:pt>
                <c:pt idx="24">
                  <c:v>5.0592055</c:v>
                </c:pt>
                <c:pt idx="25">
                  <c:v>6.4007725999999998</c:v>
                </c:pt>
                <c:pt idx="26">
                  <c:v>7.5925178999999998</c:v>
                </c:pt>
                <c:pt idx="27">
                  <c:v>8.2437495999999992</c:v>
                </c:pt>
                <c:pt idx="28">
                  <c:v>8.7876863000000007</c:v>
                </c:pt>
                <c:pt idx="29">
                  <c:v>8.9083489999999994</c:v>
                </c:pt>
                <c:pt idx="30">
                  <c:v>8.5009736999999994</c:v>
                </c:pt>
                <c:pt idx="31">
                  <c:v>7.2801456</c:v>
                </c:pt>
                <c:pt idx="32">
                  <c:v>6.1063413999999998</c:v>
                </c:pt>
                <c:pt idx="33">
                  <c:v>5.3077717</c:v>
                </c:pt>
                <c:pt idx="34">
                  <c:v>5.1669416000000004</c:v>
                </c:pt>
                <c:pt idx="35">
                  <c:v>5.2309747</c:v>
                </c:pt>
                <c:pt idx="36">
                  <c:v>5.1522788999999998</c:v>
                </c:pt>
                <c:pt idx="37">
                  <c:v>5.6073947000000004</c:v>
                </c:pt>
                <c:pt idx="38">
                  <c:v>5.8508557999999997</c:v>
                </c:pt>
                <c:pt idx="39">
                  <c:v>5.8024344000000001</c:v>
                </c:pt>
                <c:pt idx="40">
                  <c:v>5.4882846000000001</c:v>
                </c:pt>
                <c:pt idx="41">
                  <c:v>5.6819715000000004</c:v>
                </c:pt>
                <c:pt idx="42">
                  <c:v>5.9130444999999998</c:v>
                </c:pt>
                <c:pt idx="43">
                  <c:v>5.9920138999999999</c:v>
                </c:pt>
                <c:pt idx="44">
                  <c:v>5.6996469000000003</c:v>
                </c:pt>
                <c:pt idx="45">
                  <c:v>5.6161941999999998</c:v>
                </c:pt>
                <c:pt idx="46">
                  <c:v>5.723814</c:v>
                </c:pt>
                <c:pt idx="47">
                  <c:v>6.3002276000000004</c:v>
                </c:pt>
                <c:pt idx="48">
                  <c:v>7.0170135</c:v>
                </c:pt>
                <c:pt idx="49">
                  <c:v>7.9580355000000003</c:v>
                </c:pt>
                <c:pt idx="50">
                  <c:v>8.4115304999999996</c:v>
                </c:pt>
                <c:pt idx="51">
                  <c:v>8.7270383999999996</c:v>
                </c:pt>
                <c:pt idx="52">
                  <c:v>8.2198887000000003</c:v>
                </c:pt>
                <c:pt idx="53">
                  <c:v>7.6231727999999999</c:v>
                </c:pt>
                <c:pt idx="54">
                  <c:v>6.7209082000000002</c:v>
                </c:pt>
                <c:pt idx="55">
                  <c:v>5.9547429000000003</c:v>
                </c:pt>
                <c:pt idx="56">
                  <c:v>5.2945633000000001</c:v>
                </c:pt>
                <c:pt idx="57">
                  <c:v>4.9020462</c:v>
                </c:pt>
                <c:pt idx="58">
                  <c:v>4.8799514999999998</c:v>
                </c:pt>
                <c:pt idx="59">
                  <c:v>5.1423082000000004</c:v>
                </c:pt>
                <c:pt idx="60">
                  <c:v>5.5876427</c:v>
                </c:pt>
                <c:pt idx="61">
                  <c:v>5.9030423000000001</c:v>
                </c:pt>
                <c:pt idx="62">
                  <c:v>5.9586309999999996</c:v>
                </c:pt>
                <c:pt idx="63">
                  <c:v>5.8846768999999997</c:v>
                </c:pt>
                <c:pt idx="64">
                  <c:v>5.6345467999999999</c:v>
                </c:pt>
                <c:pt idx="65">
                  <c:v>5.4122715000000001</c:v>
                </c:pt>
                <c:pt idx="66">
                  <c:v>5.3337770000000004</c:v>
                </c:pt>
                <c:pt idx="67">
                  <c:v>5.2675771999999998</c:v>
                </c:pt>
                <c:pt idx="68">
                  <c:v>5.2714499999999997</c:v>
                </c:pt>
                <c:pt idx="69">
                  <c:v>5.3025498000000004</c:v>
                </c:pt>
                <c:pt idx="70">
                  <c:v>5.5289735999999996</c:v>
                </c:pt>
                <c:pt idx="71">
                  <c:v>5.8388761999999996</c:v>
                </c:pt>
                <c:pt idx="72">
                  <c:v>6.0831814</c:v>
                </c:pt>
                <c:pt idx="73">
                  <c:v>6.2366609999999998</c:v>
                </c:pt>
                <c:pt idx="74">
                  <c:v>6.0649838000000003</c:v>
                </c:pt>
                <c:pt idx="75">
                  <c:v>6.0369978</c:v>
                </c:pt>
                <c:pt idx="76">
                  <c:v>5.6105312999999999</c:v>
                </c:pt>
                <c:pt idx="77">
                  <c:v>5.6901336000000002</c:v>
                </c:pt>
                <c:pt idx="78">
                  <c:v>5.0719028000000002</c:v>
                </c:pt>
                <c:pt idx="79">
                  <c:v>5.2249869999999996</c:v>
                </c:pt>
                <c:pt idx="80">
                  <c:v>5.0343304</c:v>
                </c:pt>
                <c:pt idx="81">
                  <c:v>4.4440454999999996</c:v>
                </c:pt>
                <c:pt idx="82">
                  <c:v>2.4523773000000002</c:v>
                </c:pt>
                <c:pt idx="83">
                  <c:v>-0.38732277999999998</c:v>
                </c:pt>
                <c:pt idx="84">
                  <c:v>-2.2927833</c:v>
                </c:pt>
                <c:pt idx="85">
                  <c:v>-3.4507427000000002</c:v>
                </c:pt>
                <c:pt idx="86">
                  <c:v>-4.0006142000000002</c:v>
                </c:pt>
                <c:pt idx="87">
                  <c:v>-4.4191918000000001</c:v>
                </c:pt>
                <c:pt idx="88">
                  <c:v>-3.8751975999999999</c:v>
                </c:pt>
                <c:pt idx="89">
                  <c:v>-0.23944823000000001</c:v>
                </c:pt>
                <c:pt idx="90">
                  <c:v>2.4617016</c:v>
                </c:pt>
                <c:pt idx="91">
                  <c:v>4.6353334999999998</c:v>
                </c:pt>
                <c:pt idx="92">
                  <c:v>3.3205314000000001</c:v>
                </c:pt>
                <c:pt idx="93">
                  <c:v>3.0708704</c:v>
                </c:pt>
                <c:pt idx="94">
                  <c:v>2.2024298</c:v>
                </c:pt>
                <c:pt idx="95">
                  <c:v>1.0753903</c:v>
                </c:pt>
                <c:pt idx="96">
                  <c:v>-1.0796448999999999</c:v>
                </c:pt>
                <c:pt idx="97">
                  <c:v>-3.3551804999999999</c:v>
                </c:pt>
                <c:pt idx="98">
                  <c:v>-4.7266282999999998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8D3-46DB-8728-589B19E1958A}"/>
            </c:ext>
          </c:extLst>
        </c:ser>
        <c:ser>
          <c:idx val="1"/>
          <c:order val="1"/>
          <c:tx>
            <c:strRef>
              <c:f>'IP3'!$M$2</c:f>
              <c:strCache>
                <c:ptCount val="1"/>
                <c:pt idx="0">
                  <c:v>+9 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'IP3'!$L$5:$L$103</c:f>
              <c:numCache>
                <c:formatCode>General</c:formatCode>
                <c:ptCount val="99"/>
                <c:pt idx="0">
                  <c:v>0.191</c:v>
                </c:pt>
                <c:pt idx="1">
                  <c:v>0.35231632653061001</c:v>
                </c:pt>
                <c:pt idx="2">
                  <c:v>0.51363265306121997</c:v>
                </c:pt>
                <c:pt idx="3">
                  <c:v>0.67494897959184008</c:v>
                </c:pt>
                <c:pt idx="4">
                  <c:v>0.83626530612244998</c:v>
                </c:pt>
                <c:pt idx="5">
                  <c:v>0.99758163265305999</c:v>
                </c:pt>
                <c:pt idx="6">
                  <c:v>1.1588979591837001</c:v>
                </c:pt>
                <c:pt idx="7">
                  <c:v>1.3202142857143</c:v>
                </c:pt>
                <c:pt idx="8">
                  <c:v>1.4815306122448999</c:v>
                </c:pt>
                <c:pt idx="9">
                  <c:v>1.6428469387755</c:v>
                </c:pt>
                <c:pt idx="10">
                  <c:v>1.8041632653060999</c:v>
                </c:pt>
                <c:pt idx="11">
                  <c:v>1.9654795918367001</c:v>
                </c:pt>
                <c:pt idx="12">
                  <c:v>2.1267959183673</c:v>
                </c:pt>
                <c:pt idx="13">
                  <c:v>2.2881122448979996</c:v>
                </c:pt>
                <c:pt idx="14">
                  <c:v>2.4494285714285997</c:v>
                </c:pt>
                <c:pt idx="15">
                  <c:v>2.6107448979591998</c:v>
                </c:pt>
                <c:pt idx="16">
                  <c:v>2.7720612244898</c:v>
                </c:pt>
                <c:pt idx="17">
                  <c:v>2.9333775510204001</c:v>
                </c:pt>
                <c:pt idx="18">
                  <c:v>3.0946938775510002</c:v>
                </c:pt>
                <c:pt idx="19">
                  <c:v>3.2560102040816004</c:v>
                </c:pt>
                <c:pt idx="20">
                  <c:v>3.4173265306121996</c:v>
                </c:pt>
                <c:pt idx="21">
                  <c:v>3.5786428571429001</c:v>
                </c:pt>
                <c:pt idx="22">
                  <c:v>3.7399591836735002</c:v>
                </c:pt>
                <c:pt idx="23">
                  <c:v>3.9012755102041003</c:v>
                </c:pt>
                <c:pt idx="24">
                  <c:v>4.0625918367347005</c:v>
                </c:pt>
                <c:pt idx="25">
                  <c:v>4.2239081632652997</c:v>
                </c:pt>
                <c:pt idx="26">
                  <c:v>4.3852244897959007</c:v>
                </c:pt>
                <c:pt idx="27">
                  <c:v>4.5465408163265</c:v>
                </c:pt>
                <c:pt idx="28">
                  <c:v>4.7078571428570992</c:v>
                </c:pt>
                <c:pt idx="29">
                  <c:v>4.8691734693878006</c:v>
                </c:pt>
                <c:pt idx="30">
                  <c:v>5.0304897959183998</c:v>
                </c:pt>
                <c:pt idx="31">
                  <c:v>5.191806122449</c:v>
                </c:pt>
                <c:pt idx="32">
                  <c:v>5.3531224489796001</c:v>
                </c:pt>
                <c:pt idx="33">
                  <c:v>5.5144387755101993</c:v>
                </c:pt>
                <c:pt idx="34">
                  <c:v>5.6757551020408004</c:v>
                </c:pt>
                <c:pt idx="35">
                  <c:v>5.8370714285713996</c:v>
                </c:pt>
                <c:pt idx="36">
                  <c:v>5.9983877551020006</c:v>
                </c:pt>
                <c:pt idx="37">
                  <c:v>6.1597040816327002</c:v>
                </c:pt>
                <c:pt idx="38">
                  <c:v>6.3210204081632995</c:v>
                </c:pt>
                <c:pt idx="39">
                  <c:v>6.4823367346939005</c:v>
                </c:pt>
                <c:pt idx="40">
                  <c:v>6.6436530612244997</c:v>
                </c:pt>
                <c:pt idx="41">
                  <c:v>6.8049693877550999</c:v>
                </c:pt>
                <c:pt idx="42">
                  <c:v>6.9662857142857</c:v>
                </c:pt>
                <c:pt idx="43">
                  <c:v>7.1276020408163001</c:v>
                </c:pt>
                <c:pt idx="44">
                  <c:v>7.2889183673469002</c:v>
                </c:pt>
                <c:pt idx="45">
                  <c:v>7.4502346938775998</c:v>
                </c:pt>
                <c:pt idx="46">
                  <c:v>7.6115510204082</c:v>
                </c:pt>
                <c:pt idx="47">
                  <c:v>7.7728673469388001</c:v>
                </c:pt>
                <c:pt idx="48">
                  <c:v>7.9341836734694002</c:v>
                </c:pt>
                <c:pt idx="49">
                  <c:v>8.0954999999999995</c:v>
                </c:pt>
                <c:pt idx="50">
                  <c:v>8.2568163265305987</c:v>
                </c:pt>
                <c:pt idx="51">
                  <c:v>8.4181326530611997</c:v>
                </c:pt>
                <c:pt idx="52">
                  <c:v>8.579448979591799</c:v>
                </c:pt>
                <c:pt idx="53">
                  <c:v>8.7407653061224</c:v>
                </c:pt>
                <c:pt idx="54">
                  <c:v>8.9020816326530987</c:v>
                </c:pt>
                <c:pt idx="55">
                  <c:v>9.0633979591836997</c:v>
                </c:pt>
                <c:pt idx="56">
                  <c:v>9.2247142857143007</c:v>
                </c:pt>
                <c:pt idx="57">
                  <c:v>9.3860306122449</c:v>
                </c:pt>
                <c:pt idx="58">
                  <c:v>9.5473469387754992</c:v>
                </c:pt>
                <c:pt idx="59">
                  <c:v>9.7086632653061002</c:v>
                </c:pt>
                <c:pt idx="60">
                  <c:v>9.8699795918367013</c:v>
                </c:pt>
                <c:pt idx="61">
                  <c:v>10.031295918367</c:v>
                </c:pt>
                <c:pt idx="62">
                  <c:v>10.192612244898001</c:v>
                </c:pt>
                <c:pt idx="63">
                  <c:v>10.353928571429002</c:v>
                </c:pt>
                <c:pt idx="64">
                  <c:v>10.515244897958999</c:v>
                </c:pt>
                <c:pt idx="65">
                  <c:v>10.676561224489999</c:v>
                </c:pt>
                <c:pt idx="66">
                  <c:v>10.83787755102</c:v>
                </c:pt>
                <c:pt idx="67">
                  <c:v>10.999193877551001</c:v>
                </c:pt>
                <c:pt idx="68">
                  <c:v>11.160510204082001</c:v>
                </c:pt>
                <c:pt idx="69">
                  <c:v>11.321826530612</c:v>
                </c:pt>
                <c:pt idx="70">
                  <c:v>11.483142857142999</c:v>
                </c:pt>
                <c:pt idx="71">
                  <c:v>11.644459183673</c:v>
                </c:pt>
                <c:pt idx="72">
                  <c:v>11.805775510204001</c:v>
                </c:pt>
                <c:pt idx="73">
                  <c:v>11.967091836735001</c:v>
                </c:pt>
                <c:pt idx="74">
                  <c:v>12.128408163265</c:v>
                </c:pt>
                <c:pt idx="75">
                  <c:v>12.289724489795999</c:v>
                </c:pt>
                <c:pt idx="76">
                  <c:v>12.451040816327</c:v>
                </c:pt>
                <c:pt idx="77">
                  <c:v>12.612357142857</c:v>
                </c:pt>
                <c:pt idx="78">
                  <c:v>12.773673469388001</c:v>
                </c:pt>
                <c:pt idx="79">
                  <c:v>12.934989795918</c:v>
                </c:pt>
                <c:pt idx="80">
                  <c:v>13.096306122448999</c:v>
                </c:pt>
                <c:pt idx="81">
                  <c:v>13.257622448979999</c:v>
                </c:pt>
                <c:pt idx="82">
                  <c:v>13.41893877551</c:v>
                </c:pt>
                <c:pt idx="83">
                  <c:v>13.580255102041001</c:v>
                </c:pt>
                <c:pt idx="84">
                  <c:v>13.741571428571</c:v>
                </c:pt>
                <c:pt idx="85">
                  <c:v>13.902887755101998</c:v>
                </c:pt>
                <c:pt idx="86">
                  <c:v>14.064204081632999</c:v>
                </c:pt>
                <c:pt idx="87">
                  <c:v>14.225520408163</c:v>
                </c:pt>
                <c:pt idx="88">
                  <c:v>14.386836734694</c:v>
                </c:pt>
                <c:pt idx="89">
                  <c:v>14.548153061224001</c:v>
                </c:pt>
                <c:pt idx="90">
                  <c:v>14.709469387755</c:v>
                </c:pt>
                <c:pt idx="91">
                  <c:v>14.870785714285999</c:v>
                </c:pt>
                <c:pt idx="92">
                  <c:v>15.032102040816</c:v>
                </c:pt>
                <c:pt idx="93">
                  <c:v>15.193418367347</c:v>
                </c:pt>
                <c:pt idx="94">
                  <c:v>15.354734693878001</c:v>
                </c:pt>
                <c:pt idx="95">
                  <c:v>15.516051020408002</c:v>
                </c:pt>
                <c:pt idx="96">
                  <c:v>15.677367346938999</c:v>
                </c:pt>
                <c:pt idx="97">
                  <c:v>15.838683673468999</c:v>
                </c:pt>
                <c:pt idx="98">
                  <c:v>16</c:v>
                </c:pt>
              </c:numCache>
            </c:numRef>
          </c:xVal>
          <c:yVal>
            <c:numRef>
              <c:f>'IP3'!$N$5:$N$103</c:f>
              <c:numCache>
                <c:formatCode>General</c:formatCode>
                <c:ptCount val="99"/>
                <c:pt idx="0">
                  <c:v>-80.303780000000003</c:v>
                </c:pt>
                <c:pt idx="1">
                  <c:v>-48.856731000000003</c:v>
                </c:pt>
                <c:pt idx="2">
                  <c:v>-22.608383</c:v>
                </c:pt>
                <c:pt idx="3">
                  <c:v>-19.861537999999999</c:v>
                </c:pt>
                <c:pt idx="4">
                  <c:v>-9.5714244999999991</c:v>
                </c:pt>
                <c:pt idx="5">
                  <c:v>0.41011098000000001</c:v>
                </c:pt>
                <c:pt idx="6">
                  <c:v>1.1200452000000001</c:v>
                </c:pt>
                <c:pt idx="7">
                  <c:v>6.4755998000000004</c:v>
                </c:pt>
                <c:pt idx="8">
                  <c:v>3.1332464</c:v>
                </c:pt>
                <c:pt idx="9">
                  <c:v>5.4575113999999996</c:v>
                </c:pt>
                <c:pt idx="10">
                  <c:v>2.1986210000000002</c:v>
                </c:pt>
                <c:pt idx="11">
                  <c:v>-4.8604889</c:v>
                </c:pt>
                <c:pt idx="12">
                  <c:v>-7.0572518999999998</c:v>
                </c:pt>
                <c:pt idx="13">
                  <c:v>-6.4488883000000001</c:v>
                </c:pt>
                <c:pt idx="14">
                  <c:v>-2.8997655</c:v>
                </c:pt>
                <c:pt idx="15">
                  <c:v>0.34716838999999999</c:v>
                </c:pt>
                <c:pt idx="16">
                  <c:v>1.0563525</c:v>
                </c:pt>
                <c:pt idx="17">
                  <c:v>-0.26619040999999999</c:v>
                </c:pt>
                <c:pt idx="18">
                  <c:v>-5.4258365000000003E-2</c:v>
                </c:pt>
                <c:pt idx="19">
                  <c:v>1.0538858</c:v>
                </c:pt>
                <c:pt idx="20">
                  <c:v>2.9506538</c:v>
                </c:pt>
                <c:pt idx="21">
                  <c:v>2.5753187999999998</c:v>
                </c:pt>
                <c:pt idx="22">
                  <c:v>3.032654</c:v>
                </c:pt>
                <c:pt idx="23">
                  <c:v>3.3255365000000001</c:v>
                </c:pt>
                <c:pt idx="24">
                  <c:v>4.9274278000000002</c:v>
                </c:pt>
                <c:pt idx="25">
                  <c:v>7.0824537000000003</c:v>
                </c:pt>
                <c:pt idx="26">
                  <c:v>7.8813447999999999</c:v>
                </c:pt>
                <c:pt idx="27">
                  <c:v>7.8850331000000002</c:v>
                </c:pt>
                <c:pt idx="28">
                  <c:v>7.9260612000000004</c:v>
                </c:pt>
                <c:pt idx="29">
                  <c:v>8.2062149000000009</c:v>
                </c:pt>
                <c:pt idx="30">
                  <c:v>7.3775158000000003</c:v>
                </c:pt>
                <c:pt idx="31">
                  <c:v>5.7880411</c:v>
                </c:pt>
                <c:pt idx="32">
                  <c:v>4.5467333999999999</c:v>
                </c:pt>
                <c:pt idx="33">
                  <c:v>4.3315634999999997</c:v>
                </c:pt>
                <c:pt idx="34">
                  <c:v>4.5561175</c:v>
                </c:pt>
                <c:pt idx="35">
                  <c:v>5.1743082999999999</c:v>
                </c:pt>
                <c:pt idx="36">
                  <c:v>5.2191567000000001</c:v>
                </c:pt>
                <c:pt idx="37">
                  <c:v>4.6102686000000004</c:v>
                </c:pt>
                <c:pt idx="38">
                  <c:v>6.2985821</c:v>
                </c:pt>
                <c:pt idx="39">
                  <c:v>5.2523536999999996</c:v>
                </c:pt>
                <c:pt idx="40">
                  <c:v>4.0512581000000001</c:v>
                </c:pt>
                <c:pt idx="41">
                  <c:v>4.9431137999999999</c:v>
                </c:pt>
                <c:pt idx="42">
                  <c:v>5.3012438</c:v>
                </c:pt>
                <c:pt idx="43">
                  <c:v>4.2554445000000003</c:v>
                </c:pt>
                <c:pt idx="44">
                  <c:v>4.7223854000000003</c:v>
                </c:pt>
                <c:pt idx="45">
                  <c:v>4.9936813999999998</c:v>
                </c:pt>
                <c:pt idx="46">
                  <c:v>4.9191589000000002</c:v>
                </c:pt>
                <c:pt idx="47">
                  <c:v>5.8765817</c:v>
                </c:pt>
                <c:pt idx="48">
                  <c:v>6.9462390000000003</c:v>
                </c:pt>
                <c:pt idx="49">
                  <c:v>7.9195036999999999</c:v>
                </c:pt>
                <c:pt idx="50">
                  <c:v>8.1704044000000007</c:v>
                </c:pt>
                <c:pt idx="51">
                  <c:v>8.2671794999999992</c:v>
                </c:pt>
                <c:pt idx="52">
                  <c:v>8.3805122000000001</c:v>
                </c:pt>
                <c:pt idx="53">
                  <c:v>7.1570806999999999</c:v>
                </c:pt>
                <c:pt idx="54">
                  <c:v>6.3441529000000001</c:v>
                </c:pt>
                <c:pt idx="55">
                  <c:v>4.8524703999999996</c:v>
                </c:pt>
                <c:pt idx="56">
                  <c:v>4.7776537000000001</c:v>
                </c:pt>
                <c:pt idx="57">
                  <c:v>4.7375112000000001</c:v>
                </c:pt>
                <c:pt idx="58">
                  <c:v>4.2403554999999997</c:v>
                </c:pt>
                <c:pt idx="59">
                  <c:v>4.7605905999999996</c:v>
                </c:pt>
                <c:pt idx="60">
                  <c:v>5.3605622999999998</c:v>
                </c:pt>
                <c:pt idx="61">
                  <c:v>5.2167234000000002</c:v>
                </c:pt>
                <c:pt idx="62">
                  <c:v>5.3815966</c:v>
                </c:pt>
                <c:pt idx="63">
                  <c:v>5.5416240999999999</c:v>
                </c:pt>
                <c:pt idx="64">
                  <c:v>5.4100127000000002</c:v>
                </c:pt>
                <c:pt idx="65">
                  <c:v>5.0387015000000002</c:v>
                </c:pt>
                <c:pt idx="66">
                  <c:v>5.1025362000000003</c:v>
                </c:pt>
                <c:pt idx="67">
                  <c:v>5.2706008000000004</c:v>
                </c:pt>
                <c:pt idx="68">
                  <c:v>5.1158247000000001</c:v>
                </c:pt>
                <c:pt idx="69">
                  <c:v>5.1132812999999997</c:v>
                </c:pt>
                <c:pt idx="70">
                  <c:v>5.2235594000000001</c:v>
                </c:pt>
                <c:pt idx="71">
                  <c:v>5.4206009000000002</c:v>
                </c:pt>
                <c:pt idx="72">
                  <c:v>5.4856056999999998</c:v>
                </c:pt>
                <c:pt idx="73">
                  <c:v>5.4196720000000003</c:v>
                </c:pt>
                <c:pt idx="74">
                  <c:v>4.9409751999999996</c:v>
                </c:pt>
                <c:pt idx="75">
                  <c:v>5.1846709000000004</c:v>
                </c:pt>
                <c:pt idx="76">
                  <c:v>5.5134501</c:v>
                </c:pt>
                <c:pt idx="77">
                  <c:v>4.0777092000000001</c:v>
                </c:pt>
                <c:pt idx="78">
                  <c:v>4.5852718000000001</c:v>
                </c:pt>
                <c:pt idx="79">
                  <c:v>3.3334125999999999</c:v>
                </c:pt>
                <c:pt idx="80">
                  <c:v>4.4608854999999998</c:v>
                </c:pt>
                <c:pt idx="81">
                  <c:v>4.5088762999999998</c:v>
                </c:pt>
                <c:pt idx="82">
                  <c:v>2.1621890000000001</c:v>
                </c:pt>
                <c:pt idx="83">
                  <c:v>2.6838529000000002</c:v>
                </c:pt>
                <c:pt idx="84">
                  <c:v>-1.2364522</c:v>
                </c:pt>
                <c:pt idx="85">
                  <c:v>0.2147145</c:v>
                </c:pt>
                <c:pt idx="86">
                  <c:v>-4.2641157999999999</c:v>
                </c:pt>
                <c:pt idx="87">
                  <c:v>-4.4534044000000002</c:v>
                </c:pt>
                <c:pt idx="88">
                  <c:v>-4.6364821999999997</c:v>
                </c:pt>
                <c:pt idx="89">
                  <c:v>-2.3196224999999999</c:v>
                </c:pt>
                <c:pt idx="90">
                  <c:v>-1.7091073000000001</c:v>
                </c:pt>
                <c:pt idx="91">
                  <c:v>-0.12619311999999999</c:v>
                </c:pt>
                <c:pt idx="92">
                  <c:v>7.4428786999999996</c:v>
                </c:pt>
                <c:pt idx="93">
                  <c:v>4.2366375999999999</c:v>
                </c:pt>
                <c:pt idx="94">
                  <c:v>1.4701398999999999</c:v>
                </c:pt>
                <c:pt idx="95">
                  <c:v>8.8766552999999998E-2</c:v>
                </c:pt>
                <c:pt idx="96">
                  <c:v>-3.1041625000000002</c:v>
                </c:pt>
                <c:pt idx="97">
                  <c:v>-5.4881506</c:v>
                </c:pt>
                <c:pt idx="98">
                  <c:v>-10.184956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8D3-46DB-8728-589B19E1958A}"/>
            </c:ext>
          </c:extLst>
        </c:ser>
        <c:ser>
          <c:idx val="2"/>
          <c:order val="2"/>
          <c:tx>
            <c:strRef>
              <c:f>'IP3'!$P$2</c:f>
              <c:strCache>
                <c:ptCount val="1"/>
                <c:pt idx="0">
                  <c:v>+7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'IP3'!$O$5:$O$103</c:f>
              <c:numCache>
                <c:formatCode>General</c:formatCode>
                <c:ptCount val="99"/>
                <c:pt idx="0">
                  <c:v>0.191</c:v>
                </c:pt>
                <c:pt idx="1">
                  <c:v>0.35231632653061001</c:v>
                </c:pt>
                <c:pt idx="2">
                  <c:v>0.51363265306121997</c:v>
                </c:pt>
                <c:pt idx="3">
                  <c:v>0.67494897959184008</c:v>
                </c:pt>
                <c:pt idx="4">
                  <c:v>0.83626530612244998</c:v>
                </c:pt>
                <c:pt idx="5">
                  <c:v>0.99758163265305999</c:v>
                </c:pt>
                <c:pt idx="6">
                  <c:v>1.1588979591837001</c:v>
                </c:pt>
                <c:pt idx="7">
                  <c:v>1.3202142857143</c:v>
                </c:pt>
                <c:pt idx="8">
                  <c:v>1.4815306122448999</c:v>
                </c:pt>
                <c:pt idx="9">
                  <c:v>1.6428469387755</c:v>
                </c:pt>
                <c:pt idx="10">
                  <c:v>1.8041632653060999</c:v>
                </c:pt>
                <c:pt idx="11">
                  <c:v>1.9654795918367001</c:v>
                </c:pt>
                <c:pt idx="12">
                  <c:v>2.1267959183673</c:v>
                </c:pt>
                <c:pt idx="13">
                  <c:v>2.2881122448979996</c:v>
                </c:pt>
                <c:pt idx="14">
                  <c:v>2.4494285714285997</c:v>
                </c:pt>
                <c:pt idx="15">
                  <c:v>2.6107448979591998</c:v>
                </c:pt>
                <c:pt idx="16">
                  <c:v>2.7720612244898</c:v>
                </c:pt>
                <c:pt idx="17">
                  <c:v>2.9333775510204001</c:v>
                </c:pt>
                <c:pt idx="18">
                  <c:v>3.0946938775510002</c:v>
                </c:pt>
                <c:pt idx="19">
                  <c:v>3.2560102040816004</c:v>
                </c:pt>
                <c:pt idx="20">
                  <c:v>3.4173265306121996</c:v>
                </c:pt>
                <c:pt idx="21">
                  <c:v>3.5786428571429001</c:v>
                </c:pt>
                <c:pt idx="22">
                  <c:v>3.7399591836735002</c:v>
                </c:pt>
                <c:pt idx="23">
                  <c:v>3.9012755102041003</c:v>
                </c:pt>
                <c:pt idx="24">
                  <c:v>4.0625918367347005</c:v>
                </c:pt>
                <c:pt idx="25">
                  <c:v>4.2239081632652997</c:v>
                </c:pt>
                <c:pt idx="26">
                  <c:v>4.3852244897959007</c:v>
                </c:pt>
                <c:pt idx="27">
                  <c:v>4.5465408163265</c:v>
                </c:pt>
                <c:pt idx="28">
                  <c:v>4.7078571428570992</c:v>
                </c:pt>
                <c:pt idx="29">
                  <c:v>4.8691734693878006</c:v>
                </c:pt>
                <c:pt idx="30">
                  <c:v>5.0304897959183998</c:v>
                </c:pt>
                <c:pt idx="31">
                  <c:v>5.191806122449</c:v>
                </c:pt>
                <c:pt idx="32">
                  <c:v>5.3531224489796001</c:v>
                </c:pt>
                <c:pt idx="33">
                  <c:v>5.5144387755101993</c:v>
                </c:pt>
                <c:pt idx="34">
                  <c:v>5.6757551020408004</c:v>
                </c:pt>
                <c:pt idx="35">
                  <c:v>5.8370714285713996</c:v>
                </c:pt>
                <c:pt idx="36">
                  <c:v>5.9983877551020006</c:v>
                </c:pt>
                <c:pt idx="37">
                  <c:v>6.1597040816327002</c:v>
                </c:pt>
                <c:pt idx="38">
                  <c:v>6.3210204081632995</c:v>
                </c:pt>
                <c:pt idx="39">
                  <c:v>6.4823367346939005</c:v>
                </c:pt>
                <c:pt idx="40">
                  <c:v>6.6436530612244997</c:v>
                </c:pt>
                <c:pt idx="41">
                  <c:v>6.8049693877550999</c:v>
                </c:pt>
                <c:pt idx="42">
                  <c:v>6.9662857142857</c:v>
                </c:pt>
                <c:pt idx="43">
                  <c:v>7.1276020408163001</c:v>
                </c:pt>
                <c:pt idx="44">
                  <c:v>7.2889183673469002</c:v>
                </c:pt>
                <c:pt idx="45">
                  <c:v>7.4502346938775998</c:v>
                </c:pt>
                <c:pt idx="46">
                  <c:v>7.6115510204082</c:v>
                </c:pt>
                <c:pt idx="47">
                  <c:v>7.7728673469388001</c:v>
                </c:pt>
                <c:pt idx="48">
                  <c:v>7.9341836734694002</c:v>
                </c:pt>
                <c:pt idx="49">
                  <c:v>8.0954999999999995</c:v>
                </c:pt>
                <c:pt idx="50">
                  <c:v>8.2568163265305987</c:v>
                </c:pt>
                <c:pt idx="51">
                  <c:v>8.4181326530611997</c:v>
                </c:pt>
                <c:pt idx="52">
                  <c:v>8.579448979591799</c:v>
                </c:pt>
                <c:pt idx="53">
                  <c:v>8.7407653061224</c:v>
                </c:pt>
                <c:pt idx="54">
                  <c:v>8.9020816326530987</c:v>
                </c:pt>
                <c:pt idx="55">
                  <c:v>9.0633979591836997</c:v>
                </c:pt>
                <c:pt idx="56">
                  <c:v>9.2247142857143007</c:v>
                </c:pt>
                <c:pt idx="57">
                  <c:v>9.3860306122449</c:v>
                </c:pt>
                <c:pt idx="58">
                  <c:v>9.5473469387754992</c:v>
                </c:pt>
                <c:pt idx="59">
                  <c:v>9.7086632653061002</c:v>
                </c:pt>
                <c:pt idx="60">
                  <c:v>9.8699795918367013</c:v>
                </c:pt>
                <c:pt idx="61">
                  <c:v>10.031295918367</c:v>
                </c:pt>
                <c:pt idx="62">
                  <c:v>10.192612244898001</c:v>
                </c:pt>
                <c:pt idx="63">
                  <c:v>10.353928571429002</c:v>
                </c:pt>
                <c:pt idx="64">
                  <c:v>10.515244897958999</c:v>
                </c:pt>
                <c:pt idx="65">
                  <c:v>10.676561224489999</c:v>
                </c:pt>
                <c:pt idx="66">
                  <c:v>10.83787755102</c:v>
                </c:pt>
                <c:pt idx="67">
                  <c:v>10.999193877551001</c:v>
                </c:pt>
                <c:pt idx="68">
                  <c:v>11.160510204082001</c:v>
                </c:pt>
                <c:pt idx="69">
                  <c:v>11.321826530612</c:v>
                </c:pt>
                <c:pt idx="70">
                  <c:v>11.483142857142999</c:v>
                </c:pt>
                <c:pt idx="71">
                  <c:v>11.644459183673</c:v>
                </c:pt>
                <c:pt idx="72">
                  <c:v>11.805775510204001</c:v>
                </c:pt>
                <c:pt idx="73">
                  <c:v>11.967091836735001</c:v>
                </c:pt>
                <c:pt idx="74">
                  <c:v>12.128408163265</c:v>
                </c:pt>
                <c:pt idx="75">
                  <c:v>12.289724489795999</c:v>
                </c:pt>
                <c:pt idx="76">
                  <c:v>12.451040816327</c:v>
                </c:pt>
                <c:pt idx="77">
                  <c:v>12.612357142857</c:v>
                </c:pt>
                <c:pt idx="78">
                  <c:v>12.773673469388001</c:v>
                </c:pt>
                <c:pt idx="79">
                  <c:v>12.934989795918</c:v>
                </c:pt>
                <c:pt idx="80">
                  <c:v>13.096306122448999</c:v>
                </c:pt>
                <c:pt idx="81">
                  <c:v>13.257622448979999</c:v>
                </c:pt>
                <c:pt idx="82">
                  <c:v>13.41893877551</c:v>
                </c:pt>
                <c:pt idx="83">
                  <c:v>13.580255102041001</c:v>
                </c:pt>
                <c:pt idx="84">
                  <c:v>13.741571428571</c:v>
                </c:pt>
                <c:pt idx="85">
                  <c:v>13.902887755101998</c:v>
                </c:pt>
                <c:pt idx="86">
                  <c:v>14.064204081632999</c:v>
                </c:pt>
                <c:pt idx="87">
                  <c:v>14.225520408163</c:v>
                </c:pt>
                <c:pt idx="88">
                  <c:v>14.386836734694</c:v>
                </c:pt>
                <c:pt idx="89">
                  <c:v>14.548153061224001</c:v>
                </c:pt>
                <c:pt idx="90">
                  <c:v>14.709469387755</c:v>
                </c:pt>
                <c:pt idx="91">
                  <c:v>14.870785714285999</c:v>
                </c:pt>
                <c:pt idx="92">
                  <c:v>15.032102040816</c:v>
                </c:pt>
                <c:pt idx="93">
                  <c:v>15.193418367347</c:v>
                </c:pt>
                <c:pt idx="94">
                  <c:v>15.354734693878001</c:v>
                </c:pt>
                <c:pt idx="95">
                  <c:v>15.516051020408002</c:v>
                </c:pt>
                <c:pt idx="96">
                  <c:v>15.677367346938999</c:v>
                </c:pt>
                <c:pt idx="97">
                  <c:v>15.838683673468999</c:v>
                </c:pt>
                <c:pt idx="98">
                  <c:v>16</c:v>
                </c:pt>
              </c:numCache>
            </c:numRef>
          </c:xVal>
          <c:yVal>
            <c:numRef>
              <c:f>'IP3'!$Q$5:$Q$103</c:f>
              <c:numCache>
                <c:formatCode>General</c:formatCode>
                <c:ptCount val="99"/>
                <c:pt idx="0">
                  <c:v>-85.075553999999997</c:v>
                </c:pt>
                <c:pt idx="1">
                  <c:v>-52.078709000000003</c:v>
                </c:pt>
                <c:pt idx="2">
                  <c:v>-34.564715999999997</c:v>
                </c:pt>
                <c:pt idx="3">
                  <c:v>-23.471260000000001</c:v>
                </c:pt>
                <c:pt idx="4">
                  <c:v>-9.7186860999999993</c:v>
                </c:pt>
                <c:pt idx="5">
                  <c:v>-5.0670675999999997</c:v>
                </c:pt>
                <c:pt idx="6">
                  <c:v>-0.56365483999999999</c:v>
                </c:pt>
                <c:pt idx="7">
                  <c:v>-2.1580159999999999</c:v>
                </c:pt>
                <c:pt idx="8">
                  <c:v>-1.1969841000000001</c:v>
                </c:pt>
                <c:pt idx="9">
                  <c:v>1.6678599999999999</c:v>
                </c:pt>
                <c:pt idx="10">
                  <c:v>2.2046673000000001</c:v>
                </c:pt>
                <c:pt idx="11">
                  <c:v>-5.7841496000000001</c:v>
                </c:pt>
                <c:pt idx="12">
                  <c:v>-7.9149488999999997</c:v>
                </c:pt>
                <c:pt idx="13">
                  <c:v>-7.2238898000000002</c:v>
                </c:pt>
                <c:pt idx="14">
                  <c:v>-3.7048701999999998</c:v>
                </c:pt>
                <c:pt idx="15">
                  <c:v>-0.57211888</c:v>
                </c:pt>
                <c:pt idx="16">
                  <c:v>-0.28407937</c:v>
                </c:pt>
                <c:pt idx="17">
                  <c:v>-1.3642877</c:v>
                </c:pt>
                <c:pt idx="18">
                  <c:v>-0.59337276000000005</c:v>
                </c:pt>
                <c:pt idx="19">
                  <c:v>0.94748728999999998</c:v>
                </c:pt>
                <c:pt idx="20">
                  <c:v>2.2882452</c:v>
                </c:pt>
                <c:pt idx="21">
                  <c:v>1.8159491000000001</c:v>
                </c:pt>
                <c:pt idx="22">
                  <c:v>2.5534732</c:v>
                </c:pt>
                <c:pt idx="23">
                  <c:v>3.7126706</c:v>
                </c:pt>
                <c:pt idx="24">
                  <c:v>5.4973821999999997</c:v>
                </c:pt>
                <c:pt idx="25">
                  <c:v>7.1884221999999998</c:v>
                </c:pt>
                <c:pt idx="26">
                  <c:v>7.2732619999999999</c:v>
                </c:pt>
                <c:pt idx="27">
                  <c:v>6.5204658999999996</c:v>
                </c:pt>
                <c:pt idx="28">
                  <c:v>6.5945897000000002</c:v>
                </c:pt>
                <c:pt idx="29">
                  <c:v>6.8468966</c:v>
                </c:pt>
                <c:pt idx="30">
                  <c:v>5.2592429999999997</c:v>
                </c:pt>
                <c:pt idx="31">
                  <c:v>4.1773233000000003</c:v>
                </c:pt>
                <c:pt idx="32">
                  <c:v>3.4958847</c:v>
                </c:pt>
                <c:pt idx="33">
                  <c:v>3.9648728000000002</c:v>
                </c:pt>
                <c:pt idx="34">
                  <c:v>4.5896511000000002</c:v>
                </c:pt>
                <c:pt idx="35">
                  <c:v>5.0529513000000001</c:v>
                </c:pt>
                <c:pt idx="36">
                  <c:v>4.9446173</c:v>
                </c:pt>
                <c:pt idx="37">
                  <c:v>4.4119897000000003</c:v>
                </c:pt>
                <c:pt idx="38">
                  <c:v>5.8476547999999999</c:v>
                </c:pt>
                <c:pt idx="39">
                  <c:v>4.1435012999999996</c:v>
                </c:pt>
                <c:pt idx="40">
                  <c:v>3.1035824000000001</c:v>
                </c:pt>
                <c:pt idx="41">
                  <c:v>4.0297917999999999</c:v>
                </c:pt>
                <c:pt idx="42">
                  <c:v>4.0820373999999999</c:v>
                </c:pt>
                <c:pt idx="43">
                  <c:v>2.8979887999999998</c:v>
                </c:pt>
                <c:pt idx="44">
                  <c:v>4.1018480999999998</c:v>
                </c:pt>
                <c:pt idx="45">
                  <c:v>4.7153372999999998</c:v>
                </c:pt>
                <c:pt idx="46">
                  <c:v>4.4918060000000004</c:v>
                </c:pt>
                <c:pt idx="47">
                  <c:v>5.394825</c:v>
                </c:pt>
                <c:pt idx="48">
                  <c:v>6.4977492999999997</c:v>
                </c:pt>
                <c:pt idx="49">
                  <c:v>6.7659273000000004</c:v>
                </c:pt>
                <c:pt idx="50">
                  <c:v>7.3077177999999998</c:v>
                </c:pt>
                <c:pt idx="51">
                  <c:v>7.1515503000000002</c:v>
                </c:pt>
                <c:pt idx="52">
                  <c:v>7.4527096999999998</c:v>
                </c:pt>
                <c:pt idx="53">
                  <c:v>6.1160851000000003</c:v>
                </c:pt>
                <c:pt idx="54">
                  <c:v>5.6328453999999999</c:v>
                </c:pt>
                <c:pt idx="55">
                  <c:v>4.1727781000000004</c:v>
                </c:pt>
                <c:pt idx="56">
                  <c:v>4.1755633000000003</c:v>
                </c:pt>
                <c:pt idx="57">
                  <c:v>4.2897825000000003</c:v>
                </c:pt>
                <c:pt idx="58">
                  <c:v>4.0238500000000004</c:v>
                </c:pt>
                <c:pt idx="59">
                  <c:v>4.1997432999999997</c:v>
                </c:pt>
                <c:pt idx="60">
                  <c:v>4.5791287000000001</c:v>
                </c:pt>
                <c:pt idx="61">
                  <c:v>4.2850150999999999</c:v>
                </c:pt>
                <c:pt idx="62">
                  <c:v>4.7639560999999997</c:v>
                </c:pt>
                <c:pt idx="63">
                  <c:v>5.5571332</c:v>
                </c:pt>
                <c:pt idx="64">
                  <c:v>5.6965322</c:v>
                </c:pt>
                <c:pt idx="65">
                  <c:v>5.4629607</c:v>
                </c:pt>
                <c:pt idx="66">
                  <c:v>5.6558948000000004</c:v>
                </c:pt>
                <c:pt idx="67">
                  <c:v>5.1817307000000001</c:v>
                </c:pt>
                <c:pt idx="68">
                  <c:v>5.0622182000000002</c:v>
                </c:pt>
                <c:pt idx="69">
                  <c:v>5.2243199000000002</c:v>
                </c:pt>
                <c:pt idx="70">
                  <c:v>5.2315164000000003</c:v>
                </c:pt>
                <c:pt idx="71">
                  <c:v>5.2136087</c:v>
                </c:pt>
                <c:pt idx="72">
                  <c:v>5.3179097000000004</c:v>
                </c:pt>
                <c:pt idx="73">
                  <c:v>4.8973431999999999</c:v>
                </c:pt>
                <c:pt idx="74">
                  <c:v>4.4209256000000003</c:v>
                </c:pt>
                <c:pt idx="75">
                  <c:v>4.5741467</c:v>
                </c:pt>
                <c:pt idx="76">
                  <c:v>4.5704250000000002</c:v>
                </c:pt>
                <c:pt idx="77">
                  <c:v>5.0423260000000001</c:v>
                </c:pt>
                <c:pt idx="78">
                  <c:v>5.1469946000000002</c:v>
                </c:pt>
                <c:pt idx="79">
                  <c:v>4.7832131000000002</c:v>
                </c:pt>
                <c:pt idx="80">
                  <c:v>3.5449467000000001</c:v>
                </c:pt>
                <c:pt idx="81">
                  <c:v>2.7732486999999999</c:v>
                </c:pt>
                <c:pt idx="82">
                  <c:v>3.1425017999999998</c:v>
                </c:pt>
                <c:pt idx="83">
                  <c:v>3.1256482999999999</c:v>
                </c:pt>
                <c:pt idx="84">
                  <c:v>-2.9398781999999999</c:v>
                </c:pt>
                <c:pt idx="85">
                  <c:v>-6.9444694000000001E-2</c:v>
                </c:pt>
                <c:pt idx="86">
                  <c:v>1.1111382000000001</c:v>
                </c:pt>
                <c:pt idx="87">
                  <c:v>-1.6415393</c:v>
                </c:pt>
                <c:pt idx="88">
                  <c:v>-3.3521190000000001</c:v>
                </c:pt>
                <c:pt idx="89">
                  <c:v>-2.3110301</c:v>
                </c:pt>
                <c:pt idx="90">
                  <c:v>-3.6160304999999999</c:v>
                </c:pt>
                <c:pt idx="91">
                  <c:v>2.7843165000000001</c:v>
                </c:pt>
                <c:pt idx="92">
                  <c:v>2.6526619999999999</c:v>
                </c:pt>
                <c:pt idx="93">
                  <c:v>1.8382057000000001</c:v>
                </c:pt>
                <c:pt idx="94">
                  <c:v>-0.41861999</c:v>
                </c:pt>
                <c:pt idx="95">
                  <c:v>-2.6810157000000001</c:v>
                </c:pt>
                <c:pt idx="96">
                  <c:v>-4.7570623999999997</c:v>
                </c:pt>
                <c:pt idx="97">
                  <c:v>-9.8007030000000004</c:v>
                </c:pt>
                <c:pt idx="98">
                  <c:v>-18.911238000000001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8D3-46DB-8728-589B19E19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'IP3'!$S$2</c15:sqref>
                        </c15:formulaRef>
                      </c:ext>
                    </c:extLst>
                    <c:strCache>
                      <c:ptCount val="1"/>
                      <c:pt idx="0">
                        <c:v>+9dBm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'IP3'!$R$5:$R$103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0.191</c:v>
                      </c:pt>
                      <c:pt idx="1">
                        <c:v>0.35231632653061001</c:v>
                      </c:pt>
                      <c:pt idx="2">
                        <c:v>0.51363265306121997</c:v>
                      </c:pt>
                      <c:pt idx="3">
                        <c:v>0.67494897959184008</c:v>
                      </c:pt>
                      <c:pt idx="4">
                        <c:v>0.83626530612244998</c:v>
                      </c:pt>
                      <c:pt idx="5">
                        <c:v>0.99758163265305999</c:v>
                      </c:pt>
                      <c:pt idx="6">
                        <c:v>1.1588979591837001</c:v>
                      </c:pt>
                      <c:pt idx="7">
                        <c:v>1.3202142857143</c:v>
                      </c:pt>
                      <c:pt idx="8">
                        <c:v>1.4815306122448999</c:v>
                      </c:pt>
                      <c:pt idx="9">
                        <c:v>1.6428469387755</c:v>
                      </c:pt>
                      <c:pt idx="10">
                        <c:v>1.8041632653060999</c:v>
                      </c:pt>
                      <c:pt idx="11">
                        <c:v>1.9654795918367001</c:v>
                      </c:pt>
                      <c:pt idx="12">
                        <c:v>2.1267959183673</c:v>
                      </c:pt>
                      <c:pt idx="13">
                        <c:v>2.2881122448979996</c:v>
                      </c:pt>
                      <c:pt idx="14">
                        <c:v>2.4494285714285997</c:v>
                      </c:pt>
                      <c:pt idx="15">
                        <c:v>2.6107448979591998</c:v>
                      </c:pt>
                      <c:pt idx="16">
                        <c:v>2.7720612244898</c:v>
                      </c:pt>
                      <c:pt idx="17">
                        <c:v>2.9333775510204001</c:v>
                      </c:pt>
                      <c:pt idx="18">
                        <c:v>3.0946938775510002</c:v>
                      </c:pt>
                      <c:pt idx="19">
                        <c:v>3.2560102040816004</c:v>
                      </c:pt>
                      <c:pt idx="20">
                        <c:v>3.4173265306121996</c:v>
                      </c:pt>
                      <c:pt idx="21">
                        <c:v>3.5786428571429001</c:v>
                      </c:pt>
                      <c:pt idx="22">
                        <c:v>3.7399591836735002</c:v>
                      </c:pt>
                      <c:pt idx="23">
                        <c:v>3.9012755102041003</c:v>
                      </c:pt>
                      <c:pt idx="24">
                        <c:v>4.0625918367347005</c:v>
                      </c:pt>
                      <c:pt idx="25">
                        <c:v>4.2239081632652997</c:v>
                      </c:pt>
                      <c:pt idx="26">
                        <c:v>4.3852244897959007</c:v>
                      </c:pt>
                      <c:pt idx="27">
                        <c:v>4.5465408163265</c:v>
                      </c:pt>
                      <c:pt idx="28">
                        <c:v>4.7078571428570992</c:v>
                      </c:pt>
                      <c:pt idx="29">
                        <c:v>4.8691734693878006</c:v>
                      </c:pt>
                      <c:pt idx="30">
                        <c:v>5.0304897959183998</c:v>
                      </c:pt>
                      <c:pt idx="31">
                        <c:v>5.191806122449</c:v>
                      </c:pt>
                      <c:pt idx="32">
                        <c:v>5.3531224489796001</c:v>
                      </c:pt>
                      <c:pt idx="33">
                        <c:v>5.5144387755101993</c:v>
                      </c:pt>
                      <c:pt idx="34">
                        <c:v>5.6757551020408004</c:v>
                      </c:pt>
                      <c:pt idx="35">
                        <c:v>5.8370714285713996</c:v>
                      </c:pt>
                      <c:pt idx="36">
                        <c:v>5.9983877551020006</c:v>
                      </c:pt>
                      <c:pt idx="37">
                        <c:v>6.1597040816327002</c:v>
                      </c:pt>
                      <c:pt idx="38">
                        <c:v>6.3210204081632995</c:v>
                      </c:pt>
                      <c:pt idx="39">
                        <c:v>6.4823367346939005</c:v>
                      </c:pt>
                      <c:pt idx="40">
                        <c:v>6.6436530612244997</c:v>
                      </c:pt>
                      <c:pt idx="41">
                        <c:v>6.8049693877550999</c:v>
                      </c:pt>
                      <c:pt idx="42">
                        <c:v>6.9662857142857</c:v>
                      </c:pt>
                      <c:pt idx="43">
                        <c:v>7.1276020408163001</c:v>
                      </c:pt>
                      <c:pt idx="44">
                        <c:v>7.2889183673469002</c:v>
                      </c:pt>
                      <c:pt idx="45">
                        <c:v>7.4502346938775998</c:v>
                      </c:pt>
                      <c:pt idx="46">
                        <c:v>7.6115510204082</c:v>
                      </c:pt>
                      <c:pt idx="47">
                        <c:v>7.7728673469388001</c:v>
                      </c:pt>
                      <c:pt idx="48">
                        <c:v>7.9341836734694002</c:v>
                      </c:pt>
                      <c:pt idx="49">
                        <c:v>8.0954999999999995</c:v>
                      </c:pt>
                      <c:pt idx="50">
                        <c:v>8.2568163265305987</c:v>
                      </c:pt>
                      <c:pt idx="51">
                        <c:v>8.4181326530611997</c:v>
                      </c:pt>
                      <c:pt idx="52">
                        <c:v>8.579448979591799</c:v>
                      </c:pt>
                      <c:pt idx="53">
                        <c:v>8.7407653061224</c:v>
                      </c:pt>
                      <c:pt idx="54">
                        <c:v>8.9020816326530987</c:v>
                      </c:pt>
                      <c:pt idx="55">
                        <c:v>9.0633979591836997</c:v>
                      </c:pt>
                      <c:pt idx="56">
                        <c:v>9.2247142857143007</c:v>
                      </c:pt>
                      <c:pt idx="57">
                        <c:v>9.3860306122449</c:v>
                      </c:pt>
                      <c:pt idx="58">
                        <c:v>9.5473469387754992</c:v>
                      </c:pt>
                      <c:pt idx="59">
                        <c:v>9.7086632653061002</c:v>
                      </c:pt>
                      <c:pt idx="60">
                        <c:v>9.8699795918367013</c:v>
                      </c:pt>
                      <c:pt idx="61">
                        <c:v>10.031295918367</c:v>
                      </c:pt>
                      <c:pt idx="62">
                        <c:v>10.192612244898001</c:v>
                      </c:pt>
                      <c:pt idx="63">
                        <c:v>10.353928571429002</c:v>
                      </c:pt>
                      <c:pt idx="64">
                        <c:v>10.515244897958999</c:v>
                      </c:pt>
                      <c:pt idx="65">
                        <c:v>10.676561224489999</c:v>
                      </c:pt>
                      <c:pt idx="66">
                        <c:v>10.83787755102</c:v>
                      </c:pt>
                      <c:pt idx="67">
                        <c:v>10.999193877551001</c:v>
                      </c:pt>
                      <c:pt idx="68">
                        <c:v>11.160510204082001</c:v>
                      </c:pt>
                      <c:pt idx="69">
                        <c:v>11.321826530612</c:v>
                      </c:pt>
                      <c:pt idx="70">
                        <c:v>11.483142857142999</c:v>
                      </c:pt>
                      <c:pt idx="71">
                        <c:v>11.644459183673</c:v>
                      </c:pt>
                      <c:pt idx="72">
                        <c:v>11.805775510204001</c:v>
                      </c:pt>
                      <c:pt idx="73">
                        <c:v>11.967091836735001</c:v>
                      </c:pt>
                      <c:pt idx="74">
                        <c:v>12.128408163265</c:v>
                      </c:pt>
                      <c:pt idx="75">
                        <c:v>12.289724489795999</c:v>
                      </c:pt>
                      <c:pt idx="76">
                        <c:v>12.451040816327</c:v>
                      </c:pt>
                      <c:pt idx="77">
                        <c:v>12.612357142857</c:v>
                      </c:pt>
                      <c:pt idx="78">
                        <c:v>12.773673469388001</c:v>
                      </c:pt>
                      <c:pt idx="79">
                        <c:v>12.934989795918</c:v>
                      </c:pt>
                      <c:pt idx="80">
                        <c:v>13.096306122448999</c:v>
                      </c:pt>
                      <c:pt idx="81">
                        <c:v>13.257622448979999</c:v>
                      </c:pt>
                      <c:pt idx="82">
                        <c:v>13.41893877551</c:v>
                      </c:pt>
                      <c:pt idx="83">
                        <c:v>13.580255102041001</c:v>
                      </c:pt>
                      <c:pt idx="84">
                        <c:v>13.741571428571</c:v>
                      </c:pt>
                      <c:pt idx="85">
                        <c:v>13.902887755101998</c:v>
                      </c:pt>
                      <c:pt idx="86">
                        <c:v>14.064204081632999</c:v>
                      </c:pt>
                      <c:pt idx="87">
                        <c:v>14.225520408163</c:v>
                      </c:pt>
                      <c:pt idx="88">
                        <c:v>14.386836734694</c:v>
                      </c:pt>
                      <c:pt idx="89">
                        <c:v>14.548153061224001</c:v>
                      </c:pt>
                      <c:pt idx="90">
                        <c:v>14.709469387755</c:v>
                      </c:pt>
                      <c:pt idx="91">
                        <c:v>14.870785714285999</c:v>
                      </c:pt>
                      <c:pt idx="92">
                        <c:v>15.032102040816</c:v>
                      </c:pt>
                      <c:pt idx="93">
                        <c:v>15.193418367347</c:v>
                      </c:pt>
                      <c:pt idx="94">
                        <c:v>15.354734693878001</c:v>
                      </c:pt>
                      <c:pt idx="95">
                        <c:v>15.516051020408002</c:v>
                      </c:pt>
                      <c:pt idx="96">
                        <c:v>15.677367346938999</c:v>
                      </c:pt>
                      <c:pt idx="97">
                        <c:v>15.838683673468999</c:v>
                      </c:pt>
                      <c:pt idx="98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'IP3'!$T$5:$T$103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98D3-46DB-8728-589B19E1958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'IP3'!$V$2</c15:sqref>
                        </c15:formulaRef>
                      </c:ext>
                    </c:extLst>
                    <c:strCache>
                      <c:ptCount val="1"/>
                      <c:pt idx="0">
                        <c:v>+7dBm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'IP3'!$U$5:$U$104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0.191</c:v>
                      </c:pt>
                      <c:pt idx="1">
                        <c:v>0.35231632653061001</c:v>
                      </c:pt>
                      <c:pt idx="2">
                        <c:v>0.51363265306121997</c:v>
                      </c:pt>
                      <c:pt idx="3">
                        <c:v>0.67494897959184008</c:v>
                      </c:pt>
                      <c:pt idx="4">
                        <c:v>0.83626530612244998</c:v>
                      </c:pt>
                      <c:pt idx="5">
                        <c:v>0.99758163265305999</c:v>
                      </c:pt>
                      <c:pt idx="6">
                        <c:v>1.1588979591837001</c:v>
                      </c:pt>
                      <c:pt idx="7">
                        <c:v>1.3202142857143</c:v>
                      </c:pt>
                      <c:pt idx="8">
                        <c:v>1.4815306122448999</c:v>
                      </c:pt>
                      <c:pt idx="9">
                        <c:v>1.6428469387755</c:v>
                      </c:pt>
                      <c:pt idx="10">
                        <c:v>1.8041632653060999</c:v>
                      </c:pt>
                      <c:pt idx="11">
                        <c:v>1.9654795918367001</c:v>
                      </c:pt>
                      <c:pt idx="12">
                        <c:v>2.1267959183673</c:v>
                      </c:pt>
                      <c:pt idx="13">
                        <c:v>2.2881122448979996</c:v>
                      </c:pt>
                      <c:pt idx="14">
                        <c:v>2.4494285714285997</c:v>
                      </c:pt>
                      <c:pt idx="15">
                        <c:v>2.6107448979591998</c:v>
                      </c:pt>
                      <c:pt idx="16">
                        <c:v>2.7720612244898</c:v>
                      </c:pt>
                      <c:pt idx="17">
                        <c:v>2.9333775510204001</c:v>
                      </c:pt>
                      <c:pt idx="18">
                        <c:v>3.0946938775510002</c:v>
                      </c:pt>
                      <c:pt idx="19">
                        <c:v>3.2560102040816004</c:v>
                      </c:pt>
                      <c:pt idx="20">
                        <c:v>3.4173265306121996</c:v>
                      </c:pt>
                      <c:pt idx="21">
                        <c:v>3.5786428571429001</c:v>
                      </c:pt>
                      <c:pt idx="22">
                        <c:v>3.7399591836735002</c:v>
                      </c:pt>
                      <c:pt idx="23">
                        <c:v>3.9012755102041003</c:v>
                      </c:pt>
                      <c:pt idx="24">
                        <c:v>4.0625918367347005</c:v>
                      </c:pt>
                      <c:pt idx="25">
                        <c:v>4.2239081632652997</c:v>
                      </c:pt>
                      <c:pt idx="26">
                        <c:v>4.3852244897959007</c:v>
                      </c:pt>
                      <c:pt idx="27">
                        <c:v>4.5465408163265</c:v>
                      </c:pt>
                      <c:pt idx="28">
                        <c:v>4.7078571428570992</c:v>
                      </c:pt>
                      <c:pt idx="29">
                        <c:v>4.8691734693878006</c:v>
                      </c:pt>
                      <c:pt idx="30">
                        <c:v>5.0304897959183998</c:v>
                      </c:pt>
                      <c:pt idx="31">
                        <c:v>5.191806122449</c:v>
                      </c:pt>
                      <c:pt idx="32">
                        <c:v>5.3531224489796001</c:v>
                      </c:pt>
                      <c:pt idx="33">
                        <c:v>5.5144387755101993</c:v>
                      </c:pt>
                      <c:pt idx="34">
                        <c:v>5.6757551020408004</c:v>
                      </c:pt>
                      <c:pt idx="35">
                        <c:v>5.8370714285713996</c:v>
                      </c:pt>
                      <c:pt idx="36">
                        <c:v>5.9983877551020006</c:v>
                      </c:pt>
                      <c:pt idx="37">
                        <c:v>6.1597040816327002</c:v>
                      </c:pt>
                      <c:pt idx="38">
                        <c:v>6.3210204081632995</c:v>
                      </c:pt>
                      <c:pt idx="39">
                        <c:v>6.4823367346939005</c:v>
                      </c:pt>
                      <c:pt idx="40">
                        <c:v>6.6436530612244997</c:v>
                      </c:pt>
                      <c:pt idx="41">
                        <c:v>6.8049693877550999</c:v>
                      </c:pt>
                      <c:pt idx="42">
                        <c:v>6.9662857142857</c:v>
                      </c:pt>
                      <c:pt idx="43">
                        <c:v>7.1276020408163001</c:v>
                      </c:pt>
                      <c:pt idx="44">
                        <c:v>7.2889183673469002</c:v>
                      </c:pt>
                      <c:pt idx="45">
                        <c:v>7.4502346938775998</c:v>
                      </c:pt>
                      <c:pt idx="46">
                        <c:v>7.6115510204082</c:v>
                      </c:pt>
                      <c:pt idx="47">
                        <c:v>7.7728673469388001</c:v>
                      </c:pt>
                      <c:pt idx="48">
                        <c:v>7.9341836734694002</c:v>
                      </c:pt>
                      <c:pt idx="49">
                        <c:v>8.0954999999999995</c:v>
                      </c:pt>
                      <c:pt idx="50">
                        <c:v>8.2568163265305987</c:v>
                      </c:pt>
                      <c:pt idx="51">
                        <c:v>8.4181326530611997</c:v>
                      </c:pt>
                      <c:pt idx="52">
                        <c:v>8.579448979591799</c:v>
                      </c:pt>
                      <c:pt idx="53">
                        <c:v>8.7407653061224</c:v>
                      </c:pt>
                      <c:pt idx="54">
                        <c:v>8.9020816326530987</c:v>
                      </c:pt>
                      <c:pt idx="55">
                        <c:v>9.0633979591836997</c:v>
                      </c:pt>
                      <c:pt idx="56">
                        <c:v>9.2247142857143007</c:v>
                      </c:pt>
                      <c:pt idx="57">
                        <c:v>9.3860306122449</c:v>
                      </c:pt>
                      <c:pt idx="58">
                        <c:v>9.5473469387754992</c:v>
                      </c:pt>
                      <c:pt idx="59">
                        <c:v>9.7086632653061002</c:v>
                      </c:pt>
                      <c:pt idx="60">
                        <c:v>9.8699795918367013</c:v>
                      </c:pt>
                      <c:pt idx="61">
                        <c:v>10.031295918367</c:v>
                      </c:pt>
                      <c:pt idx="62">
                        <c:v>10.192612244898001</c:v>
                      </c:pt>
                      <c:pt idx="63">
                        <c:v>10.353928571429002</c:v>
                      </c:pt>
                      <c:pt idx="64">
                        <c:v>10.515244897958999</c:v>
                      </c:pt>
                      <c:pt idx="65">
                        <c:v>10.676561224489999</c:v>
                      </c:pt>
                      <c:pt idx="66">
                        <c:v>10.83787755102</c:v>
                      </c:pt>
                      <c:pt idx="67">
                        <c:v>10.999193877551001</c:v>
                      </c:pt>
                      <c:pt idx="68">
                        <c:v>11.160510204082001</c:v>
                      </c:pt>
                      <c:pt idx="69">
                        <c:v>11.321826530612</c:v>
                      </c:pt>
                      <c:pt idx="70">
                        <c:v>11.483142857142999</c:v>
                      </c:pt>
                      <c:pt idx="71">
                        <c:v>11.644459183673</c:v>
                      </c:pt>
                      <c:pt idx="72">
                        <c:v>11.805775510204001</c:v>
                      </c:pt>
                      <c:pt idx="73">
                        <c:v>11.967091836735001</c:v>
                      </c:pt>
                      <c:pt idx="74">
                        <c:v>12.128408163265</c:v>
                      </c:pt>
                      <c:pt idx="75">
                        <c:v>12.289724489795999</c:v>
                      </c:pt>
                      <c:pt idx="76">
                        <c:v>12.451040816327</c:v>
                      </c:pt>
                      <c:pt idx="77">
                        <c:v>12.612357142857</c:v>
                      </c:pt>
                      <c:pt idx="78">
                        <c:v>12.773673469388001</c:v>
                      </c:pt>
                      <c:pt idx="79">
                        <c:v>12.934989795918</c:v>
                      </c:pt>
                      <c:pt idx="80">
                        <c:v>13.096306122448999</c:v>
                      </c:pt>
                      <c:pt idx="81">
                        <c:v>13.257622448979999</c:v>
                      </c:pt>
                      <c:pt idx="82">
                        <c:v>13.41893877551</c:v>
                      </c:pt>
                      <c:pt idx="83">
                        <c:v>13.580255102041001</c:v>
                      </c:pt>
                      <c:pt idx="84">
                        <c:v>13.741571428571</c:v>
                      </c:pt>
                      <c:pt idx="85">
                        <c:v>13.902887755101998</c:v>
                      </c:pt>
                      <c:pt idx="86">
                        <c:v>14.064204081632999</c:v>
                      </c:pt>
                      <c:pt idx="87">
                        <c:v>14.225520408163</c:v>
                      </c:pt>
                      <c:pt idx="88">
                        <c:v>14.386836734694</c:v>
                      </c:pt>
                      <c:pt idx="89">
                        <c:v>14.548153061224001</c:v>
                      </c:pt>
                      <c:pt idx="90">
                        <c:v>14.709469387755</c:v>
                      </c:pt>
                      <c:pt idx="91">
                        <c:v>14.870785714285999</c:v>
                      </c:pt>
                      <c:pt idx="92">
                        <c:v>15.032102040816</c:v>
                      </c:pt>
                      <c:pt idx="93">
                        <c:v>15.193418367347</c:v>
                      </c:pt>
                      <c:pt idx="94">
                        <c:v>15.354734693878001</c:v>
                      </c:pt>
                      <c:pt idx="95">
                        <c:v>15.516051020408002</c:v>
                      </c:pt>
                      <c:pt idx="96">
                        <c:v>15.677367346938999</c:v>
                      </c:pt>
                      <c:pt idx="97">
                        <c:v>15.838683673468999</c:v>
                      </c:pt>
                      <c:pt idx="9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'IP3'!$W$5:$W$103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8D3-46DB-8728-589B19E1958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'IP3'!$Y$2</c15:sqref>
                        </c15:formulaRef>
                      </c:ext>
                    </c:extLst>
                    <c:strCache>
                      <c:ptCount val="1"/>
                      <c:pt idx="0">
                        <c:v>+5dBm</c:v>
                      </c:pt>
                    </c:strCache>
                  </c:strRef>
                </c:tx>
                <c:spPr>
                  <a:ln cap="sq" cmpd="dbl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'IP3'!$X$5:$X$103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'IP3'!$Z$5:$Z$103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A9B-4AD2-ABA7-8C083ED02F3E}"/>
                  </c:ext>
                </c:extLst>
              </c15:ser>
            </c15:filteredScatterSeries>
          </c:ext>
        </c:extLst>
      </c:scatterChart>
      <c:valAx>
        <c:axId val="111626496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2"/>
      </c:valAx>
      <c:valAx>
        <c:axId val="111657344"/>
        <c:scaling>
          <c:orientation val="minMax"/>
          <c:max val="2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1285448890097198"/>
          <c:y val="0.57976122776319627"/>
          <c:w val="0.19632951264612125"/>
          <c:h val="0.18715806357538645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IP3 (dBm)</a:t>
            </a:r>
          </a:p>
        </c:rich>
      </c:tx>
      <c:layout>
        <c:manualLayout>
          <c:xMode val="edge"/>
          <c:yMode val="edge"/>
          <c:x val="0.41459703935735731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0.191</c:v>
                </c:pt>
                <c:pt idx="1">
                  <c:v>0.35231632653061001</c:v>
                </c:pt>
                <c:pt idx="2">
                  <c:v>0.51363265306121997</c:v>
                </c:pt>
                <c:pt idx="3">
                  <c:v>0.67494897959184008</c:v>
                </c:pt>
                <c:pt idx="4">
                  <c:v>0.83626530612244998</c:v>
                </c:pt>
                <c:pt idx="5">
                  <c:v>0.99758163265305999</c:v>
                </c:pt>
                <c:pt idx="6">
                  <c:v>1.1588979591837001</c:v>
                </c:pt>
                <c:pt idx="7">
                  <c:v>1.3202142857143</c:v>
                </c:pt>
                <c:pt idx="8">
                  <c:v>1.4815306122448999</c:v>
                </c:pt>
                <c:pt idx="9">
                  <c:v>1.6428469387755</c:v>
                </c:pt>
                <c:pt idx="10">
                  <c:v>1.8041632653060999</c:v>
                </c:pt>
                <c:pt idx="11">
                  <c:v>1.9654795918367001</c:v>
                </c:pt>
                <c:pt idx="12">
                  <c:v>2.1267959183673</c:v>
                </c:pt>
                <c:pt idx="13">
                  <c:v>2.2881122448979996</c:v>
                </c:pt>
                <c:pt idx="14">
                  <c:v>2.4494285714285997</c:v>
                </c:pt>
                <c:pt idx="15">
                  <c:v>2.6107448979591998</c:v>
                </c:pt>
                <c:pt idx="16">
                  <c:v>2.7720612244898</c:v>
                </c:pt>
                <c:pt idx="17">
                  <c:v>2.9333775510204001</c:v>
                </c:pt>
                <c:pt idx="18">
                  <c:v>3.0946938775510002</c:v>
                </c:pt>
                <c:pt idx="19">
                  <c:v>3.2560102040816004</c:v>
                </c:pt>
                <c:pt idx="20">
                  <c:v>3.4173265306121996</c:v>
                </c:pt>
                <c:pt idx="21">
                  <c:v>3.5786428571429001</c:v>
                </c:pt>
                <c:pt idx="22">
                  <c:v>3.7399591836735002</c:v>
                </c:pt>
                <c:pt idx="23">
                  <c:v>3.9012755102041003</c:v>
                </c:pt>
                <c:pt idx="24">
                  <c:v>4.0625918367347005</c:v>
                </c:pt>
                <c:pt idx="25">
                  <c:v>4.2239081632652997</c:v>
                </c:pt>
                <c:pt idx="26">
                  <c:v>4.3852244897959007</c:v>
                </c:pt>
                <c:pt idx="27">
                  <c:v>4.5465408163265</c:v>
                </c:pt>
                <c:pt idx="28">
                  <c:v>4.7078571428570992</c:v>
                </c:pt>
                <c:pt idx="29">
                  <c:v>4.8691734693878006</c:v>
                </c:pt>
                <c:pt idx="30">
                  <c:v>5.0304897959183998</c:v>
                </c:pt>
                <c:pt idx="31">
                  <c:v>5.191806122449</c:v>
                </c:pt>
                <c:pt idx="32">
                  <c:v>5.3531224489796001</c:v>
                </c:pt>
                <c:pt idx="33">
                  <c:v>5.5144387755101993</c:v>
                </c:pt>
                <c:pt idx="34">
                  <c:v>5.6757551020408004</c:v>
                </c:pt>
                <c:pt idx="35">
                  <c:v>5.8370714285713996</c:v>
                </c:pt>
                <c:pt idx="36">
                  <c:v>5.9983877551020006</c:v>
                </c:pt>
                <c:pt idx="37">
                  <c:v>6.1597040816327002</c:v>
                </c:pt>
                <c:pt idx="38">
                  <c:v>6.3210204081632995</c:v>
                </c:pt>
                <c:pt idx="39">
                  <c:v>6.4823367346939005</c:v>
                </c:pt>
                <c:pt idx="40">
                  <c:v>6.6436530612244997</c:v>
                </c:pt>
                <c:pt idx="41">
                  <c:v>6.8049693877550999</c:v>
                </c:pt>
                <c:pt idx="42">
                  <c:v>6.9662857142857</c:v>
                </c:pt>
                <c:pt idx="43">
                  <c:v>7.1276020408163001</c:v>
                </c:pt>
                <c:pt idx="44">
                  <c:v>7.2889183673469002</c:v>
                </c:pt>
                <c:pt idx="45">
                  <c:v>7.4502346938775998</c:v>
                </c:pt>
                <c:pt idx="46">
                  <c:v>7.6115510204082</c:v>
                </c:pt>
                <c:pt idx="47">
                  <c:v>7.7728673469388001</c:v>
                </c:pt>
                <c:pt idx="48">
                  <c:v>7.9341836734694002</c:v>
                </c:pt>
                <c:pt idx="49">
                  <c:v>8.0954999999999995</c:v>
                </c:pt>
                <c:pt idx="50">
                  <c:v>8.2568163265305987</c:v>
                </c:pt>
                <c:pt idx="51">
                  <c:v>8.4181326530611997</c:v>
                </c:pt>
                <c:pt idx="52">
                  <c:v>8.579448979591799</c:v>
                </c:pt>
                <c:pt idx="53">
                  <c:v>8.7407653061224</c:v>
                </c:pt>
                <c:pt idx="54">
                  <c:v>8.9020816326530987</c:v>
                </c:pt>
                <c:pt idx="55">
                  <c:v>9.0633979591836997</c:v>
                </c:pt>
                <c:pt idx="56">
                  <c:v>9.2247142857143007</c:v>
                </c:pt>
                <c:pt idx="57">
                  <c:v>9.3860306122449</c:v>
                </c:pt>
                <c:pt idx="58">
                  <c:v>9.5473469387754992</c:v>
                </c:pt>
                <c:pt idx="59">
                  <c:v>9.7086632653061002</c:v>
                </c:pt>
                <c:pt idx="60">
                  <c:v>9.8699795918367013</c:v>
                </c:pt>
                <c:pt idx="61">
                  <c:v>10.031295918367</c:v>
                </c:pt>
                <c:pt idx="62">
                  <c:v>10.192612244898001</c:v>
                </c:pt>
                <c:pt idx="63">
                  <c:v>10.353928571429002</c:v>
                </c:pt>
                <c:pt idx="64">
                  <c:v>10.515244897958999</c:v>
                </c:pt>
                <c:pt idx="65">
                  <c:v>10.676561224489999</c:v>
                </c:pt>
                <c:pt idx="66">
                  <c:v>10.83787755102</c:v>
                </c:pt>
                <c:pt idx="67">
                  <c:v>10.999193877551001</c:v>
                </c:pt>
                <c:pt idx="68">
                  <c:v>11.160510204082001</c:v>
                </c:pt>
                <c:pt idx="69">
                  <c:v>11.321826530612</c:v>
                </c:pt>
                <c:pt idx="70">
                  <c:v>11.483142857142999</c:v>
                </c:pt>
                <c:pt idx="71">
                  <c:v>11.644459183673</c:v>
                </c:pt>
                <c:pt idx="72">
                  <c:v>11.805775510204001</c:v>
                </c:pt>
                <c:pt idx="73">
                  <c:v>11.967091836735001</c:v>
                </c:pt>
                <c:pt idx="74">
                  <c:v>12.128408163265</c:v>
                </c:pt>
                <c:pt idx="75">
                  <c:v>12.289724489795999</c:v>
                </c:pt>
                <c:pt idx="76">
                  <c:v>12.451040816327</c:v>
                </c:pt>
                <c:pt idx="77">
                  <c:v>12.612357142857</c:v>
                </c:pt>
                <c:pt idx="78">
                  <c:v>12.773673469388001</c:v>
                </c:pt>
                <c:pt idx="79">
                  <c:v>12.934989795918</c:v>
                </c:pt>
                <c:pt idx="80">
                  <c:v>13.096306122448999</c:v>
                </c:pt>
                <c:pt idx="81">
                  <c:v>13.257622448979999</c:v>
                </c:pt>
                <c:pt idx="82">
                  <c:v>13.41893877551</c:v>
                </c:pt>
                <c:pt idx="83">
                  <c:v>13.580255102041001</c:v>
                </c:pt>
                <c:pt idx="84">
                  <c:v>13.741571428571</c:v>
                </c:pt>
                <c:pt idx="85">
                  <c:v>13.902887755101998</c:v>
                </c:pt>
                <c:pt idx="86">
                  <c:v>14.064204081632999</c:v>
                </c:pt>
                <c:pt idx="87">
                  <c:v>14.225520408163</c:v>
                </c:pt>
                <c:pt idx="88">
                  <c:v>14.386836734694</c:v>
                </c:pt>
                <c:pt idx="89">
                  <c:v>14.548153061224001</c:v>
                </c:pt>
                <c:pt idx="90">
                  <c:v>14.709469387755</c:v>
                </c:pt>
                <c:pt idx="91">
                  <c:v>14.870785714285999</c:v>
                </c:pt>
                <c:pt idx="92">
                  <c:v>15.032102040816</c:v>
                </c:pt>
                <c:pt idx="93">
                  <c:v>15.193418367347</c:v>
                </c:pt>
                <c:pt idx="94">
                  <c:v>15.354734693878001</c:v>
                </c:pt>
                <c:pt idx="95">
                  <c:v>15.516051020408002</c:v>
                </c:pt>
                <c:pt idx="96">
                  <c:v>15.677367346938999</c:v>
                </c:pt>
                <c:pt idx="97">
                  <c:v>15.838683673468999</c:v>
                </c:pt>
                <c:pt idx="98">
                  <c:v>16</c:v>
                </c:pt>
              </c:numCache>
            </c:numRef>
          </c:xVal>
          <c:yVal>
            <c:numRef>
              <c:f>'IP3'!$J$5:$J$103</c:f>
              <c:numCache>
                <c:formatCode>General</c:formatCode>
                <c:ptCount val="99"/>
                <c:pt idx="0">
                  <c:v>-2.2775642999999999</c:v>
                </c:pt>
                <c:pt idx="1">
                  <c:v>6.0430092999999996</c:v>
                </c:pt>
                <c:pt idx="2">
                  <c:v>15.105733000000001</c:v>
                </c:pt>
                <c:pt idx="3">
                  <c:v>18.862669</c:v>
                </c:pt>
                <c:pt idx="4">
                  <c:v>21.296776000000001</c:v>
                </c:pt>
                <c:pt idx="5">
                  <c:v>22.746701999999999</c:v>
                </c:pt>
                <c:pt idx="6">
                  <c:v>22.294554000000002</c:v>
                </c:pt>
                <c:pt idx="7">
                  <c:v>21.805937</c:v>
                </c:pt>
                <c:pt idx="8">
                  <c:v>20.857149</c:v>
                </c:pt>
                <c:pt idx="9">
                  <c:v>18.061022000000001</c:v>
                </c:pt>
                <c:pt idx="10">
                  <c:v>11.708335999999999</c:v>
                </c:pt>
                <c:pt idx="11">
                  <c:v>5.3135757000000003</c:v>
                </c:pt>
                <c:pt idx="12">
                  <c:v>1.7583698000000001</c:v>
                </c:pt>
                <c:pt idx="13">
                  <c:v>2.4268779999999999</c:v>
                </c:pt>
                <c:pt idx="14">
                  <c:v>5.096889</c:v>
                </c:pt>
                <c:pt idx="15">
                  <c:v>7.8658142</c:v>
                </c:pt>
                <c:pt idx="16">
                  <c:v>9.1069498000000006</c:v>
                </c:pt>
                <c:pt idx="17">
                  <c:v>9.1180611000000003</c:v>
                </c:pt>
                <c:pt idx="18">
                  <c:v>8.8868246000000006</c:v>
                </c:pt>
                <c:pt idx="19">
                  <c:v>9.6607809000000007</c:v>
                </c:pt>
                <c:pt idx="20">
                  <c:v>10.51873</c:v>
                </c:pt>
                <c:pt idx="21">
                  <c:v>11.433954999999999</c:v>
                </c:pt>
                <c:pt idx="22">
                  <c:v>11.636348999999999</c:v>
                </c:pt>
                <c:pt idx="23">
                  <c:v>11.989772</c:v>
                </c:pt>
                <c:pt idx="24">
                  <c:v>13.028228</c:v>
                </c:pt>
                <c:pt idx="25">
                  <c:v>14.317871999999999</c:v>
                </c:pt>
                <c:pt idx="26">
                  <c:v>15.495125</c:v>
                </c:pt>
                <c:pt idx="27">
                  <c:v>16.142240999999999</c:v>
                </c:pt>
                <c:pt idx="28">
                  <c:v>16.693735</c:v>
                </c:pt>
                <c:pt idx="29">
                  <c:v>16.894575</c:v>
                </c:pt>
                <c:pt idx="30">
                  <c:v>16.515758999999999</c:v>
                </c:pt>
                <c:pt idx="31">
                  <c:v>15.389678</c:v>
                </c:pt>
                <c:pt idx="32">
                  <c:v>14.173366</c:v>
                </c:pt>
                <c:pt idx="33">
                  <c:v>13.313415000000001</c:v>
                </c:pt>
                <c:pt idx="34">
                  <c:v>13.236143</c:v>
                </c:pt>
                <c:pt idx="35">
                  <c:v>13.293365</c:v>
                </c:pt>
                <c:pt idx="36">
                  <c:v>13.256878</c:v>
                </c:pt>
                <c:pt idx="37">
                  <c:v>13.760209</c:v>
                </c:pt>
                <c:pt idx="38">
                  <c:v>14.181979</c:v>
                </c:pt>
                <c:pt idx="39">
                  <c:v>14.104782</c:v>
                </c:pt>
                <c:pt idx="40">
                  <c:v>13.862885</c:v>
                </c:pt>
                <c:pt idx="41">
                  <c:v>14.12087</c:v>
                </c:pt>
                <c:pt idx="42">
                  <c:v>14.376758000000001</c:v>
                </c:pt>
                <c:pt idx="43">
                  <c:v>14.643938</c:v>
                </c:pt>
                <c:pt idx="44">
                  <c:v>14.42292</c:v>
                </c:pt>
                <c:pt idx="45">
                  <c:v>14.396832</c:v>
                </c:pt>
                <c:pt idx="46">
                  <c:v>14.508759</c:v>
                </c:pt>
                <c:pt idx="47">
                  <c:v>15.105403000000001</c:v>
                </c:pt>
                <c:pt idx="48">
                  <c:v>15.891349999999999</c:v>
                </c:pt>
                <c:pt idx="49">
                  <c:v>16.773249</c:v>
                </c:pt>
                <c:pt idx="50">
                  <c:v>17.264557</c:v>
                </c:pt>
                <c:pt idx="51">
                  <c:v>17.589466000000002</c:v>
                </c:pt>
                <c:pt idx="52">
                  <c:v>17.078769999999999</c:v>
                </c:pt>
                <c:pt idx="53">
                  <c:v>16.553640000000001</c:v>
                </c:pt>
                <c:pt idx="54">
                  <c:v>15.680960000000001</c:v>
                </c:pt>
                <c:pt idx="55">
                  <c:v>14.935816000000001</c:v>
                </c:pt>
                <c:pt idx="56">
                  <c:v>14.308486</c:v>
                </c:pt>
                <c:pt idx="57">
                  <c:v>13.923075000000001</c:v>
                </c:pt>
                <c:pt idx="58">
                  <c:v>13.91835</c:v>
                </c:pt>
                <c:pt idx="59">
                  <c:v>14.116002</c:v>
                </c:pt>
                <c:pt idx="60">
                  <c:v>14.592044</c:v>
                </c:pt>
                <c:pt idx="61">
                  <c:v>14.965055</c:v>
                </c:pt>
                <c:pt idx="62">
                  <c:v>15.031461</c:v>
                </c:pt>
                <c:pt idx="63">
                  <c:v>15.020465</c:v>
                </c:pt>
                <c:pt idx="64">
                  <c:v>14.666086999999999</c:v>
                </c:pt>
                <c:pt idx="65">
                  <c:v>14.477831999999999</c:v>
                </c:pt>
                <c:pt idx="66">
                  <c:v>14.484845999999999</c:v>
                </c:pt>
                <c:pt idx="67">
                  <c:v>14.523220999999999</c:v>
                </c:pt>
                <c:pt idx="68">
                  <c:v>14.624295</c:v>
                </c:pt>
                <c:pt idx="69">
                  <c:v>14.840082000000001</c:v>
                </c:pt>
                <c:pt idx="70">
                  <c:v>15.281718</c:v>
                </c:pt>
                <c:pt idx="71">
                  <c:v>15.894296000000001</c:v>
                </c:pt>
                <c:pt idx="72">
                  <c:v>16.586628000000001</c:v>
                </c:pt>
                <c:pt idx="73">
                  <c:v>17.201665999999999</c:v>
                </c:pt>
                <c:pt idx="74">
                  <c:v>17.574269999999999</c:v>
                </c:pt>
                <c:pt idx="75">
                  <c:v>18.217804000000001</c:v>
                </c:pt>
                <c:pt idx="76">
                  <c:v>18.464375</c:v>
                </c:pt>
                <c:pt idx="77">
                  <c:v>19.551297999999999</c:v>
                </c:pt>
                <c:pt idx="78">
                  <c:v>20.028486000000001</c:v>
                </c:pt>
                <c:pt idx="79">
                  <c:v>21.343796000000001</c:v>
                </c:pt>
                <c:pt idx="80">
                  <c:v>22.241512</c:v>
                </c:pt>
                <c:pt idx="81">
                  <c:v>22.771066999999999</c:v>
                </c:pt>
                <c:pt idx="82">
                  <c:v>22.072817000000001</c:v>
                </c:pt>
                <c:pt idx="83">
                  <c:v>20.546612</c:v>
                </c:pt>
                <c:pt idx="84">
                  <c:v>19.851412</c:v>
                </c:pt>
                <c:pt idx="85">
                  <c:v>19.664251</c:v>
                </c:pt>
                <c:pt idx="86">
                  <c:v>19.981579</c:v>
                </c:pt>
                <c:pt idx="87">
                  <c:v>19.875437000000002</c:v>
                </c:pt>
                <c:pt idx="88">
                  <c:v>20.000295999999999</c:v>
                </c:pt>
                <c:pt idx="89">
                  <c:v>22.566362000000002</c:v>
                </c:pt>
                <c:pt idx="90">
                  <c:v>23.863274000000001</c:v>
                </c:pt>
                <c:pt idx="91">
                  <c:v>24.564109999999999</c:v>
                </c:pt>
                <c:pt idx="92">
                  <c:v>21.798680999999998</c:v>
                </c:pt>
                <c:pt idx="93">
                  <c:v>20.308889000000001</c:v>
                </c:pt>
                <c:pt idx="94">
                  <c:v>18.506679999999999</c:v>
                </c:pt>
                <c:pt idx="95">
                  <c:v>16.581150000000001</c:v>
                </c:pt>
                <c:pt idx="96">
                  <c:v>14.079248</c:v>
                </c:pt>
                <c:pt idx="97">
                  <c:v>12.134372000000001</c:v>
                </c:pt>
                <c:pt idx="98">
                  <c:v>11.214402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D3-4A95-BD2A-148DDE6E0B64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0.191</c:v>
                </c:pt>
                <c:pt idx="1">
                  <c:v>0.35231632653061001</c:v>
                </c:pt>
                <c:pt idx="2">
                  <c:v>0.51363265306121997</c:v>
                </c:pt>
                <c:pt idx="3">
                  <c:v>0.67494897959184008</c:v>
                </c:pt>
                <c:pt idx="4">
                  <c:v>0.83626530612244998</c:v>
                </c:pt>
                <c:pt idx="5">
                  <c:v>0.99758163265305999</c:v>
                </c:pt>
                <c:pt idx="6">
                  <c:v>1.1588979591837001</c:v>
                </c:pt>
                <c:pt idx="7">
                  <c:v>1.3202142857143</c:v>
                </c:pt>
                <c:pt idx="8">
                  <c:v>1.4815306122448999</c:v>
                </c:pt>
                <c:pt idx="9">
                  <c:v>1.6428469387755</c:v>
                </c:pt>
                <c:pt idx="10">
                  <c:v>1.8041632653060999</c:v>
                </c:pt>
                <c:pt idx="11">
                  <c:v>1.9654795918367001</c:v>
                </c:pt>
                <c:pt idx="12">
                  <c:v>2.1267959183673</c:v>
                </c:pt>
                <c:pt idx="13">
                  <c:v>2.2881122448979996</c:v>
                </c:pt>
                <c:pt idx="14">
                  <c:v>2.4494285714285997</c:v>
                </c:pt>
                <c:pt idx="15">
                  <c:v>2.6107448979591998</c:v>
                </c:pt>
                <c:pt idx="16">
                  <c:v>2.7720612244898</c:v>
                </c:pt>
                <c:pt idx="17">
                  <c:v>2.9333775510204001</c:v>
                </c:pt>
                <c:pt idx="18">
                  <c:v>3.0946938775510002</c:v>
                </c:pt>
                <c:pt idx="19">
                  <c:v>3.2560102040816004</c:v>
                </c:pt>
                <c:pt idx="20">
                  <c:v>3.4173265306121996</c:v>
                </c:pt>
                <c:pt idx="21">
                  <c:v>3.5786428571429001</c:v>
                </c:pt>
                <c:pt idx="22">
                  <c:v>3.7399591836735002</c:v>
                </c:pt>
                <c:pt idx="23">
                  <c:v>3.9012755102041003</c:v>
                </c:pt>
                <c:pt idx="24">
                  <c:v>4.0625918367347005</c:v>
                </c:pt>
                <c:pt idx="25">
                  <c:v>4.2239081632652997</c:v>
                </c:pt>
                <c:pt idx="26">
                  <c:v>4.3852244897959007</c:v>
                </c:pt>
                <c:pt idx="27">
                  <c:v>4.5465408163265</c:v>
                </c:pt>
                <c:pt idx="28">
                  <c:v>4.7078571428570992</c:v>
                </c:pt>
                <c:pt idx="29">
                  <c:v>4.8691734693878006</c:v>
                </c:pt>
                <c:pt idx="30">
                  <c:v>5.0304897959183998</c:v>
                </c:pt>
                <c:pt idx="31">
                  <c:v>5.191806122449</c:v>
                </c:pt>
                <c:pt idx="32">
                  <c:v>5.3531224489796001</c:v>
                </c:pt>
                <c:pt idx="33">
                  <c:v>5.5144387755101993</c:v>
                </c:pt>
                <c:pt idx="34">
                  <c:v>5.6757551020408004</c:v>
                </c:pt>
                <c:pt idx="35">
                  <c:v>5.8370714285713996</c:v>
                </c:pt>
                <c:pt idx="36">
                  <c:v>5.9983877551020006</c:v>
                </c:pt>
                <c:pt idx="37">
                  <c:v>6.1597040816327002</c:v>
                </c:pt>
                <c:pt idx="38">
                  <c:v>6.3210204081632995</c:v>
                </c:pt>
                <c:pt idx="39">
                  <c:v>6.4823367346939005</c:v>
                </c:pt>
                <c:pt idx="40">
                  <c:v>6.6436530612244997</c:v>
                </c:pt>
                <c:pt idx="41">
                  <c:v>6.8049693877550999</c:v>
                </c:pt>
                <c:pt idx="42">
                  <c:v>6.9662857142857</c:v>
                </c:pt>
                <c:pt idx="43">
                  <c:v>7.1276020408163001</c:v>
                </c:pt>
                <c:pt idx="44">
                  <c:v>7.2889183673469002</c:v>
                </c:pt>
                <c:pt idx="45">
                  <c:v>7.4502346938775998</c:v>
                </c:pt>
                <c:pt idx="46">
                  <c:v>7.6115510204082</c:v>
                </c:pt>
                <c:pt idx="47">
                  <c:v>7.7728673469388001</c:v>
                </c:pt>
                <c:pt idx="48">
                  <c:v>7.9341836734694002</c:v>
                </c:pt>
                <c:pt idx="49">
                  <c:v>8.0954999999999995</c:v>
                </c:pt>
                <c:pt idx="50">
                  <c:v>8.2568163265305987</c:v>
                </c:pt>
                <c:pt idx="51">
                  <c:v>8.4181326530611997</c:v>
                </c:pt>
                <c:pt idx="52">
                  <c:v>8.579448979591799</c:v>
                </c:pt>
                <c:pt idx="53">
                  <c:v>8.7407653061224</c:v>
                </c:pt>
                <c:pt idx="54">
                  <c:v>8.9020816326530987</c:v>
                </c:pt>
                <c:pt idx="55">
                  <c:v>9.0633979591836997</c:v>
                </c:pt>
                <c:pt idx="56">
                  <c:v>9.2247142857143007</c:v>
                </c:pt>
                <c:pt idx="57">
                  <c:v>9.3860306122449</c:v>
                </c:pt>
                <c:pt idx="58">
                  <c:v>9.5473469387754992</c:v>
                </c:pt>
                <c:pt idx="59">
                  <c:v>9.7086632653061002</c:v>
                </c:pt>
                <c:pt idx="60">
                  <c:v>9.8699795918367013</c:v>
                </c:pt>
                <c:pt idx="61">
                  <c:v>10.031295918367</c:v>
                </c:pt>
                <c:pt idx="62">
                  <c:v>10.192612244898001</c:v>
                </c:pt>
                <c:pt idx="63">
                  <c:v>10.353928571429002</c:v>
                </c:pt>
                <c:pt idx="64">
                  <c:v>10.515244897958999</c:v>
                </c:pt>
                <c:pt idx="65">
                  <c:v>10.676561224489999</c:v>
                </c:pt>
                <c:pt idx="66">
                  <c:v>10.83787755102</c:v>
                </c:pt>
                <c:pt idx="67">
                  <c:v>10.999193877551001</c:v>
                </c:pt>
                <c:pt idx="68">
                  <c:v>11.160510204082001</c:v>
                </c:pt>
                <c:pt idx="69">
                  <c:v>11.321826530612</c:v>
                </c:pt>
                <c:pt idx="70">
                  <c:v>11.483142857142999</c:v>
                </c:pt>
                <c:pt idx="71">
                  <c:v>11.644459183673</c:v>
                </c:pt>
                <c:pt idx="72">
                  <c:v>11.805775510204001</c:v>
                </c:pt>
                <c:pt idx="73">
                  <c:v>11.967091836735001</c:v>
                </c:pt>
                <c:pt idx="74">
                  <c:v>12.128408163265</c:v>
                </c:pt>
                <c:pt idx="75">
                  <c:v>12.289724489795999</c:v>
                </c:pt>
                <c:pt idx="76">
                  <c:v>12.451040816327</c:v>
                </c:pt>
                <c:pt idx="77">
                  <c:v>12.612357142857</c:v>
                </c:pt>
                <c:pt idx="78">
                  <c:v>12.773673469388001</c:v>
                </c:pt>
                <c:pt idx="79">
                  <c:v>12.934989795918</c:v>
                </c:pt>
                <c:pt idx="80">
                  <c:v>13.096306122448999</c:v>
                </c:pt>
                <c:pt idx="81">
                  <c:v>13.257622448979999</c:v>
                </c:pt>
                <c:pt idx="82">
                  <c:v>13.41893877551</c:v>
                </c:pt>
                <c:pt idx="83">
                  <c:v>13.580255102041001</c:v>
                </c:pt>
                <c:pt idx="84">
                  <c:v>13.741571428571</c:v>
                </c:pt>
                <c:pt idx="85">
                  <c:v>13.902887755101998</c:v>
                </c:pt>
                <c:pt idx="86">
                  <c:v>14.064204081632999</c:v>
                </c:pt>
                <c:pt idx="87">
                  <c:v>14.225520408163</c:v>
                </c:pt>
                <c:pt idx="88">
                  <c:v>14.386836734694</c:v>
                </c:pt>
                <c:pt idx="89">
                  <c:v>14.548153061224001</c:v>
                </c:pt>
                <c:pt idx="90">
                  <c:v>14.709469387755</c:v>
                </c:pt>
                <c:pt idx="91">
                  <c:v>14.870785714285999</c:v>
                </c:pt>
                <c:pt idx="92">
                  <c:v>15.032102040816</c:v>
                </c:pt>
                <c:pt idx="93">
                  <c:v>15.193418367347</c:v>
                </c:pt>
                <c:pt idx="94">
                  <c:v>15.354734693878001</c:v>
                </c:pt>
                <c:pt idx="95">
                  <c:v>15.516051020408002</c:v>
                </c:pt>
                <c:pt idx="96">
                  <c:v>15.677367346938999</c:v>
                </c:pt>
                <c:pt idx="97">
                  <c:v>15.838683673468999</c:v>
                </c:pt>
                <c:pt idx="98">
                  <c:v>16</c:v>
                </c:pt>
              </c:numCache>
            </c:numRef>
          </c:xVal>
          <c:yVal>
            <c:numRef>
              <c:f>'IP3'!$AJ$5:$AJ$103</c:f>
              <c:numCache>
                <c:formatCode>General</c:formatCode>
                <c:ptCount val="99"/>
                <c:pt idx="0">
                  <c:v>-7.0338421000000002</c:v>
                </c:pt>
                <c:pt idx="1">
                  <c:v>-1.5293562000000001</c:v>
                </c:pt>
                <c:pt idx="2">
                  <c:v>3.0742083</c:v>
                </c:pt>
                <c:pt idx="3">
                  <c:v>3.2738323</c:v>
                </c:pt>
                <c:pt idx="4">
                  <c:v>3.3020942</c:v>
                </c:pt>
                <c:pt idx="5">
                  <c:v>5.9721627000000002</c:v>
                </c:pt>
                <c:pt idx="6">
                  <c:v>10.319167999999999</c:v>
                </c:pt>
                <c:pt idx="7">
                  <c:v>16.572039</c:v>
                </c:pt>
                <c:pt idx="8">
                  <c:v>19.488598</c:v>
                </c:pt>
                <c:pt idx="9">
                  <c:v>19.955946000000001</c:v>
                </c:pt>
                <c:pt idx="10">
                  <c:v>15.711323</c:v>
                </c:pt>
                <c:pt idx="11">
                  <c:v>12.163341000000001</c:v>
                </c:pt>
                <c:pt idx="12">
                  <c:v>9.0341377000000005</c:v>
                </c:pt>
                <c:pt idx="13">
                  <c:v>7.0330728999999996</c:v>
                </c:pt>
                <c:pt idx="14">
                  <c:v>5.7494807000000003</c:v>
                </c:pt>
                <c:pt idx="15">
                  <c:v>5.1529426999999997</c:v>
                </c:pt>
                <c:pt idx="16">
                  <c:v>4.9975014</c:v>
                </c:pt>
                <c:pt idx="17">
                  <c:v>5.1445040999999998</c:v>
                </c:pt>
                <c:pt idx="18">
                  <c:v>6.0112313999999998</c:v>
                </c:pt>
                <c:pt idx="19">
                  <c:v>7.6047707000000004</c:v>
                </c:pt>
                <c:pt idx="20">
                  <c:v>9.1375866000000006</c:v>
                </c:pt>
                <c:pt idx="21">
                  <c:v>10.224213000000001</c:v>
                </c:pt>
                <c:pt idx="22">
                  <c:v>10.70828</c:v>
                </c:pt>
                <c:pt idx="23">
                  <c:v>11.540463000000001</c:v>
                </c:pt>
                <c:pt idx="24">
                  <c:v>12.181232</c:v>
                </c:pt>
                <c:pt idx="25">
                  <c:v>12.916835000000001</c:v>
                </c:pt>
                <c:pt idx="26">
                  <c:v>13.306804</c:v>
                </c:pt>
                <c:pt idx="27">
                  <c:v>13.338533999999999</c:v>
                </c:pt>
                <c:pt idx="28">
                  <c:v>13.527570000000001</c:v>
                </c:pt>
                <c:pt idx="29">
                  <c:v>14.702061</c:v>
                </c:pt>
                <c:pt idx="30">
                  <c:v>16.411981999999998</c:v>
                </c:pt>
                <c:pt idx="31">
                  <c:v>18.367322999999999</c:v>
                </c:pt>
                <c:pt idx="32">
                  <c:v>18.869413000000002</c:v>
                </c:pt>
                <c:pt idx="33">
                  <c:v>18.783092</c:v>
                </c:pt>
                <c:pt idx="34">
                  <c:v>17.609745</c:v>
                </c:pt>
                <c:pt idx="35">
                  <c:v>16.954445</c:v>
                </c:pt>
                <c:pt idx="36">
                  <c:v>16.989318999999998</c:v>
                </c:pt>
                <c:pt idx="37">
                  <c:v>17.008210999999999</c:v>
                </c:pt>
                <c:pt idx="38">
                  <c:v>16.398266</c:v>
                </c:pt>
                <c:pt idx="39">
                  <c:v>16.039915000000001</c:v>
                </c:pt>
                <c:pt idx="40">
                  <c:v>16.090413999999999</c:v>
                </c:pt>
                <c:pt idx="41">
                  <c:v>16.129303</c:v>
                </c:pt>
                <c:pt idx="42">
                  <c:v>15.721174</c:v>
                </c:pt>
                <c:pt idx="43">
                  <c:v>15.564156000000001</c:v>
                </c:pt>
                <c:pt idx="44">
                  <c:v>15.513669999999999</c:v>
                </c:pt>
                <c:pt idx="45">
                  <c:v>15.437441</c:v>
                </c:pt>
                <c:pt idx="46">
                  <c:v>15.744902</c:v>
                </c:pt>
                <c:pt idx="47">
                  <c:v>16.521034</c:v>
                </c:pt>
                <c:pt idx="48">
                  <c:v>17.310303000000001</c:v>
                </c:pt>
                <c:pt idx="49">
                  <c:v>17.919633999999999</c:v>
                </c:pt>
                <c:pt idx="50">
                  <c:v>18.346039000000001</c:v>
                </c:pt>
                <c:pt idx="51">
                  <c:v>18.625457999999998</c:v>
                </c:pt>
                <c:pt idx="52">
                  <c:v>18.709607999999999</c:v>
                </c:pt>
                <c:pt idx="53">
                  <c:v>18.26755</c:v>
                </c:pt>
                <c:pt idx="54">
                  <c:v>17.460778999999999</c:v>
                </c:pt>
                <c:pt idx="55">
                  <c:v>16.903483999999999</c:v>
                </c:pt>
                <c:pt idx="56">
                  <c:v>17.149887</c:v>
                </c:pt>
                <c:pt idx="57">
                  <c:v>17.299617999999999</c:v>
                </c:pt>
                <c:pt idx="58">
                  <c:v>16.992305999999999</c:v>
                </c:pt>
                <c:pt idx="59">
                  <c:v>16.514676999999999</c:v>
                </c:pt>
                <c:pt idx="60">
                  <c:v>16.470793</c:v>
                </c:pt>
                <c:pt idx="61">
                  <c:v>16.855207</c:v>
                </c:pt>
                <c:pt idx="62">
                  <c:v>17.502552000000001</c:v>
                </c:pt>
                <c:pt idx="63">
                  <c:v>17.521391000000001</c:v>
                </c:pt>
                <c:pt idx="64">
                  <c:v>16.736639</c:v>
                </c:pt>
                <c:pt idx="65">
                  <c:v>15.981502000000001</c:v>
                </c:pt>
                <c:pt idx="66">
                  <c:v>15.301379000000001</c:v>
                </c:pt>
                <c:pt idx="67">
                  <c:v>14.632497000000001</c:v>
                </c:pt>
                <c:pt idx="68">
                  <c:v>13.819979</c:v>
                </c:pt>
                <c:pt idx="69">
                  <c:v>13.104395</c:v>
                </c:pt>
                <c:pt idx="70">
                  <c:v>12.567080000000001</c:v>
                </c:pt>
                <c:pt idx="71">
                  <c:v>12.484546999999999</c:v>
                </c:pt>
                <c:pt idx="72">
                  <c:v>12.706538</c:v>
                </c:pt>
                <c:pt idx="73">
                  <c:v>12.978203000000001</c:v>
                </c:pt>
                <c:pt idx="74">
                  <c:v>13.172293</c:v>
                </c:pt>
                <c:pt idx="75">
                  <c:v>13.295738</c:v>
                </c:pt>
                <c:pt idx="76">
                  <c:v>13.348883000000001</c:v>
                </c:pt>
                <c:pt idx="77">
                  <c:v>13.399070999999999</c:v>
                </c:pt>
                <c:pt idx="78">
                  <c:v>13.579547</c:v>
                </c:pt>
                <c:pt idx="79">
                  <c:v>13.389049999999999</c:v>
                </c:pt>
                <c:pt idx="80">
                  <c:v>12.749668</c:v>
                </c:pt>
                <c:pt idx="81">
                  <c:v>11.416076</c:v>
                </c:pt>
                <c:pt idx="82">
                  <c:v>9.9949473999999991</c:v>
                </c:pt>
                <c:pt idx="83">
                  <c:v>8.8618974999999995</c:v>
                </c:pt>
                <c:pt idx="84">
                  <c:v>7.7725868</c:v>
                </c:pt>
                <c:pt idx="85">
                  <c:v>5.8170161</c:v>
                </c:pt>
                <c:pt idx="86">
                  <c:v>3.9220684000000001</c:v>
                </c:pt>
                <c:pt idx="87">
                  <c:v>2.4354298000000001</c:v>
                </c:pt>
                <c:pt idx="88">
                  <c:v>3.2449686999999998</c:v>
                </c:pt>
                <c:pt idx="89">
                  <c:v>5.4842228999999998</c:v>
                </c:pt>
                <c:pt idx="90">
                  <c:v>10.155687</c:v>
                </c:pt>
                <c:pt idx="91">
                  <c:v>13.917073</c:v>
                </c:pt>
                <c:pt idx="92">
                  <c:v>16.47044</c:v>
                </c:pt>
                <c:pt idx="93">
                  <c:v>16.932606</c:v>
                </c:pt>
                <c:pt idx="94">
                  <c:v>18.200115</c:v>
                </c:pt>
                <c:pt idx="95">
                  <c:v>19.466702999999999</c:v>
                </c:pt>
                <c:pt idx="96">
                  <c:v>22.084672999999999</c:v>
                </c:pt>
                <c:pt idx="97">
                  <c:v>22.639681</c:v>
                </c:pt>
                <c:pt idx="98">
                  <c:v>22.987389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D3-4A95-BD2A-148DDE6E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</c:scatterChart>
      <c:valAx>
        <c:axId val="111626496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2"/>
      </c:valAx>
      <c:valAx>
        <c:axId val="111657344"/>
        <c:scaling>
          <c:orientation val="minMax"/>
          <c:max val="25"/>
          <c:min val="-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647582738871165"/>
          <c:y val="0.64179136241193391"/>
          <c:w val="0.29768525493638326"/>
          <c:h val="0.124102746119895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Output IP3 vs LO Power (dBm)</a:t>
            </a:r>
          </a:p>
        </c:rich>
      </c:tx>
      <c:layout>
        <c:manualLayout>
          <c:xMode val="edge"/>
          <c:yMode val="edge"/>
          <c:x val="0.22206873159926471"/>
          <c:y val="9.546028968601148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1277340332458434E-2"/>
          <c:w val="0.76542713682528862"/>
          <c:h val="0.7179698891805190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'IP3'!$AJ$2</c:f>
              <c:strCache>
                <c:ptCount val="1"/>
                <c:pt idx="0">
                  <c:v>+11 dBm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'IP3'!$AI$5:$AI$103</c:f>
              <c:numCache>
                <c:formatCode>General</c:formatCode>
                <c:ptCount val="99"/>
                <c:pt idx="0">
                  <c:v>0.191</c:v>
                </c:pt>
                <c:pt idx="1">
                  <c:v>0.35231632653061001</c:v>
                </c:pt>
                <c:pt idx="2">
                  <c:v>0.51363265306121997</c:v>
                </c:pt>
                <c:pt idx="3">
                  <c:v>0.67494897959184008</c:v>
                </c:pt>
                <c:pt idx="4">
                  <c:v>0.83626530612244998</c:v>
                </c:pt>
                <c:pt idx="5">
                  <c:v>0.99758163265305999</c:v>
                </c:pt>
                <c:pt idx="6">
                  <c:v>1.1588979591837001</c:v>
                </c:pt>
                <c:pt idx="7">
                  <c:v>1.3202142857143</c:v>
                </c:pt>
                <c:pt idx="8">
                  <c:v>1.4815306122448999</c:v>
                </c:pt>
                <c:pt idx="9">
                  <c:v>1.6428469387755</c:v>
                </c:pt>
                <c:pt idx="10">
                  <c:v>1.8041632653060999</c:v>
                </c:pt>
                <c:pt idx="11">
                  <c:v>1.9654795918367001</c:v>
                </c:pt>
                <c:pt idx="12">
                  <c:v>2.1267959183673</c:v>
                </c:pt>
                <c:pt idx="13">
                  <c:v>2.2881122448979996</c:v>
                </c:pt>
                <c:pt idx="14">
                  <c:v>2.4494285714285997</c:v>
                </c:pt>
                <c:pt idx="15">
                  <c:v>2.6107448979591998</c:v>
                </c:pt>
                <c:pt idx="16">
                  <c:v>2.7720612244898</c:v>
                </c:pt>
                <c:pt idx="17">
                  <c:v>2.9333775510204001</c:v>
                </c:pt>
                <c:pt idx="18">
                  <c:v>3.0946938775510002</c:v>
                </c:pt>
                <c:pt idx="19">
                  <c:v>3.2560102040816004</c:v>
                </c:pt>
                <c:pt idx="20">
                  <c:v>3.4173265306121996</c:v>
                </c:pt>
                <c:pt idx="21">
                  <c:v>3.5786428571429001</c:v>
                </c:pt>
                <c:pt idx="22">
                  <c:v>3.7399591836735002</c:v>
                </c:pt>
                <c:pt idx="23">
                  <c:v>3.9012755102041003</c:v>
                </c:pt>
                <c:pt idx="24">
                  <c:v>4.0625918367347005</c:v>
                </c:pt>
                <c:pt idx="25">
                  <c:v>4.2239081632652997</c:v>
                </c:pt>
                <c:pt idx="26">
                  <c:v>4.3852244897959007</c:v>
                </c:pt>
                <c:pt idx="27">
                  <c:v>4.5465408163265</c:v>
                </c:pt>
                <c:pt idx="28">
                  <c:v>4.7078571428570992</c:v>
                </c:pt>
                <c:pt idx="29">
                  <c:v>4.8691734693878006</c:v>
                </c:pt>
                <c:pt idx="30">
                  <c:v>5.0304897959183998</c:v>
                </c:pt>
                <c:pt idx="31">
                  <c:v>5.191806122449</c:v>
                </c:pt>
                <c:pt idx="32">
                  <c:v>5.3531224489796001</c:v>
                </c:pt>
                <c:pt idx="33">
                  <c:v>5.5144387755101993</c:v>
                </c:pt>
                <c:pt idx="34">
                  <c:v>5.6757551020408004</c:v>
                </c:pt>
                <c:pt idx="35">
                  <c:v>5.8370714285713996</c:v>
                </c:pt>
                <c:pt idx="36">
                  <c:v>5.9983877551020006</c:v>
                </c:pt>
                <c:pt idx="37">
                  <c:v>6.1597040816327002</c:v>
                </c:pt>
                <c:pt idx="38">
                  <c:v>6.3210204081632995</c:v>
                </c:pt>
                <c:pt idx="39">
                  <c:v>6.4823367346939005</c:v>
                </c:pt>
                <c:pt idx="40">
                  <c:v>6.6436530612244997</c:v>
                </c:pt>
                <c:pt idx="41">
                  <c:v>6.8049693877550999</c:v>
                </c:pt>
                <c:pt idx="42">
                  <c:v>6.9662857142857</c:v>
                </c:pt>
                <c:pt idx="43">
                  <c:v>7.1276020408163001</c:v>
                </c:pt>
                <c:pt idx="44">
                  <c:v>7.2889183673469002</c:v>
                </c:pt>
                <c:pt idx="45">
                  <c:v>7.4502346938775998</c:v>
                </c:pt>
                <c:pt idx="46">
                  <c:v>7.6115510204082</c:v>
                </c:pt>
                <c:pt idx="47">
                  <c:v>7.7728673469388001</c:v>
                </c:pt>
                <c:pt idx="48">
                  <c:v>7.9341836734694002</c:v>
                </c:pt>
                <c:pt idx="49">
                  <c:v>8.0954999999999995</c:v>
                </c:pt>
                <c:pt idx="50">
                  <c:v>8.2568163265305987</c:v>
                </c:pt>
                <c:pt idx="51">
                  <c:v>8.4181326530611997</c:v>
                </c:pt>
                <c:pt idx="52">
                  <c:v>8.579448979591799</c:v>
                </c:pt>
                <c:pt idx="53">
                  <c:v>8.7407653061224</c:v>
                </c:pt>
                <c:pt idx="54">
                  <c:v>8.9020816326530987</c:v>
                </c:pt>
                <c:pt idx="55">
                  <c:v>9.0633979591836997</c:v>
                </c:pt>
                <c:pt idx="56">
                  <c:v>9.2247142857143007</c:v>
                </c:pt>
                <c:pt idx="57">
                  <c:v>9.3860306122449</c:v>
                </c:pt>
                <c:pt idx="58">
                  <c:v>9.5473469387754992</c:v>
                </c:pt>
                <c:pt idx="59">
                  <c:v>9.7086632653061002</c:v>
                </c:pt>
                <c:pt idx="60">
                  <c:v>9.8699795918367013</c:v>
                </c:pt>
                <c:pt idx="61">
                  <c:v>10.031295918367</c:v>
                </c:pt>
                <c:pt idx="62">
                  <c:v>10.192612244898001</c:v>
                </c:pt>
                <c:pt idx="63">
                  <c:v>10.353928571429002</c:v>
                </c:pt>
                <c:pt idx="64">
                  <c:v>10.515244897958999</c:v>
                </c:pt>
                <c:pt idx="65">
                  <c:v>10.676561224489999</c:v>
                </c:pt>
                <c:pt idx="66">
                  <c:v>10.83787755102</c:v>
                </c:pt>
                <c:pt idx="67">
                  <c:v>10.999193877551001</c:v>
                </c:pt>
                <c:pt idx="68">
                  <c:v>11.160510204082001</c:v>
                </c:pt>
                <c:pt idx="69">
                  <c:v>11.321826530612</c:v>
                </c:pt>
                <c:pt idx="70">
                  <c:v>11.483142857142999</c:v>
                </c:pt>
                <c:pt idx="71">
                  <c:v>11.644459183673</c:v>
                </c:pt>
                <c:pt idx="72">
                  <c:v>11.805775510204001</c:v>
                </c:pt>
                <c:pt idx="73">
                  <c:v>11.967091836735001</c:v>
                </c:pt>
                <c:pt idx="74">
                  <c:v>12.128408163265</c:v>
                </c:pt>
                <c:pt idx="75">
                  <c:v>12.289724489795999</c:v>
                </c:pt>
                <c:pt idx="76">
                  <c:v>12.451040816327</c:v>
                </c:pt>
                <c:pt idx="77">
                  <c:v>12.612357142857</c:v>
                </c:pt>
                <c:pt idx="78">
                  <c:v>12.773673469388001</c:v>
                </c:pt>
                <c:pt idx="79">
                  <c:v>12.934989795918</c:v>
                </c:pt>
                <c:pt idx="80">
                  <c:v>13.096306122448999</c:v>
                </c:pt>
                <c:pt idx="81">
                  <c:v>13.257622448979999</c:v>
                </c:pt>
                <c:pt idx="82">
                  <c:v>13.41893877551</c:v>
                </c:pt>
                <c:pt idx="83">
                  <c:v>13.580255102041001</c:v>
                </c:pt>
                <c:pt idx="84">
                  <c:v>13.741571428571</c:v>
                </c:pt>
                <c:pt idx="85">
                  <c:v>13.902887755101998</c:v>
                </c:pt>
                <c:pt idx="86">
                  <c:v>14.064204081632999</c:v>
                </c:pt>
                <c:pt idx="87">
                  <c:v>14.225520408163</c:v>
                </c:pt>
                <c:pt idx="88">
                  <c:v>14.386836734694</c:v>
                </c:pt>
                <c:pt idx="89">
                  <c:v>14.548153061224001</c:v>
                </c:pt>
                <c:pt idx="90">
                  <c:v>14.709469387755</c:v>
                </c:pt>
                <c:pt idx="91">
                  <c:v>14.870785714285999</c:v>
                </c:pt>
                <c:pt idx="92">
                  <c:v>15.032102040816</c:v>
                </c:pt>
                <c:pt idx="93">
                  <c:v>15.193418367347</c:v>
                </c:pt>
                <c:pt idx="94">
                  <c:v>15.354734693878001</c:v>
                </c:pt>
                <c:pt idx="95">
                  <c:v>15.516051020408002</c:v>
                </c:pt>
                <c:pt idx="96">
                  <c:v>15.677367346938999</c:v>
                </c:pt>
                <c:pt idx="97">
                  <c:v>15.838683673468999</c:v>
                </c:pt>
                <c:pt idx="98">
                  <c:v>16</c:v>
                </c:pt>
              </c:numCache>
            </c:numRef>
          </c:xVal>
          <c:yVal>
            <c:numRef>
              <c:f>'IP3'!$AK$5:$AK$103</c:f>
              <c:numCache>
                <c:formatCode>General</c:formatCode>
                <c:ptCount val="99"/>
                <c:pt idx="0">
                  <c:v>-87.151268000000002</c:v>
                </c:pt>
                <c:pt idx="1">
                  <c:v>-70.261955</c:v>
                </c:pt>
                <c:pt idx="2">
                  <c:v>-50.480159999999998</c:v>
                </c:pt>
                <c:pt idx="3">
                  <c:v>-39.060226</c:v>
                </c:pt>
                <c:pt idx="4">
                  <c:v>-29.495892999999999</c:v>
                </c:pt>
                <c:pt idx="5">
                  <c:v>-18.866662999999999</c:v>
                </c:pt>
                <c:pt idx="6">
                  <c:v>-8.8653659999999999</c:v>
                </c:pt>
                <c:pt idx="7">
                  <c:v>0.90856618</c:v>
                </c:pt>
                <c:pt idx="8">
                  <c:v>5.3356905000000001</c:v>
                </c:pt>
                <c:pt idx="9">
                  <c:v>6.6779108000000003</c:v>
                </c:pt>
                <c:pt idx="10">
                  <c:v>3.7272956000000002</c:v>
                </c:pt>
                <c:pt idx="11">
                  <c:v>1.5484629999999999</c:v>
                </c:pt>
                <c:pt idx="12">
                  <c:v>-0.30935057999999999</c:v>
                </c:pt>
                <c:pt idx="13">
                  <c:v>-1.3984464000000001</c:v>
                </c:pt>
                <c:pt idx="14">
                  <c:v>-2.0633482999999999</c:v>
                </c:pt>
                <c:pt idx="15">
                  <c:v>-2.5160537000000001</c:v>
                </c:pt>
                <c:pt idx="16">
                  <c:v>-2.6125490999999998</c:v>
                </c:pt>
                <c:pt idx="17">
                  <c:v>-2.4591444</c:v>
                </c:pt>
                <c:pt idx="18">
                  <c:v>-1.6906897999999999</c:v>
                </c:pt>
                <c:pt idx="19">
                  <c:v>-0.20615976</c:v>
                </c:pt>
                <c:pt idx="20">
                  <c:v>1.1722618</c:v>
                </c:pt>
                <c:pt idx="21">
                  <c:v>2.0787754000000001</c:v>
                </c:pt>
                <c:pt idx="22">
                  <c:v>2.4252669999999998</c:v>
                </c:pt>
                <c:pt idx="23">
                  <c:v>3.0987141</c:v>
                </c:pt>
                <c:pt idx="24">
                  <c:v>3.6229355000000001</c:v>
                </c:pt>
                <c:pt idx="25">
                  <c:v>4.1998347999999996</c:v>
                </c:pt>
                <c:pt idx="26">
                  <c:v>4.5036554000000004</c:v>
                </c:pt>
                <c:pt idx="27">
                  <c:v>4.4172859000000004</c:v>
                </c:pt>
                <c:pt idx="28">
                  <c:v>4.6759228999999998</c:v>
                </c:pt>
                <c:pt idx="29">
                  <c:v>5.857748</c:v>
                </c:pt>
                <c:pt idx="30">
                  <c:v>7.5300732000000004</c:v>
                </c:pt>
                <c:pt idx="31">
                  <c:v>9.3223094999999994</c:v>
                </c:pt>
                <c:pt idx="32">
                  <c:v>9.6150093000000005</c:v>
                </c:pt>
                <c:pt idx="33">
                  <c:v>9.3750342999999994</c:v>
                </c:pt>
                <c:pt idx="34">
                  <c:v>7.9815183000000003</c:v>
                </c:pt>
                <c:pt idx="35">
                  <c:v>7.3078294000000001</c:v>
                </c:pt>
                <c:pt idx="36">
                  <c:v>7.2204303999999997</c:v>
                </c:pt>
                <c:pt idx="37">
                  <c:v>7.173419</c:v>
                </c:pt>
                <c:pt idx="38">
                  <c:v>6.6096158000000003</c:v>
                </c:pt>
                <c:pt idx="39">
                  <c:v>6.1340833000000003</c:v>
                </c:pt>
                <c:pt idx="40">
                  <c:v>6.0852284000000001</c:v>
                </c:pt>
                <c:pt idx="41">
                  <c:v>5.9980469000000003</c:v>
                </c:pt>
                <c:pt idx="42">
                  <c:v>5.5714196999999999</c:v>
                </c:pt>
                <c:pt idx="43">
                  <c:v>5.2204155999999999</c:v>
                </c:pt>
                <c:pt idx="44">
                  <c:v>5.1074605000000002</c:v>
                </c:pt>
                <c:pt idx="45">
                  <c:v>5.0745057999999998</c:v>
                </c:pt>
                <c:pt idx="46">
                  <c:v>5.3150573000000003</c:v>
                </c:pt>
                <c:pt idx="47">
                  <c:v>6.0631637999999999</c:v>
                </c:pt>
                <c:pt idx="48">
                  <c:v>6.8463149000000003</c:v>
                </c:pt>
                <c:pt idx="49">
                  <c:v>7.4905586</c:v>
                </c:pt>
                <c:pt idx="50">
                  <c:v>7.8437742999999998</c:v>
                </c:pt>
                <c:pt idx="51">
                  <c:v>8.0303354000000002</c:v>
                </c:pt>
                <c:pt idx="52">
                  <c:v>8.0801944999999993</c:v>
                </c:pt>
                <c:pt idx="53">
                  <c:v>7.5409879999999996</c:v>
                </c:pt>
                <c:pt idx="54">
                  <c:v>6.7509408000000004</c:v>
                </c:pt>
                <c:pt idx="55">
                  <c:v>6.2211046000000003</c:v>
                </c:pt>
                <c:pt idx="56">
                  <c:v>6.4490952000000004</c:v>
                </c:pt>
                <c:pt idx="57">
                  <c:v>6.6819663</c:v>
                </c:pt>
                <c:pt idx="58">
                  <c:v>6.4337062999999999</c:v>
                </c:pt>
                <c:pt idx="59">
                  <c:v>6.0111346000000001</c:v>
                </c:pt>
                <c:pt idx="60">
                  <c:v>5.9769664000000002</c:v>
                </c:pt>
                <c:pt idx="61">
                  <c:v>6.3159719000000001</c:v>
                </c:pt>
                <c:pt idx="62">
                  <c:v>6.9251265999999996</c:v>
                </c:pt>
                <c:pt idx="63">
                  <c:v>6.8781071000000003</c:v>
                </c:pt>
                <c:pt idx="64">
                  <c:v>6.2040519999999999</c:v>
                </c:pt>
                <c:pt idx="65">
                  <c:v>5.4665632000000004</c:v>
                </c:pt>
                <c:pt idx="66">
                  <c:v>4.8167638999999998</c:v>
                </c:pt>
                <c:pt idx="67">
                  <c:v>4.1668266999999997</c:v>
                </c:pt>
                <c:pt idx="68">
                  <c:v>3.4433522000000001</c:v>
                </c:pt>
                <c:pt idx="69">
                  <c:v>2.7722085000000001</c:v>
                </c:pt>
                <c:pt idx="70">
                  <c:v>2.3288326000000001</c:v>
                </c:pt>
                <c:pt idx="71">
                  <c:v>2.2846339000000002</c:v>
                </c:pt>
                <c:pt idx="72">
                  <c:v>2.5882211000000002</c:v>
                </c:pt>
                <c:pt idx="73">
                  <c:v>2.8989183999999999</c:v>
                </c:pt>
                <c:pt idx="74">
                  <c:v>3.1332102000000002</c:v>
                </c:pt>
                <c:pt idx="75">
                  <c:v>3.2026273999999999</c:v>
                </c:pt>
                <c:pt idx="76">
                  <c:v>3.2425033999999999</c:v>
                </c:pt>
                <c:pt idx="77">
                  <c:v>3.1718681000000002</c:v>
                </c:pt>
                <c:pt idx="78">
                  <c:v>3.2230317999999998</c:v>
                </c:pt>
                <c:pt idx="79">
                  <c:v>2.8777436999999999</c:v>
                </c:pt>
                <c:pt idx="80">
                  <c:v>2.0902188000000002</c:v>
                </c:pt>
                <c:pt idx="81">
                  <c:v>0.57891643000000004</c:v>
                </c:pt>
                <c:pt idx="82">
                  <c:v>-1.2307334000000001</c:v>
                </c:pt>
                <c:pt idx="83">
                  <c:v>-3.0543265000000002</c:v>
                </c:pt>
                <c:pt idx="84">
                  <c:v>-5.3157768000000001</c:v>
                </c:pt>
                <c:pt idx="85">
                  <c:v>-9.0817765999999995</c:v>
                </c:pt>
                <c:pt idx="86">
                  <c:v>-12.899725999999999</c:v>
                </c:pt>
                <c:pt idx="87">
                  <c:v>-16.302714999999999</c:v>
                </c:pt>
                <c:pt idx="88">
                  <c:v>-16.218730999999998</c:v>
                </c:pt>
                <c:pt idx="89">
                  <c:v>-13.630438</c:v>
                </c:pt>
                <c:pt idx="90">
                  <c:v>-7.4068623000000002</c:v>
                </c:pt>
                <c:pt idx="91">
                  <c:v>-2.3329496000000001</c:v>
                </c:pt>
                <c:pt idx="92">
                  <c:v>0.92667275999999998</c:v>
                </c:pt>
                <c:pt idx="93">
                  <c:v>1.2364603000000001</c:v>
                </c:pt>
                <c:pt idx="94">
                  <c:v>1.7793143</c:v>
                </c:pt>
                <c:pt idx="95">
                  <c:v>1.8005990999999999</c:v>
                </c:pt>
                <c:pt idx="96">
                  <c:v>2.9168664999999998</c:v>
                </c:pt>
                <c:pt idx="97">
                  <c:v>1.5568048000000001</c:v>
                </c:pt>
                <c:pt idx="98">
                  <c:v>0.55916268000000002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86-4067-8F4A-57082C0A6423}"/>
            </c:ext>
          </c:extLst>
        </c:ser>
        <c:ser>
          <c:idx val="1"/>
          <c:order val="1"/>
          <c:tx>
            <c:strRef>
              <c:f>'IP3'!$AM$2</c:f>
              <c:strCache>
                <c:ptCount val="1"/>
                <c:pt idx="0">
                  <c:v>+9 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'IP3'!$AL$5:$AL$103</c:f>
              <c:numCache>
                <c:formatCode>General</c:formatCode>
                <c:ptCount val="99"/>
                <c:pt idx="0">
                  <c:v>0.191</c:v>
                </c:pt>
                <c:pt idx="1">
                  <c:v>0.35231632653061001</c:v>
                </c:pt>
                <c:pt idx="2">
                  <c:v>0.51363265306121997</c:v>
                </c:pt>
                <c:pt idx="3">
                  <c:v>0.67494897959184008</c:v>
                </c:pt>
                <c:pt idx="4">
                  <c:v>0.83626530612244998</c:v>
                </c:pt>
                <c:pt idx="5">
                  <c:v>0.99758163265305999</c:v>
                </c:pt>
                <c:pt idx="6">
                  <c:v>1.1588979591837001</c:v>
                </c:pt>
                <c:pt idx="7">
                  <c:v>1.3202142857143</c:v>
                </c:pt>
                <c:pt idx="8">
                  <c:v>1.4815306122448999</c:v>
                </c:pt>
                <c:pt idx="9">
                  <c:v>1.6428469387755</c:v>
                </c:pt>
                <c:pt idx="10">
                  <c:v>1.8041632653060999</c:v>
                </c:pt>
                <c:pt idx="11">
                  <c:v>1.9654795918367001</c:v>
                </c:pt>
                <c:pt idx="12">
                  <c:v>2.1267959183673</c:v>
                </c:pt>
                <c:pt idx="13">
                  <c:v>2.2881122448979996</c:v>
                </c:pt>
                <c:pt idx="14">
                  <c:v>2.4494285714285997</c:v>
                </c:pt>
                <c:pt idx="15">
                  <c:v>2.6107448979591998</c:v>
                </c:pt>
                <c:pt idx="16">
                  <c:v>2.7720612244898</c:v>
                </c:pt>
                <c:pt idx="17">
                  <c:v>2.9333775510204001</c:v>
                </c:pt>
                <c:pt idx="18">
                  <c:v>3.0946938775510002</c:v>
                </c:pt>
                <c:pt idx="19">
                  <c:v>3.2560102040816004</c:v>
                </c:pt>
                <c:pt idx="20">
                  <c:v>3.4173265306121996</c:v>
                </c:pt>
                <c:pt idx="21">
                  <c:v>3.5786428571429001</c:v>
                </c:pt>
                <c:pt idx="22">
                  <c:v>3.7399591836735002</c:v>
                </c:pt>
                <c:pt idx="23">
                  <c:v>3.9012755102041003</c:v>
                </c:pt>
                <c:pt idx="24">
                  <c:v>4.0625918367347005</c:v>
                </c:pt>
                <c:pt idx="25">
                  <c:v>4.2239081632652997</c:v>
                </c:pt>
                <c:pt idx="26">
                  <c:v>4.3852244897959007</c:v>
                </c:pt>
                <c:pt idx="27">
                  <c:v>4.5465408163265</c:v>
                </c:pt>
                <c:pt idx="28">
                  <c:v>4.7078571428570992</c:v>
                </c:pt>
                <c:pt idx="29">
                  <c:v>4.8691734693878006</c:v>
                </c:pt>
                <c:pt idx="30">
                  <c:v>5.0304897959183998</c:v>
                </c:pt>
                <c:pt idx="31">
                  <c:v>5.191806122449</c:v>
                </c:pt>
                <c:pt idx="32">
                  <c:v>5.3531224489796001</c:v>
                </c:pt>
                <c:pt idx="33">
                  <c:v>5.5144387755101993</c:v>
                </c:pt>
                <c:pt idx="34">
                  <c:v>5.6757551020408004</c:v>
                </c:pt>
                <c:pt idx="35">
                  <c:v>5.8370714285713996</c:v>
                </c:pt>
                <c:pt idx="36">
                  <c:v>5.9983877551020006</c:v>
                </c:pt>
                <c:pt idx="37">
                  <c:v>6.1597040816327002</c:v>
                </c:pt>
                <c:pt idx="38">
                  <c:v>6.3210204081632995</c:v>
                </c:pt>
                <c:pt idx="39">
                  <c:v>6.4823367346939005</c:v>
                </c:pt>
                <c:pt idx="40">
                  <c:v>6.6436530612244997</c:v>
                </c:pt>
                <c:pt idx="41">
                  <c:v>6.8049693877550999</c:v>
                </c:pt>
                <c:pt idx="42">
                  <c:v>6.9662857142857</c:v>
                </c:pt>
                <c:pt idx="43">
                  <c:v>7.1276020408163001</c:v>
                </c:pt>
                <c:pt idx="44">
                  <c:v>7.2889183673469002</c:v>
                </c:pt>
                <c:pt idx="45">
                  <c:v>7.4502346938775998</c:v>
                </c:pt>
                <c:pt idx="46">
                  <c:v>7.6115510204082</c:v>
                </c:pt>
                <c:pt idx="47">
                  <c:v>7.7728673469388001</c:v>
                </c:pt>
                <c:pt idx="48">
                  <c:v>7.9341836734694002</c:v>
                </c:pt>
                <c:pt idx="49">
                  <c:v>8.0954999999999995</c:v>
                </c:pt>
                <c:pt idx="50">
                  <c:v>8.2568163265305987</c:v>
                </c:pt>
                <c:pt idx="51">
                  <c:v>8.4181326530611997</c:v>
                </c:pt>
                <c:pt idx="52">
                  <c:v>8.579448979591799</c:v>
                </c:pt>
                <c:pt idx="53">
                  <c:v>8.7407653061224</c:v>
                </c:pt>
                <c:pt idx="54">
                  <c:v>8.9020816326530987</c:v>
                </c:pt>
                <c:pt idx="55">
                  <c:v>9.0633979591836997</c:v>
                </c:pt>
                <c:pt idx="56">
                  <c:v>9.2247142857143007</c:v>
                </c:pt>
                <c:pt idx="57">
                  <c:v>9.3860306122449</c:v>
                </c:pt>
                <c:pt idx="58">
                  <c:v>9.5473469387754992</c:v>
                </c:pt>
                <c:pt idx="59">
                  <c:v>9.7086632653061002</c:v>
                </c:pt>
                <c:pt idx="60">
                  <c:v>9.8699795918367013</c:v>
                </c:pt>
                <c:pt idx="61">
                  <c:v>10.031295918367</c:v>
                </c:pt>
                <c:pt idx="62">
                  <c:v>10.192612244898001</c:v>
                </c:pt>
                <c:pt idx="63">
                  <c:v>10.353928571429002</c:v>
                </c:pt>
                <c:pt idx="64">
                  <c:v>10.515244897958999</c:v>
                </c:pt>
                <c:pt idx="65">
                  <c:v>10.676561224489999</c:v>
                </c:pt>
                <c:pt idx="66">
                  <c:v>10.83787755102</c:v>
                </c:pt>
                <c:pt idx="67">
                  <c:v>10.999193877551001</c:v>
                </c:pt>
                <c:pt idx="68">
                  <c:v>11.160510204082001</c:v>
                </c:pt>
                <c:pt idx="69">
                  <c:v>11.321826530612</c:v>
                </c:pt>
                <c:pt idx="70">
                  <c:v>11.483142857142999</c:v>
                </c:pt>
                <c:pt idx="71">
                  <c:v>11.644459183673</c:v>
                </c:pt>
                <c:pt idx="72">
                  <c:v>11.805775510204001</c:v>
                </c:pt>
                <c:pt idx="73">
                  <c:v>11.967091836735001</c:v>
                </c:pt>
                <c:pt idx="74">
                  <c:v>12.128408163265</c:v>
                </c:pt>
                <c:pt idx="75">
                  <c:v>12.289724489795999</c:v>
                </c:pt>
                <c:pt idx="76">
                  <c:v>12.451040816327</c:v>
                </c:pt>
                <c:pt idx="77">
                  <c:v>12.612357142857</c:v>
                </c:pt>
                <c:pt idx="78">
                  <c:v>12.773673469388001</c:v>
                </c:pt>
                <c:pt idx="79">
                  <c:v>12.934989795918</c:v>
                </c:pt>
                <c:pt idx="80">
                  <c:v>13.096306122448999</c:v>
                </c:pt>
                <c:pt idx="81">
                  <c:v>13.257622448979999</c:v>
                </c:pt>
                <c:pt idx="82">
                  <c:v>13.41893877551</c:v>
                </c:pt>
                <c:pt idx="83">
                  <c:v>13.580255102041001</c:v>
                </c:pt>
                <c:pt idx="84">
                  <c:v>13.741571428571</c:v>
                </c:pt>
                <c:pt idx="85">
                  <c:v>13.902887755101998</c:v>
                </c:pt>
                <c:pt idx="86">
                  <c:v>14.064204081632999</c:v>
                </c:pt>
                <c:pt idx="87">
                  <c:v>14.225520408163</c:v>
                </c:pt>
                <c:pt idx="88">
                  <c:v>14.386836734694</c:v>
                </c:pt>
                <c:pt idx="89">
                  <c:v>14.548153061224001</c:v>
                </c:pt>
                <c:pt idx="90">
                  <c:v>14.709469387755</c:v>
                </c:pt>
                <c:pt idx="91">
                  <c:v>14.870785714285999</c:v>
                </c:pt>
                <c:pt idx="92">
                  <c:v>15.032102040816</c:v>
                </c:pt>
                <c:pt idx="93">
                  <c:v>15.193418367347</c:v>
                </c:pt>
                <c:pt idx="94">
                  <c:v>15.354734693878001</c:v>
                </c:pt>
                <c:pt idx="95">
                  <c:v>15.516051020408002</c:v>
                </c:pt>
                <c:pt idx="96">
                  <c:v>15.677367346938999</c:v>
                </c:pt>
                <c:pt idx="97">
                  <c:v>15.838683673468999</c:v>
                </c:pt>
                <c:pt idx="98">
                  <c:v>16</c:v>
                </c:pt>
              </c:numCache>
            </c:numRef>
          </c:xVal>
          <c:yVal>
            <c:numRef>
              <c:f>'IP3'!$AN$5:$AN$103</c:f>
              <c:numCache>
                <c:formatCode>General</c:formatCode>
                <c:ptCount val="99"/>
                <c:pt idx="0">
                  <c:v>-97.107406999999995</c:v>
                </c:pt>
                <c:pt idx="1">
                  <c:v>-67.614479000000003</c:v>
                </c:pt>
                <c:pt idx="2">
                  <c:v>-50.999217999999999</c:v>
                </c:pt>
                <c:pt idx="3">
                  <c:v>-43.159657000000003</c:v>
                </c:pt>
                <c:pt idx="4">
                  <c:v>-34.494770000000003</c:v>
                </c:pt>
                <c:pt idx="5">
                  <c:v>-25.924821999999999</c:v>
                </c:pt>
                <c:pt idx="6">
                  <c:v>-13.713374999999999</c:v>
                </c:pt>
                <c:pt idx="7">
                  <c:v>-4.5960340000000004</c:v>
                </c:pt>
                <c:pt idx="8">
                  <c:v>3.3242259000000001</c:v>
                </c:pt>
                <c:pt idx="9">
                  <c:v>3.4289401000000002</c:v>
                </c:pt>
                <c:pt idx="10">
                  <c:v>2.9689652999999998</c:v>
                </c:pt>
                <c:pt idx="11">
                  <c:v>0.53470450999999997</c:v>
                </c:pt>
                <c:pt idx="12">
                  <c:v>-1.4321526</c:v>
                </c:pt>
                <c:pt idx="13">
                  <c:v>-1.8835949000000001</c:v>
                </c:pt>
                <c:pt idx="14">
                  <c:v>-3.0159403999999999</c:v>
                </c:pt>
                <c:pt idx="15">
                  <c:v>-3.6693163000000002</c:v>
                </c:pt>
                <c:pt idx="16">
                  <c:v>-3.4542358000000002</c:v>
                </c:pt>
                <c:pt idx="17">
                  <c:v>-3.2753611</c:v>
                </c:pt>
                <c:pt idx="18">
                  <c:v>-2.9513067999999998</c:v>
                </c:pt>
                <c:pt idx="19">
                  <c:v>-0.89811366999999998</c:v>
                </c:pt>
                <c:pt idx="20">
                  <c:v>1.0233312000000001</c:v>
                </c:pt>
                <c:pt idx="21">
                  <c:v>0.98204248999999999</c:v>
                </c:pt>
                <c:pt idx="22">
                  <c:v>1.7064097</c:v>
                </c:pt>
                <c:pt idx="23">
                  <c:v>2.4318046999999998</c:v>
                </c:pt>
                <c:pt idx="24">
                  <c:v>3.1236915999999999</c:v>
                </c:pt>
                <c:pt idx="25">
                  <c:v>3.0938062999999998</c:v>
                </c:pt>
                <c:pt idx="26">
                  <c:v>3.2553456000000001</c:v>
                </c:pt>
                <c:pt idx="27">
                  <c:v>3.0021388999999998</c:v>
                </c:pt>
                <c:pt idx="28">
                  <c:v>3.9836965000000002</c:v>
                </c:pt>
                <c:pt idx="29">
                  <c:v>6.7602133999999996</c:v>
                </c:pt>
                <c:pt idx="30">
                  <c:v>7.4026836999999999</c:v>
                </c:pt>
                <c:pt idx="31">
                  <c:v>8.3431616000000002</c:v>
                </c:pt>
                <c:pt idx="32">
                  <c:v>9.8835955000000002</c:v>
                </c:pt>
                <c:pt idx="33">
                  <c:v>8.7418136999999998</c:v>
                </c:pt>
                <c:pt idx="34">
                  <c:v>7.4670791999999997</c:v>
                </c:pt>
                <c:pt idx="35">
                  <c:v>6.4175013999999999</c:v>
                </c:pt>
                <c:pt idx="36">
                  <c:v>6.3788571000000003</c:v>
                </c:pt>
                <c:pt idx="37">
                  <c:v>7.3674964999999997</c:v>
                </c:pt>
                <c:pt idx="38">
                  <c:v>5.7327971</c:v>
                </c:pt>
                <c:pt idx="39">
                  <c:v>4.6606006999999998</c:v>
                </c:pt>
                <c:pt idx="40">
                  <c:v>5.0773535000000001</c:v>
                </c:pt>
                <c:pt idx="41">
                  <c:v>4.7399936</c:v>
                </c:pt>
                <c:pt idx="42">
                  <c:v>4.0964231</c:v>
                </c:pt>
                <c:pt idx="43">
                  <c:v>4.4451007999999996</c:v>
                </c:pt>
                <c:pt idx="44">
                  <c:v>4.8799419000000004</c:v>
                </c:pt>
                <c:pt idx="45">
                  <c:v>4.8823261000000002</c:v>
                </c:pt>
                <c:pt idx="46">
                  <c:v>5.1158108999999996</c:v>
                </c:pt>
                <c:pt idx="47">
                  <c:v>5.7742123999999997</c:v>
                </c:pt>
                <c:pt idx="48">
                  <c:v>6.6048492999999997</c:v>
                </c:pt>
                <c:pt idx="49">
                  <c:v>6.6091518000000002</c:v>
                </c:pt>
                <c:pt idx="50">
                  <c:v>7.4774785000000001</c:v>
                </c:pt>
                <c:pt idx="51">
                  <c:v>8.4679070000000003</c:v>
                </c:pt>
                <c:pt idx="52">
                  <c:v>8.4152584000000008</c:v>
                </c:pt>
                <c:pt idx="53">
                  <c:v>7.7537874999999996</c:v>
                </c:pt>
                <c:pt idx="54">
                  <c:v>7.2332996999999999</c:v>
                </c:pt>
                <c:pt idx="55">
                  <c:v>6.4217529000000004</c:v>
                </c:pt>
                <c:pt idx="56">
                  <c:v>7.9489850999999998</c:v>
                </c:pt>
                <c:pt idx="57">
                  <c:v>7.0785117</c:v>
                </c:pt>
                <c:pt idx="58">
                  <c:v>5.6501621999999996</c:v>
                </c:pt>
                <c:pt idx="59">
                  <c:v>5.1768745999999997</c:v>
                </c:pt>
                <c:pt idx="60">
                  <c:v>5.3709005999999997</c:v>
                </c:pt>
                <c:pt idx="61">
                  <c:v>5.4390912</c:v>
                </c:pt>
                <c:pt idx="62">
                  <c:v>6.5627475000000004</c:v>
                </c:pt>
                <c:pt idx="63">
                  <c:v>7.1464100000000004</c:v>
                </c:pt>
                <c:pt idx="64">
                  <c:v>6.0564999999999998</c:v>
                </c:pt>
                <c:pt idx="65">
                  <c:v>5.0733838000000002</c:v>
                </c:pt>
                <c:pt idx="66">
                  <c:v>4.2174683000000002</c:v>
                </c:pt>
                <c:pt idx="67">
                  <c:v>3.4746358000000002</c:v>
                </c:pt>
                <c:pt idx="68">
                  <c:v>2.6761518</c:v>
                </c:pt>
                <c:pt idx="69">
                  <c:v>2.0357675999999998</c:v>
                </c:pt>
                <c:pt idx="70">
                  <c:v>1.7374204</c:v>
                </c:pt>
                <c:pt idx="71">
                  <c:v>2.0631029999999999</c:v>
                </c:pt>
                <c:pt idx="72">
                  <c:v>2.8310920999999998</c:v>
                </c:pt>
                <c:pt idx="73">
                  <c:v>3.2790822999999998</c:v>
                </c:pt>
                <c:pt idx="74">
                  <c:v>2.7801665999999998</c:v>
                </c:pt>
                <c:pt idx="75">
                  <c:v>3.1095736</c:v>
                </c:pt>
                <c:pt idx="76">
                  <c:v>3.1116190000000001</c:v>
                </c:pt>
                <c:pt idx="77">
                  <c:v>2.915978</c:v>
                </c:pt>
                <c:pt idx="78">
                  <c:v>2.2879347999999999</c:v>
                </c:pt>
                <c:pt idx="79">
                  <c:v>2.2266715000000001</c:v>
                </c:pt>
                <c:pt idx="80">
                  <c:v>-0.20839996999999999</c:v>
                </c:pt>
                <c:pt idx="81">
                  <c:v>-2.0970407</c:v>
                </c:pt>
                <c:pt idx="82">
                  <c:v>-3.5580343999999999</c:v>
                </c:pt>
                <c:pt idx="83">
                  <c:v>-5.4704528000000003</c:v>
                </c:pt>
                <c:pt idx="84">
                  <c:v>-10.553316000000001</c:v>
                </c:pt>
                <c:pt idx="85">
                  <c:v>-16.605893999999999</c:v>
                </c:pt>
                <c:pt idx="86">
                  <c:v>-21.762695000000001</c:v>
                </c:pt>
                <c:pt idx="87">
                  <c:v>-23.106119</c:v>
                </c:pt>
                <c:pt idx="88">
                  <c:v>-24.724647999999998</c:v>
                </c:pt>
                <c:pt idx="89">
                  <c:v>-22.029658999999999</c:v>
                </c:pt>
                <c:pt idx="90">
                  <c:v>-17.388013999999998</c:v>
                </c:pt>
                <c:pt idx="91">
                  <c:v>-8.6319379999999999</c:v>
                </c:pt>
                <c:pt idx="92">
                  <c:v>-3.3311627000000001</c:v>
                </c:pt>
                <c:pt idx="93">
                  <c:v>-0.10730826</c:v>
                </c:pt>
                <c:pt idx="94">
                  <c:v>0.49394189999999999</c:v>
                </c:pt>
                <c:pt idx="95">
                  <c:v>1.3816681</c:v>
                </c:pt>
                <c:pt idx="96">
                  <c:v>2.4803628999999998</c:v>
                </c:pt>
                <c:pt idx="97">
                  <c:v>2.7020705</c:v>
                </c:pt>
                <c:pt idx="98">
                  <c:v>-2.3076539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86-4067-8F4A-57082C0A6423}"/>
            </c:ext>
          </c:extLst>
        </c:ser>
        <c:ser>
          <c:idx val="2"/>
          <c:order val="2"/>
          <c:tx>
            <c:strRef>
              <c:f>'IP3'!$AP$2</c:f>
              <c:strCache>
                <c:ptCount val="1"/>
                <c:pt idx="0">
                  <c:v>+7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'IP3'!$AO$5:$AO$103</c:f>
              <c:numCache>
                <c:formatCode>General</c:formatCode>
                <c:ptCount val="99"/>
                <c:pt idx="0">
                  <c:v>0.191</c:v>
                </c:pt>
                <c:pt idx="1">
                  <c:v>0.35231632653061001</c:v>
                </c:pt>
                <c:pt idx="2">
                  <c:v>0.51363265306121997</c:v>
                </c:pt>
                <c:pt idx="3">
                  <c:v>0.67494897959184008</c:v>
                </c:pt>
                <c:pt idx="4">
                  <c:v>0.83626530612244998</c:v>
                </c:pt>
                <c:pt idx="5">
                  <c:v>0.99758163265305999</c:v>
                </c:pt>
                <c:pt idx="6">
                  <c:v>1.1588979591837001</c:v>
                </c:pt>
                <c:pt idx="7">
                  <c:v>1.3202142857143</c:v>
                </c:pt>
                <c:pt idx="8">
                  <c:v>1.4815306122448999</c:v>
                </c:pt>
                <c:pt idx="9">
                  <c:v>1.6428469387755</c:v>
                </c:pt>
                <c:pt idx="10">
                  <c:v>1.8041632653060999</c:v>
                </c:pt>
                <c:pt idx="11">
                  <c:v>1.9654795918367001</c:v>
                </c:pt>
                <c:pt idx="12">
                  <c:v>2.1267959183673</c:v>
                </c:pt>
                <c:pt idx="13">
                  <c:v>2.2881122448979996</c:v>
                </c:pt>
                <c:pt idx="14">
                  <c:v>2.4494285714285997</c:v>
                </c:pt>
                <c:pt idx="15">
                  <c:v>2.6107448979591998</c:v>
                </c:pt>
                <c:pt idx="16">
                  <c:v>2.7720612244898</c:v>
                </c:pt>
                <c:pt idx="17">
                  <c:v>2.9333775510204001</c:v>
                </c:pt>
                <c:pt idx="18">
                  <c:v>3.0946938775510002</c:v>
                </c:pt>
                <c:pt idx="19">
                  <c:v>3.2560102040816004</c:v>
                </c:pt>
                <c:pt idx="20">
                  <c:v>3.4173265306121996</c:v>
                </c:pt>
                <c:pt idx="21">
                  <c:v>3.5786428571429001</c:v>
                </c:pt>
                <c:pt idx="22">
                  <c:v>3.7399591836735002</c:v>
                </c:pt>
                <c:pt idx="23">
                  <c:v>3.9012755102041003</c:v>
                </c:pt>
                <c:pt idx="24">
                  <c:v>4.0625918367347005</c:v>
                </c:pt>
                <c:pt idx="25">
                  <c:v>4.2239081632652997</c:v>
                </c:pt>
                <c:pt idx="26">
                  <c:v>4.3852244897959007</c:v>
                </c:pt>
                <c:pt idx="27">
                  <c:v>4.5465408163265</c:v>
                </c:pt>
                <c:pt idx="28">
                  <c:v>4.7078571428570992</c:v>
                </c:pt>
                <c:pt idx="29">
                  <c:v>4.8691734693878006</c:v>
                </c:pt>
                <c:pt idx="30">
                  <c:v>5.0304897959183998</c:v>
                </c:pt>
                <c:pt idx="31">
                  <c:v>5.191806122449</c:v>
                </c:pt>
                <c:pt idx="32">
                  <c:v>5.3531224489796001</c:v>
                </c:pt>
                <c:pt idx="33">
                  <c:v>5.5144387755101993</c:v>
                </c:pt>
                <c:pt idx="34">
                  <c:v>5.6757551020408004</c:v>
                </c:pt>
                <c:pt idx="35">
                  <c:v>5.8370714285713996</c:v>
                </c:pt>
                <c:pt idx="36">
                  <c:v>5.9983877551020006</c:v>
                </c:pt>
                <c:pt idx="37">
                  <c:v>6.1597040816327002</c:v>
                </c:pt>
                <c:pt idx="38">
                  <c:v>6.3210204081632995</c:v>
                </c:pt>
                <c:pt idx="39">
                  <c:v>6.4823367346939005</c:v>
                </c:pt>
                <c:pt idx="40">
                  <c:v>6.6436530612244997</c:v>
                </c:pt>
                <c:pt idx="41">
                  <c:v>6.8049693877550999</c:v>
                </c:pt>
                <c:pt idx="42">
                  <c:v>6.9662857142857</c:v>
                </c:pt>
                <c:pt idx="43">
                  <c:v>7.1276020408163001</c:v>
                </c:pt>
                <c:pt idx="44">
                  <c:v>7.2889183673469002</c:v>
                </c:pt>
                <c:pt idx="45">
                  <c:v>7.4502346938775998</c:v>
                </c:pt>
                <c:pt idx="46">
                  <c:v>7.6115510204082</c:v>
                </c:pt>
                <c:pt idx="47">
                  <c:v>7.7728673469388001</c:v>
                </c:pt>
                <c:pt idx="48">
                  <c:v>7.9341836734694002</c:v>
                </c:pt>
                <c:pt idx="49">
                  <c:v>8.0954999999999995</c:v>
                </c:pt>
                <c:pt idx="50">
                  <c:v>8.2568163265305987</c:v>
                </c:pt>
                <c:pt idx="51">
                  <c:v>8.4181326530611997</c:v>
                </c:pt>
                <c:pt idx="52">
                  <c:v>8.579448979591799</c:v>
                </c:pt>
                <c:pt idx="53">
                  <c:v>8.7407653061224</c:v>
                </c:pt>
                <c:pt idx="54">
                  <c:v>8.9020816326530987</c:v>
                </c:pt>
                <c:pt idx="55">
                  <c:v>9.0633979591836997</c:v>
                </c:pt>
                <c:pt idx="56">
                  <c:v>9.2247142857143007</c:v>
                </c:pt>
                <c:pt idx="57">
                  <c:v>9.3860306122449</c:v>
                </c:pt>
                <c:pt idx="58">
                  <c:v>9.5473469387754992</c:v>
                </c:pt>
                <c:pt idx="59">
                  <c:v>9.7086632653061002</c:v>
                </c:pt>
                <c:pt idx="60">
                  <c:v>9.8699795918367013</c:v>
                </c:pt>
                <c:pt idx="61">
                  <c:v>10.031295918367</c:v>
                </c:pt>
                <c:pt idx="62">
                  <c:v>10.192612244898001</c:v>
                </c:pt>
                <c:pt idx="63">
                  <c:v>10.353928571429002</c:v>
                </c:pt>
                <c:pt idx="64">
                  <c:v>10.515244897958999</c:v>
                </c:pt>
                <c:pt idx="65">
                  <c:v>10.676561224489999</c:v>
                </c:pt>
                <c:pt idx="66">
                  <c:v>10.83787755102</c:v>
                </c:pt>
                <c:pt idx="67">
                  <c:v>10.999193877551001</c:v>
                </c:pt>
                <c:pt idx="68">
                  <c:v>11.160510204082001</c:v>
                </c:pt>
                <c:pt idx="69">
                  <c:v>11.321826530612</c:v>
                </c:pt>
                <c:pt idx="70">
                  <c:v>11.483142857142999</c:v>
                </c:pt>
                <c:pt idx="71">
                  <c:v>11.644459183673</c:v>
                </c:pt>
                <c:pt idx="72">
                  <c:v>11.805775510204001</c:v>
                </c:pt>
                <c:pt idx="73">
                  <c:v>11.967091836735001</c:v>
                </c:pt>
                <c:pt idx="74">
                  <c:v>12.128408163265</c:v>
                </c:pt>
                <c:pt idx="75">
                  <c:v>12.289724489795999</c:v>
                </c:pt>
                <c:pt idx="76">
                  <c:v>12.451040816327</c:v>
                </c:pt>
                <c:pt idx="77">
                  <c:v>12.612357142857</c:v>
                </c:pt>
                <c:pt idx="78">
                  <c:v>12.773673469388001</c:v>
                </c:pt>
                <c:pt idx="79">
                  <c:v>12.934989795918</c:v>
                </c:pt>
                <c:pt idx="80">
                  <c:v>13.096306122448999</c:v>
                </c:pt>
                <c:pt idx="81">
                  <c:v>13.257622448979999</c:v>
                </c:pt>
                <c:pt idx="82">
                  <c:v>13.41893877551</c:v>
                </c:pt>
                <c:pt idx="83">
                  <c:v>13.580255102041001</c:v>
                </c:pt>
                <c:pt idx="84">
                  <c:v>13.741571428571</c:v>
                </c:pt>
                <c:pt idx="85">
                  <c:v>13.902887755101998</c:v>
                </c:pt>
                <c:pt idx="86">
                  <c:v>14.064204081632999</c:v>
                </c:pt>
                <c:pt idx="87">
                  <c:v>14.225520408163</c:v>
                </c:pt>
                <c:pt idx="88">
                  <c:v>14.386836734694</c:v>
                </c:pt>
                <c:pt idx="89">
                  <c:v>14.548153061224001</c:v>
                </c:pt>
                <c:pt idx="90">
                  <c:v>14.709469387755</c:v>
                </c:pt>
                <c:pt idx="91">
                  <c:v>14.870785714285999</c:v>
                </c:pt>
                <c:pt idx="92">
                  <c:v>15.032102040816</c:v>
                </c:pt>
                <c:pt idx="93">
                  <c:v>15.193418367347</c:v>
                </c:pt>
                <c:pt idx="94">
                  <c:v>15.354734693878001</c:v>
                </c:pt>
                <c:pt idx="95">
                  <c:v>15.516051020408002</c:v>
                </c:pt>
                <c:pt idx="96">
                  <c:v>15.677367346938999</c:v>
                </c:pt>
                <c:pt idx="97">
                  <c:v>15.838683673468999</c:v>
                </c:pt>
                <c:pt idx="98">
                  <c:v>16</c:v>
                </c:pt>
              </c:numCache>
            </c:numRef>
          </c:xVal>
          <c:yVal>
            <c:numRef>
              <c:f>'IP3'!$AQ$5:$AQ$103</c:f>
              <c:numCache>
                <c:formatCode>General</c:formatCode>
                <c:ptCount val="99"/>
                <c:pt idx="0">
                  <c:v>-94.260361000000003</c:v>
                </c:pt>
                <c:pt idx="1">
                  <c:v>-68.743965000000003</c:v>
                </c:pt>
                <c:pt idx="2">
                  <c:v>-55.833613999999997</c:v>
                </c:pt>
                <c:pt idx="3">
                  <c:v>-45.720866999999998</c:v>
                </c:pt>
                <c:pt idx="4">
                  <c:v>-38.499797999999998</c:v>
                </c:pt>
                <c:pt idx="5">
                  <c:v>-31.362255000000001</c:v>
                </c:pt>
                <c:pt idx="6">
                  <c:v>-20.504932</c:v>
                </c:pt>
                <c:pt idx="7">
                  <c:v>-9.1746482999999994</c:v>
                </c:pt>
                <c:pt idx="8">
                  <c:v>-1.2651452000000001</c:v>
                </c:pt>
                <c:pt idx="9">
                  <c:v>0.69663876000000002</c:v>
                </c:pt>
                <c:pt idx="10">
                  <c:v>1.5226192000000001</c:v>
                </c:pt>
                <c:pt idx="11">
                  <c:v>-7.1599026999999999E-3</c:v>
                </c:pt>
                <c:pt idx="12">
                  <c:v>-1.9837772</c:v>
                </c:pt>
                <c:pt idx="13">
                  <c:v>-2.6902670999999998</c:v>
                </c:pt>
                <c:pt idx="14">
                  <c:v>-3.9263659</c:v>
                </c:pt>
                <c:pt idx="15">
                  <c:v>-4.5635762</c:v>
                </c:pt>
                <c:pt idx="16">
                  <c:v>-4.3133401999999998</c:v>
                </c:pt>
                <c:pt idx="17">
                  <c:v>-3.9885068000000001</c:v>
                </c:pt>
                <c:pt idx="18">
                  <c:v>-3.5967085000000001</c:v>
                </c:pt>
                <c:pt idx="19">
                  <c:v>-1.6770518999999999</c:v>
                </c:pt>
                <c:pt idx="20">
                  <c:v>8.5670768999999994E-2</c:v>
                </c:pt>
                <c:pt idx="21">
                  <c:v>0.18937921999999999</c:v>
                </c:pt>
                <c:pt idx="22">
                  <c:v>1.0227862999999999</c:v>
                </c:pt>
                <c:pt idx="23">
                  <c:v>1.6421431</c:v>
                </c:pt>
                <c:pt idx="24">
                  <c:v>2.0387740000000001</c:v>
                </c:pt>
                <c:pt idx="25">
                  <c:v>1.9530953</c:v>
                </c:pt>
                <c:pt idx="26">
                  <c:v>1.8965588</c:v>
                </c:pt>
                <c:pt idx="27">
                  <c:v>2.1675775000000002</c:v>
                </c:pt>
                <c:pt idx="28">
                  <c:v>4.8102298000000001</c:v>
                </c:pt>
                <c:pt idx="29">
                  <c:v>8.0580750000000005</c:v>
                </c:pt>
                <c:pt idx="30">
                  <c:v>6.7191076000000001</c:v>
                </c:pt>
                <c:pt idx="31">
                  <c:v>7.5349149999999998</c:v>
                </c:pt>
                <c:pt idx="32">
                  <c:v>9.6019038999999999</c:v>
                </c:pt>
                <c:pt idx="33">
                  <c:v>8.2975110999999995</c:v>
                </c:pt>
                <c:pt idx="34">
                  <c:v>7.3053397999999996</c:v>
                </c:pt>
                <c:pt idx="35">
                  <c:v>5.9073234000000001</c:v>
                </c:pt>
                <c:pt idx="36">
                  <c:v>5.9346933000000002</c:v>
                </c:pt>
                <c:pt idx="37">
                  <c:v>5.6914420000000003</c:v>
                </c:pt>
                <c:pt idx="38">
                  <c:v>4.0392332</c:v>
                </c:pt>
                <c:pt idx="39">
                  <c:v>3.8297148000000001</c:v>
                </c:pt>
                <c:pt idx="40">
                  <c:v>3.5276942</c:v>
                </c:pt>
                <c:pt idx="41">
                  <c:v>3.8472871999999998</c:v>
                </c:pt>
                <c:pt idx="42">
                  <c:v>3.5766721000000001</c:v>
                </c:pt>
                <c:pt idx="43">
                  <c:v>4.3250302999999999</c:v>
                </c:pt>
                <c:pt idx="44">
                  <c:v>5.2785133999999996</c:v>
                </c:pt>
                <c:pt idx="45">
                  <c:v>4.8938999000000001</c:v>
                </c:pt>
                <c:pt idx="46">
                  <c:v>4.8289175000000002</c:v>
                </c:pt>
                <c:pt idx="47">
                  <c:v>5.4579414999999996</c:v>
                </c:pt>
                <c:pt idx="48">
                  <c:v>6.1166843999999996</c:v>
                </c:pt>
                <c:pt idx="49">
                  <c:v>6.2835425999999996</c:v>
                </c:pt>
                <c:pt idx="50">
                  <c:v>7.2315135000000001</c:v>
                </c:pt>
                <c:pt idx="51">
                  <c:v>7.6206788999999997</c:v>
                </c:pt>
                <c:pt idx="52">
                  <c:v>8.6568546000000008</c:v>
                </c:pt>
                <c:pt idx="53">
                  <c:v>7.7881112000000003</c:v>
                </c:pt>
                <c:pt idx="54">
                  <c:v>8.1415194999999994</c:v>
                </c:pt>
                <c:pt idx="55">
                  <c:v>7.8462205000000003</c:v>
                </c:pt>
                <c:pt idx="56">
                  <c:v>7.4675631999999998</c:v>
                </c:pt>
                <c:pt idx="57">
                  <c:v>7.2444353000000001</c:v>
                </c:pt>
                <c:pt idx="58">
                  <c:v>4.7957353999999999</c:v>
                </c:pt>
                <c:pt idx="59">
                  <c:v>4.4889169000000004</c:v>
                </c:pt>
                <c:pt idx="60">
                  <c:v>4.3693204000000003</c:v>
                </c:pt>
                <c:pt idx="61">
                  <c:v>4.3207927000000002</c:v>
                </c:pt>
                <c:pt idx="62">
                  <c:v>5.6606750000000003</c:v>
                </c:pt>
                <c:pt idx="63">
                  <c:v>6.4490990999999998</c:v>
                </c:pt>
                <c:pt idx="64">
                  <c:v>5.0071206000000004</c:v>
                </c:pt>
                <c:pt idx="65">
                  <c:v>3.8578402999999999</c:v>
                </c:pt>
                <c:pt idx="66">
                  <c:v>3.1608922000000002</c:v>
                </c:pt>
                <c:pt idx="67">
                  <c:v>2.3580439000000002</c:v>
                </c:pt>
                <c:pt idx="68">
                  <c:v>1.6319817000000001</c:v>
                </c:pt>
                <c:pt idx="69">
                  <c:v>1.5416483000000001</c:v>
                </c:pt>
                <c:pt idx="70">
                  <c:v>1.8718900999999999</c:v>
                </c:pt>
                <c:pt idx="71">
                  <c:v>2.4372897</c:v>
                </c:pt>
                <c:pt idx="72">
                  <c:v>2.9214362999999999</c:v>
                </c:pt>
                <c:pt idx="73">
                  <c:v>3.2517168999999999</c:v>
                </c:pt>
                <c:pt idx="74">
                  <c:v>2.6376938999999999</c:v>
                </c:pt>
                <c:pt idx="75">
                  <c:v>2.6096908999999999</c:v>
                </c:pt>
                <c:pt idx="76">
                  <c:v>2.5538219999999998</c:v>
                </c:pt>
                <c:pt idx="77">
                  <c:v>1.5387223999999999</c:v>
                </c:pt>
                <c:pt idx="78">
                  <c:v>0.34539434000000002</c:v>
                </c:pt>
                <c:pt idx="79">
                  <c:v>-0.23042646</c:v>
                </c:pt>
                <c:pt idx="80">
                  <c:v>-3.1592699999999998</c:v>
                </c:pt>
                <c:pt idx="81">
                  <c:v>-4.3790807999999997</c:v>
                </c:pt>
                <c:pt idx="82">
                  <c:v>-6.2362647000000004</c:v>
                </c:pt>
                <c:pt idx="83">
                  <c:v>-12.566723</c:v>
                </c:pt>
                <c:pt idx="84">
                  <c:v>-18.475553999999999</c:v>
                </c:pt>
                <c:pt idx="85">
                  <c:v>-23.132822000000001</c:v>
                </c:pt>
                <c:pt idx="86">
                  <c:v>-27.202674999999999</c:v>
                </c:pt>
                <c:pt idx="87">
                  <c:v>-28.457574999999999</c:v>
                </c:pt>
                <c:pt idx="88">
                  <c:v>-29.937367999999999</c:v>
                </c:pt>
                <c:pt idx="89">
                  <c:v>-28.049479999999999</c:v>
                </c:pt>
                <c:pt idx="90">
                  <c:v>-24.489346000000001</c:v>
                </c:pt>
                <c:pt idx="91">
                  <c:v>-17.620816999999999</c:v>
                </c:pt>
                <c:pt idx="92">
                  <c:v>-12.604676</c:v>
                </c:pt>
                <c:pt idx="93">
                  <c:v>-3.2698423999999999</c:v>
                </c:pt>
                <c:pt idx="94">
                  <c:v>-2.07986</c:v>
                </c:pt>
                <c:pt idx="95">
                  <c:v>-1.1852354000000001</c:v>
                </c:pt>
                <c:pt idx="96">
                  <c:v>0.61287701000000006</c:v>
                </c:pt>
                <c:pt idx="97">
                  <c:v>4.7639608000000004</c:v>
                </c:pt>
                <c:pt idx="98">
                  <c:v>-0.53646868000000003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86-4067-8F4A-57082C0A6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'IP3'!$AS$2</c15:sqref>
                        </c15:formulaRef>
                      </c:ext>
                    </c:extLst>
                    <c:strCache>
                      <c:ptCount val="1"/>
                      <c:pt idx="0">
                        <c:v>+9dBm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'IP3'!$AR$5:$AR$103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0.191</c:v>
                      </c:pt>
                      <c:pt idx="1">
                        <c:v>0.35231632653061001</c:v>
                      </c:pt>
                      <c:pt idx="2">
                        <c:v>0.51363265306121997</c:v>
                      </c:pt>
                      <c:pt idx="3">
                        <c:v>0.67494897959184008</c:v>
                      </c:pt>
                      <c:pt idx="4">
                        <c:v>0.83626530612244998</c:v>
                      </c:pt>
                      <c:pt idx="5">
                        <c:v>0.99758163265305999</c:v>
                      </c:pt>
                      <c:pt idx="6">
                        <c:v>1.1588979591837001</c:v>
                      </c:pt>
                      <c:pt idx="7">
                        <c:v>1.3202142857143</c:v>
                      </c:pt>
                      <c:pt idx="8">
                        <c:v>1.4815306122448999</c:v>
                      </c:pt>
                      <c:pt idx="9">
                        <c:v>1.6428469387755</c:v>
                      </c:pt>
                      <c:pt idx="10">
                        <c:v>1.8041632653060999</c:v>
                      </c:pt>
                      <c:pt idx="11">
                        <c:v>1.9654795918367001</c:v>
                      </c:pt>
                      <c:pt idx="12">
                        <c:v>2.1267959183673</c:v>
                      </c:pt>
                      <c:pt idx="13">
                        <c:v>2.2881122448979996</c:v>
                      </c:pt>
                      <c:pt idx="14">
                        <c:v>2.4494285714285997</c:v>
                      </c:pt>
                      <c:pt idx="15">
                        <c:v>2.6107448979591998</c:v>
                      </c:pt>
                      <c:pt idx="16">
                        <c:v>2.7720612244898</c:v>
                      </c:pt>
                      <c:pt idx="17">
                        <c:v>2.9333775510204001</c:v>
                      </c:pt>
                      <c:pt idx="18">
                        <c:v>3.0946938775510002</c:v>
                      </c:pt>
                      <c:pt idx="19">
                        <c:v>3.2560102040816004</c:v>
                      </c:pt>
                      <c:pt idx="20">
                        <c:v>3.4173265306121996</c:v>
                      </c:pt>
                      <c:pt idx="21">
                        <c:v>3.5786428571429001</c:v>
                      </c:pt>
                      <c:pt idx="22">
                        <c:v>3.7399591836735002</c:v>
                      </c:pt>
                      <c:pt idx="23">
                        <c:v>3.9012755102041003</c:v>
                      </c:pt>
                      <c:pt idx="24">
                        <c:v>4.0625918367347005</c:v>
                      </c:pt>
                      <c:pt idx="25">
                        <c:v>4.2239081632652997</c:v>
                      </c:pt>
                      <c:pt idx="26">
                        <c:v>4.3852244897959007</c:v>
                      </c:pt>
                      <c:pt idx="27">
                        <c:v>4.5465408163265</c:v>
                      </c:pt>
                      <c:pt idx="28">
                        <c:v>4.7078571428570992</c:v>
                      </c:pt>
                      <c:pt idx="29">
                        <c:v>4.8691734693878006</c:v>
                      </c:pt>
                      <c:pt idx="30">
                        <c:v>5.0304897959183998</c:v>
                      </c:pt>
                      <c:pt idx="31">
                        <c:v>5.191806122449</c:v>
                      </c:pt>
                      <c:pt idx="32">
                        <c:v>5.3531224489796001</c:v>
                      </c:pt>
                      <c:pt idx="33">
                        <c:v>5.5144387755101993</c:v>
                      </c:pt>
                      <c:pt idx="34">
                        <c:v>5.6757551020408004</c:v>
                      </c:pt>
                      <c:pt idx="35">
                        <c:v>5.8370714285713996</c:v>
                      </c:pt>
                      <c:pt idx="36">
                        <c:v>5.9983877551020006</c:v>
                      </c:pt>
                      <c:pt idx="37">
                        <c:v>6.1597040816327002</c:v>
                      </c:pt>
                      <c:pt idx="38">
                        <c:v>6.3210204081632995</c:v>
                      </c:pt>
                      <c:pt idx="39">
                        <c:v>6.4823367346939005</c:v>
                      </c:pt>
                      <c:pt idx="40">
                        <c:v>6.6436530612244997</c:v>
                      </c:pt>
                      <c:pt idx="41">
                        <c:v>6.8049693877550999</c:v>
                      </c:pt>
                      <c:pt idx="42">
                        <c:v>6.9662857142857</c:v>
                      </c:pt>
                      <c:pt idx="43">
                        <c:v>7.1276020408163001</c:v>
                      </c:pt>
                      <c:pt idx="44">
                        <c:v>7.2889183673469002</c:v>
                      </c:pt>
                      <c:pt idx="45">
                        <c:v>7.4502346938775998</c:v>
                      </c:pt>
                      <c:pt idx="46">
                        <c:v>7.6115510204082</c:v>
                      </c:pt>
                      <c:pt idx="47">
                        <c:v>7.7728673469388001</c:v>
                      </c:pt>
                      <c:pt idx="48">
                        <c:v>7.9341836734694002</c:v>
                      </c:pt>
                      <c:pt idx="49">
                        <c:v>8.0954999999999995</c:v>
                      </c:pt>
                      <c:pt idx="50">
                        <c:v>8.2568163265305987</c:v>
                      </c:pt>
                      <c:pt idx="51">
                        <c:v>8.4181326530611997</c:v>
                      </c:pt>
                      <c:pt idx="52">
                        <c:v>8.579448979591799</c:v>
                      </c:pt>
                      <c:pt idx="53">
                        <c:v>8.7407653061224</c:v>
                      </c:pt>
                      <c:pt idx="54">
                        <c:v>8.9020816326530987</c:v>
                      </c:pt>
                      <c:pt idx="55">
                        <c:v>9.0633979591836997</c:v>
                      </c:pt>
                      <c:pt idx="56">
                        <c:v>9.2247142857143007</c:v>
                      </c:pt>
                      <c:pt idx="57">
                        <c:v>9.3860306122449</c:v>
                      </c:pt>
                      <c:pt idx="58">
                        <c:v>9.5473469387754992</c:v>
                      </c:pt>
                      <c:pt idx="59">
                        <c:v>9.7086632653061002</c:v>
                      </c:pt>
                      <c:pt idx="60">
                        <c:v>9.8699795918367013</c:v>
                      </c:pt>
                      <c:pt idx="61">
                        <c:v>10.031295918367</c:v>
                      </c:pt>
                      <c:pt idx="62">
                        <c:v>10.192612244898001</c:v>
                      </c:pt>
                      <c:pt idx="63">
                        <c:v>10.353928571429002</c:v>
                      </c:pt>
                      <c:pt idx="64">
                        <c:v>10.515244897958999</c:v>
                      </c:pt>
                      <c:pt idx="65">
                        <c:v>10.676561224489999</c:v>
                      </c:pt>
                      <c:pt idx="66">
                        <c:v>10.83787755102</c:v>
                      </c:pt>
                      <c:pt idx="67">
                        <c:v>10.999193877551001</c:v>
                      </c:pt>
                      <c:pt idx="68">
                        <c:v>11.160510204082001</c:v>
                      </c:pt>
                      <c:pt idx="69">
                        <c:v>11.321826530612</c:v>
                      </c:pt>
                      <c:pt idx="70">
                        <c:v>11.483142857142999</c:v>
                      </c:pt>
                      <c:pt idx="71">
                        <c:v>11.644459183673</c:v>
                      </c:pt>
                      <c:pt idx="72">
                        <c:v>11.805775510204001</c:v>
                      </c:pt>
                      <c:pt idx="73">
                        <c:v>11.967091836735001</c:v>
                      </c:pt>
                      <c:pt idx="74">
                        <c:v>12.128408163265</c:v>
                      </c:pt>
                      <c:pt idx="75">
                        <c:v>12.289724489795999</c:v>
                      </c:pt>
                      <c:pt idx="76">
                        <c:v>12.451040816327</c:v>
                      </c:pt>
                      <c:pt idx="77">
                        <c:v>12.612357142857</c:v>
                      </c:pt>
                      <c:pt idx="78">
                        <c:v>12.773673469388001</c:v>
                      </c:pt>
                      <c:pt idx="79">
                        <c:v>12.934989795918</c:v>
                      </c:pt>
                      <c:pt idx="80">
                        <c:v>13.096306122448999</c:v>
                      </c:pt>
                      <c:pt idx="81">
                        <c:v>13.257622448979999</c:v>
                      </c:pt>
                      <c:pt idx="82">
                        <c:v>13.41893877551</c:v>
                      </c:pt>
                      <c:pt idx="83">
                        <c:v>13.580255102041001</c:v>
                      </c:pt>
                      <c:pt idx="84">
                        <c:v>13.741571428571</c:v>
                      </c:pt>
                      <c:pt idx="85">
                        <c:v>13.902887755101998</c:v>
                      </c:pt>
                      <c:pt idx="86">
                        <c:v>14.064204081632999</c:v>
                      </c:pt>
                      <c:pt idx="87">
                        <c:v>14.225520408163</c:v>
                      </c:pt>
                      <c:pt idx="88">
                        <c:v>14.386836734694</c:v>
                      </c:pt>
                      <c:pt idx="89">
                        <c:v>14.548153061224001</c:v>
                      </c:pt>
                      <c:pt idx="90">
                        <c:v>14.709469387755</c:v>
                      </c:pt>
                      <c:pt idx="91">
                        <c:v>14.870785714285999</c:v>
                      </c:pt>
                      <c:pt idx="92">
                        <c:v>15.032102040816</c:v>
                      </c:pt>
                      <c:pt idx="93">
                        <c:v>15.193418367347</c:v>
                      </c:pt>
                      <c:pt idx="94">
                        <c:v>15.354734693878001</c:v>
                      </c:pt>
                      <c:pt idx="95">
                        <c:v>15.516051020408002</c:v>
                      </c:pt>
                      <c:pt idx="96">
                        <c:v>15.677367346938999</c:v>
                      </c:pt>
                      <c:pt idx="97">
                        <c:v>15.838683673468999</c:v>
                      </c:pt>
                      <c:pt idx="98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'IP3'!$AT$5:$AT$103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3D86-4067-8F4A-57082C0A642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'IP3'!$AV$2</c15:sqref>
                        </c15:formulaRef>
                      </c:ext>
                    </c:extLst>
                    <c:strCache>
                      <c:ptCount val="1"/>
                      <c:pt idx="0">
                        <c:v>+7dBm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'IP3'!$AU$5:$AU$103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0.191</c:v>
                      </c:pt>
                      <c:pt idx="1">
                        <c:v>0.35231632653061001</c:v>
                      </c:pt>
                      <c:pt idx="2">
                        <c:v>0.51363265306121997</c:v>
                      </c:pt>
                      <c:pt idx="3">
                        <c:v>0.67494897959184008</c:v>
                      </c:pt>
                      <c:pt idx="4">
                        <c:v>0.83626530612244998</c:v>
                      </c:pt>
                      <c:pt idx="5">
                        <c:v>0.99758163265305999</c:v>
                      </c:pt>
                      <c:pt idx="6">
                        <c:v>1.1588979591837001</c:v>
                      </c:pt>
                      <c:pt idx="7">
                        <c:v>1.3202142857143</c:v>
                      </c:pt>
                      <c:pt idx="8">
                        <c:v>1.4815306122448999</c:v>
                      </c:pt>
                      <c:pt idx="9">
                        <c:v>1.6428469387755</c:v>
                      </c:pt>
                      <c:pt idx="10">
                        <c:v>1.8041632653060999</c:v>
                      </c:pt>
                      <c:pt idx="11">
                        <c:v>1.9654795918367001</c:v>
                      </c:pt>
                      <c:pt idx="12">
                        <c:v>2.1267959183673</c:v>
                      </c:pt>
                      <c:pt idx="13">
                        <c:v>2.2881122448979996</c:v>
                      </c:pt>
                      <c:pt idx="14">
                        <c:v>2.4494285714285997</c:v>
                      </c:pt>
                      <c:pt idx="15">
                        <c:v>2.6107448979591998</c:v>
                      </c:pt>
                      <c:pt idx="16">
                        <c:v>2.7720612244898</c:v>
                      </c:pt>
                      <c:pt idx="17">
                        <c:v>2.9333775510204001</c:v>
                      </c:pt>
                      <c:pt idx="18">
                        <c:v>3.0946938775510002</c:v>
                      </c:pt>
                      <c:pt idx="19">
                        <c:v>3.2560102040816004</c:v>
                      </c:pt>
                      <c:pt idx="20">
                        <c:v>3.4173265306121996</c:v>
                      </c:pt>
                      <c:pt idx="21">
                        <c:v>3.5786428571429001</c:v>
                      </c:pt>
                      <c:pt idx="22">
                        <c:v>3.7399591836735002</c:v>
                      </c:pt>
                      <c:pt idx="23">
                        <c:v>3.9012755102041003</c:v>
                      </c:pt>
                      <c:pt idx="24">
                        <c:v>4.0625918367347005</c:v>
                      </c:pt>
                      <c:pt idx="25">
                        <c:v>4.2239081632652997</c:v>
                      </c:pt>
                      <c:pt idx="26">
                        <c:v>4.3852244897959007</c:v>
                      </c:pt>
                      <c:pt idx="27">
                        <c:v>4.5465408163265</c:v>
                      </c:pt>
                      <c:pt idx="28">
                        <c:v>4.7078571428570992</c:v>
                      </c:pt>
                      <c:pt idx="29">
                        <c:v>4.8691734693878006</c:v>
                      </c:pt>
                      <c:pt idx="30">
                        <c:v>5.0304897959183998</c:v>
                      </c:pt>
                      <c:pt idx="31">
                        <c:v>5.191806122449</c:v>
                      </c:pt>
                      <c:pt idx="32">
                        <c:v>5.3531224489796001</c:v>
                      </c:pt>
                      <c:pt idx="33">
                        <c:v>5.5144387755101993</c:v>
                      </c:pt>
                      <c:pt idx="34">
                        <c:v>5.6757551020408004</c:v>
                      </c:pt>
                      <c:pt idx="35">
                        <c:v>5.8370714285713996</c:v>
                      </c:pt>
                      <c:pt idx="36">
                        <c:v>5.9983877551020006</c:v>
                      </c:pt>
                      <c:pt idx="37">
                        <c:v>6.1597040816327002</c:v>
                      </c:pt>
                      <c:pt idx="38">
                        <c:v>6.3210204081632995</c:v>
                      </c:pt>
                      <c:pt idx="39">
                        <c:v>6.4823367346939005</c:v>
                      </c:pt>
                      <c:pt idx="40">
                        <c:v>6.6436530612244997</c:v>
                      </c:pt>
                      <c:pt idx="41">
                        <c:v>6.8049693877550999</c:v>
                      </c:pt>
                      <c:pt idx="42">
                        <c:v>6.9662857142857</c:v>
                      </c:pt>
                      <c:pt idx="43">
                        <c:v>7.1276020408163001</c:v>
                      </c:pt>
                      <c:pt idx="44">
                        <c:v>7.2889183673469002</c:v>
                      </c:pt>
                      <c:pt idx="45">
                        <c:v>7.4502346938775998</c:v>
                      </c:pt>
                      <c:pt idx="46">
                        <c:v>7.6115510204082</c:v>
                      </c:pt>
                      <c:pt idx="47">
                        <c:v>7.7728673469388001</c:v>
                      </c:pt>
                      <c:pt idx="48">
                        <c:v>7.9341836734694002</c:v>
                      </c:pt>
                      <c:pt idx="49">
                        <c:v>8.0954999999999995</c:v>
                      </c:pt>
                      <c:pt idx="50">
                        <c:v>8.2568163265305987</c:v>
                      </c:pt>
                      <c:pt idx="51">
                        <c:v>8.4181326530611997</c:v>
                      </c:pt>
                      <c:pt idx="52">
                        <c:v>8.579448979591799</c:v>
                      </c:pt>
                      <c:pt idx="53">
                        <c:v>8.7407653061224</c:v>
                      </c:pt>
                      <c:pt idx="54">
                        <c:v>8.9020816326530987</c:v>
                      </c:pt>
                      <c:pt idx="55">
                        <c:v>9.0633979591836997</c:v>
                      </c:pt>
                      <c:pt idx="56">
                        <c:v>9.2247142857143007</c:v>
                      </c:pt>
                      <c:pt idx="57">
                        <c:v>9.3860306122449</c:v>
                      </c:pt>
                      <c:pt idx="58">
                        <c:v>9.5473469387754992</c:v>
                      </c:pt>
                      <c:pt idx="59">
                        <c:v>9.7086632653061002</c:v>
                      </c:pt>
                      <c:pt idx="60">
                        <c:v>9.8699795918367013</c:v>
                      </c:pt>
                      <c:pt idx="61">
                        <c:v>10.031295918367</c:v>
                      </c:pt>
                      <c:pt idx="62">
                        <c:v>10.192612244898001</c:v>
                      </c:pt>
                      <c:pt idx="63">
                        <c:v>10.353928571429002</c:v>
                      </c:pt>
                      <c:pt idx="64">
                        <c:v>10.515244897958999</c:v>
                      </c:pt>
                      <c:pt idx="65">
                        <c:v>10.676561224489999</c:v>
                      </c:pt>
                      <c:pt idx="66">
                        <c:v>10.83787755102</c:v>
                      </c:pt>
                      <c:pt idx="67">
                        <c:v>10.999193877551001</c:v>
                      </c:pt>
                      <c:pt idx="68">
                        <c:v>11.160510204082001</c:v>
                      </c:pt>
                      <c:pt idx="69">
                        <c:v>11.321826530612</c:v>
                      </c:pt>
                      <c:pt idx="70">
                        <c:v>11.483142857142999</c:v>
                      </c:pt>
                      <c:pt idx="71">
                        <c:v>11.644459183673</c:v>
                      </c:pt>
                      <c:pt idx="72">
                        <c:v>11.805775510204001</c:v>
                      </c:pt>
                      <c:pt idx="73">
                        <c:v>11.967091836735001</c:v>
                      </c:pt>
                      <c:pt idx="74">
                        <c:v>12.128408163265</c:v>
                      </c:pt>
                      <c:pt idx="75">
                        <c:v>12.289724489795999</c:v>
                      </c:pt>
                      <c:pt idx="76">
                        <c:v>12.451040816327</c:v>
                      </c:pt>
                      <c:pt idx="77">
                        <c:v>12.612357142857</c:v>
                      </c:pt>
                      <c:pt idx="78">
                        <c:v>12.773673469388001</c:v>
                      </c:pt>
                      <c:pt idx="79">
                        <c:v>12.934989795918</c:v>
                      </c:pt>
                      <c:pt idx="80">
                        <c:v>13.096306122448999</c:v>
                      </c:pt>
                      <c:pt idx="81">
                        <c:v>13.257622448979999</c:v>
                      </c:pt>
                      <c:pt idx="82">
                        <c:v>13.41893877551</c:v>
                      </c:pt>
                      <c:pt idx="83">
                        <c:v>13.580255102041001</c:v>
                      </c:pt>
                      <c:pt idx="84">
                        <c:v>13.741571428571</c:v>
                      </c:pt>
                      <c:pt idx="85">
                        <c:v>13.902887755101998</c:v>
                      </c:pt>
                      <c:pt idx="86">
                        <c:v>14.064204081632999</c:v>
                      </c:pt>
                      <c:pt idx="87">
                        <c:v>14.225520408163</c:v>
                      </c:pt>
                      <c:pt idx="88">
                        <c:v>14.386836734694</c:v>
                      </c:pt>
                      <c:pt idx="89">
                        <c:v>14.548153061224001</c:v>
                      </c:pt>
                      <c:pt idx="90">
                        <c:v>14.709469387755</c:v>
                      </c:pt>
                      <c:pt idx="91">
                        <c:v>14.870785714285999</c:v>
                      </c:pt>
                      <c:pt idx="92">
                        <c:v>15.032102040816</c:v>
                      </c:pt>
                      <c:pt idx="93">
                        <c:v>15.193418367347</c:v>
                      </c:pt>
                      <c:pt idx="94">
                        <c:v>15.354734693878001</c:v>
                      </c:pt>
                      <c:pt idx="95">
                        <c:v>15.516051020408002</c:v>
                      </c:pt>
                      <c:pt idx="96">
                        <c:v>15.677367346938999</c:v>
                      </c:pt>
                      <c:pt idx="97">
                        <c:v>15.838683673468999</c:v>
                      </c:pt>
                      <c:pt idx="9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'IP3'!$AW$5:$AW$103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D86-4067-8F4A-57082C0A642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'IP3'!$AY$2</c15:sqref>
                        </c15:formulaRef>
                      </c:ext>
                    </c:extLst>
                    <c:strCache>
                      <c:ptCount val="1"/>
                      <c:pt idx="0">
                        <c:v>+5dBm</c:v>
                      </c:pt>
                    </c:strCache>
                  </c:strRef>
                </c:tx>
                <c:spPr>
                  <a:ln cap="sq" cmpd="dbl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'IP3'!$AX$5:$AX$103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'IP3'!$AZ$5:$AZ$103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9FF-4C26-A20E-6B2F44B5EF17}"/>
                  </c:ext>
                </c:extLst>
              </c15:ser>
            </c15:filteredScatterSeries>
          </c:ext>
        </c:extLst>
      </c:scatterChart>
      <c:valAx>
        <c:axId val="111626496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2"/>
      </c:valAx>
      <c:valAx>
        <c:axId val="111657344"/>
        <c:scaling>
          <c:orientation val="minMax"/>
          <c:max val="2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1538439546173139"/>
          <c:y val="0.57866834354039087"/>
          <c:w val="0.19613892388633922"/>
          <c:h val="0.186276246719160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CL vs. LO Power: 1 GHz IF, 5 GHz RF 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16862620057783909"/>
          <c:y val="3.10614262932482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3683926209688815"/>
          <c:w val="0.76542713682528862"/>
          <c:h val="0.6724082670598625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CL'!$F$2</c:f>
              <c:strCache>
                <c:ptCount val="1"/>
                <c:pt idx="0">
                  <c:v>+17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CL'!$F$5:$F$205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3A-44BF-96F8-CFD3113CC2D7}"/>
            </c:ext>
          </c:extLst>
        </c:ser>
        <c:ser>
          <c:idx val="2"/>
          <c:order val="1"/>
          <c:tx>
            <c:strRef>
              <c:f>'P1dB CL'!$G$2</c:f>
              <c:strCache>
                <c:ptCount val="1"/>
                <c:pt idx="0">
                  <c:v>+15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CL'!$G$5:$G$205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3A-44BF-96F8-CFD3113CC2D7}"/>
            </c:ext>
          </c:extLst>
        </c:ser>
        <c:ser>
          <c:idx val="0"/>
          <c:order val="2"/>
          <c:tx>
            <c:strRef>
              <c:f>'P1dB CL'!$H$2</c:f>
              <c:strCache>
                <c:ptCount val="1"/>
                <c:pt idx="0">
                  <c:v>+13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CL'!$H$5:$H$205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3A-44BF-96F8-CFD3113CC2D7}"/>
            </c:ext>
          </c:extLst>
        </c:ser>
        <c:ser>
          <c:idx val="3"/>
          <c:order val="3"/>
          <c:tx>
            <c:strRef>
              <c:f>'P1dB CL'!$I$2</c:f>
              <c:strCache>
                <c:ptCount val="1"/>
                <c:pt idx="0">
                  <c:v>+11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CL'!$I$5:$I$205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3A-44BF-96F8-CFD3113CC2D7}"/>
            </c:ext>
          </c:extLst>
        </c:ser>
        <c:ser>
          <c:idx val="4"/>
          <c:order val="4"/>
          <c:tx>
            <c:strRef>
              <c:f>'P1dB CL'!$J$2</c:f>
              <c:strCache>
                <c:ptCount val="1"/>
                <c:pt idx="0">
                  <c:v>+9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CL'!$J$5:$J$205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D73A-44BF-96F8-CFD3113C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73376"/>
        <c:axId val="11478374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'P1dB CL'!$K$2</c15:sqref>
                        </c15:formulaRef>
                      </c:ext>
                    </c:extLst>
                    <c:strCache>
                      <c:ptCount val="1"/>
                      <c:pt idx="0">
                        <c:v>+7 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'P1dB CL'!$E$5:$E$205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'P1dB CL'!$K$5:$K$205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D73A-44BF-96F8-CFD3113CC2D7}"/>
                  </c:ext>
                </c:extLst>
              </c15:ser>
            </c15:filteredScatterSeries>
          </c:ext>
        </c:extLst>
      </c:scatterChart>
      <c:valAx>
        <c:axId val="114773376"/>
        <c:scaling>
          <c:orientation val="minMax"/>
          <c:max val="25"/>
          <c:min val="-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aseline="0">
                    <a:latin typeface="+mn-lt"/>
                    <a:cs typeface="Arial" pitchFamily="34" charset="0"/>
                  </a:rPr>
                  <a:t>Input Power (dBm)</a:t>
                </a:r>
                <a:endParaRPr lang="en-US" sz="1000">
                  <a:latin typeface="+mn-lt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783744"/>
        <c:crosses val="autoZero"/>
        <c:crossBetween val="midCat"/>
        <c:majorUnit val="5"/>
      </c:valAx>
      <c:valAx>
        <c:axId val="114783744"/>
        <c:scaling>
          <c:orientation val="minMax"/>
          <c:max val="-6"/>
          <c:min val="-1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773376"/>
        <c:crossesAt val="-15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29364123419186278"/>
          <c:y val="0.45067050053117552"/>
          <c:w val="0.20378989579248014"/>
          <c:h val="0.34937486822793784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CL vs. LO Power: 1 GHz IF, 5 GHz RF(dB)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17634716885575011"/>
          <c:y val="4.047288416218174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3251356209133627"/>
          <c:w val="0.76542713682528862"/>
          <c:h val="0.6767339670654144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CL'!$Y$2</c:f>
              <c:strCache>
                <c:ptCount val="1"/>
                <c:pt idx="0">
                  <c:v>+17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CL'!$Y$5:$Y$205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3D-4AED-A01A-7163109407CF}"/>
            </c:ext>
          </c:extLst>
        </c:ser>
        <c:ser>
          <c:idx val="2"/>
          <c:order val="1"/>
          <c:tx>
            <c:strRef>
              <c:f>'P1dB CL'!$Z$2</c:f>
              <c:strCache>
                <c:ptCount val="1"/>
                <c:pt idx="0">
                  <c:v>+15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CL'!$Z$5:$Z$205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3D-4AED-A01A-7163109407CF}"/>
            </c:ext>
          </c:extLst>
        </c:ser>
        <c:ser>
          <c:idx val="3"/>
          <c:order val="2"/>
          <c:tx>
            <c:strRef>
              <c:f>'P1dB CL'!$AA$2</c:f>
              <c:strCache>
                <c:ptCount val="1"/>
                <c:pt idx="0">
                  <c:v>+13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CL'!$AA$5:$AA$205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3D-4AED-A01A-7163109407CF}"/>
            </c:ext>
          </c:extLst>
        </c:ser>
        <c:ser>
          <c:idx val="5"/>
          <c:order val="3"/>
          <c:tx>
            <c:strRef>
              <c:f>'P1dB CL'!$AB$2</c:f>
              <c:strCache>
                <c:ptCount val="1"/>
                <c:pt idx="0">
                  <c:v>+11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CL'!$AB$5:$AB$205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3D-4AED-A01A-7163109407CF}"/>
            </c:ext>
          </c:extLst>
        </c:ser>
        <c:ser>
          <c:idx val="0"/>
          <c:order val="4"/>
          <c:tx>
            <c:strRef>
              <c:f>'P1dB CL'!$AC$2</c:f>
              <c:strCache>
                <c:ptCount val="1"/>
                <c:pt idx="0">
                  <c:v>+9 dBm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CL'!$AC$5:$AC$205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3D-4AED-A01A-716310940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88"/>
        <c:axId val="116071808"/>
      </c:scatterChart>
      <c:valAx>
        <c:axId val="116069888"/>
        <c:scaling>
          <c:orientation val="minMax"/>
          <c:max val="25"/>
          <c:min val="-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Input Power(dBm)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071808"/>
        <c:crosses val="autoZero"/>
        <c:crossBetween val="midCat"/>
        <c:majorUnit val="5"/>
      </c:valAx>
      <c:valAx>
        <c:axId val="116071808"/>
        <c:scaling>
          <c:orientation val="minMax"/>
          <c:max val="-7"/>
          <c:min val="-1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069888"/>
        <c:crossesAt val="-15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1515652940578542"/>
          <c:y val="0.44657675341568515"/>
          <c:w val="0.20378989579248014"/>
          <c:h val="0.34937486822793784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1 dB Compression Point : 1 GHz IF, LO(dB)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20179405032336145"/>
          <c:y val="2.704117199299048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069981208749504"/>
          <c:w val="0.76542713682528862"/>
          <c:h val="0.7085476335770238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Pt'!$D$1:$I$1</c:f>
              <c:strCache>
                <c:ptCount val="6"/>
                <c:pt idx="0">
                  <c:v>Configuration A - Sine Wave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</c:numCache>
            </c:numRef>
          </c:xVal>
          <c:yVal>
            <c:numRef>
              <c:f>'P1dB Pt'!$D$7:$I$7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EF-411E-9583-7DB9C1D52C37}"/>
            </c:ext>
          </c:extLst>
        </c:ser>
        <c:ser>
          <c:idx val="3"/>
          <c:order val="2"/>
          <c:tx>
            <c:strRef>
              <c:f>'P1dB Pt'!$U$1:$Z$1</c:f>
              <c:strCache>
                <c:ptCount val="6"/>
                <c:pt idx="0">
                  <c:v> Configuration B - Sine Wave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</c:numCache>
            </c:numRef>
          </c:xVal>
          <c:yVal>
            <c:numRef>
              <c:f>'P1dB Pt'!$U$7:$Z$7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EF-411E-9583-7DB9C1D52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88"/>
        <c:axId val="11607180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'P1dB Pt'!$L$1:$Q$1</c15:sqref>
                        </c15:formulaRef>
                      </c:ext>
                    </c:extLst>
                    <c:strCache>
                      <c:ptCount val="6"/>
                      <c:pt idx="0">
                        <c:v>Configuration A - Square Wave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'P1dB Pt'!$L$2:$P$2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22</c:v>
                      </c:pt>
                      <c:pt idx="2">
                        <c:v>19</c:v>
                      </c:pt>
                      <c:pt idx="3">
                        <c:v>16</c:v>
                      </c:pt>
                      <c:pt idx="4">
                        <c:v>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'P1dB Pt'!$L$7:$P$7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EBEF-411E-9583-7DB9C1D52C37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Pt'!$AC$1:$AH$1</c15:sqref>
                        </c15:formulaRef>
                      </c:ext>
                    </c:extLst>
                    <c:strCache>
                      <c:ptCount val="6"/>
                      <c:pt idx="0">
                        <c:v>Configuration B - Square Wave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Pt'!$L$2:$P$2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22</c:v>
                      </c:pt>
                      <c:pt idx="2">
                        <c:v>19</c:v>
                      </c:pt>
                      <c:pt idx="3">
                        <c:v>16</c:v>
                      </c:pt>
                      <c:pt idx="4">
                        <c:v>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Pt'!$AC$7:$AG$7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BEF-411E-9583-7DB9C1D52C37}"/>
                  </c:ext>
                </c:extLst>
              </c15:ser>
            </c15:filteredScatterSeries>
          </c:ext>
        </c:extLst>
      </c:scatterChart>
      <c:valAx>
        <c:axId val="116069888"/>
        <c:scaling>
          <c:orientation val="minMax"/>
          <c:max val="17"/>
          <c:min val="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071808"/>
        <c:crosses val="autoZero"/>
        <c:crossBetween val="midCat"/>
        <c:majorUnit val="2"/>
      </c:valAx>
      <c:valAx>
        <c:axId val="116071808"/>
        <c:scaling>
          <c:orientation val="minMax"/>
          <c:max val="5"/>
          <c:min val="-1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069888"/>
        <c:crossesAt val="-15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9289826820448173"/>
          <c:y val="0.67899059492563429"/>
          <c:w val="0.47850974538478003"/>
          <c:h val="0.12596420239136774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Output 1 dB Compression Point : 1 GHz IF, 5 GHz LOL(dB)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16592173490771733"/>
          <c:y val="2.25849734028024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6588023454453109E-2"/>
          <c:w val="0.76542713682528862"/>
          <c:h val="0.7126593355934401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Pt'!$D$1:$I$1</c:f>
              <c:strCache>
                <c:ptCount val="6"/>
                <c:pt idx="0">
                  <c:v>Configuration A - Sine Wave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</c:numCache>
            </c:numRef>
          </c:xVal>
          <c:yVal>
            <c:numRef>
              <c:f>'P1dB Pt'!$D$6:$I$6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D8-4C4D-97A0-5F6DB46FAEC9}"/>
            </c:ext>
          </c:extLst>
        </c:ser>
        <c:ser>
          <c:idx val="3"/>
          <c:order val="2"/>
          <c:tx>
            <c:strRef>
              <c:f>'P1dB Pt'!$U$1:$Z$1</c:f>
              <c:strCache>
                <c:ptCount val="6"/>
                <c:pt idx="0">
                  <c:v> Configuration B - Sine Wave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</c:numCache>
            </c:numRef>
          </c:xVal>
          <c:yVal>
            <c:numRef>
              <c:f>'P1dB Pt'!$U$6:$Z$6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D8-4C4D-97A0-5F6DB46FA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88"/>
        <c:axId val="11607180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'P1dB Pt'!$L$1:$Q$1</c15:sqref>
                        </c15:formulaRef>
                      </c:ext>
                    </c:extLst>
                    <c:strCache>
                      <c:ptCount val="6"/>
                      <c:pt idx="0">
                        <c:v>Configuration A - Square Wave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'P1dB Pt'!$L$2:$P$2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22</c:v>
                      </c:pt>
                      <c:pt idx="2">
                        <c:v>19</c:v>
                      </c:pt>
                      <c:pt idx="3">
                        <c:v>16</c:v>
                      </c:pt>
                      <c:pt idx="4">
                        <c:v>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'P1dB Pt'!$L$6:$P$6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C3D8-4C4D-97A0-5F6DB46FAEC9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Pt'!$AC$1:$AH$1</c15:sqref>
                        </c15:formulaRef>
                      </c:ext>
                    </c:extLst>
                    <c:strCache>
                      <c:ptCount val="6"/>
                      <c:pt idx="0">
                        <c:v>Configuration B - Square Wave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Pt'!$L$2:$P$2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22</c:v>
                      </c:pt>
                      <c:pt idx="2">
                        <c:v>19</c:v>
                      </c:pt>
                      <c:pt idx="3">
                        <c:v>16</c:v>
                      </c:pt>
                      <c:pt idx="4">
                        <c:v>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Pt'!$AC$6:$AG$6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D8-4C4D-97A0-5F6DB46FAEC9}"/>
                  </c:ext>
                </c:extLst>
              </c15:ser>
            </c15:filteredScatterSeries>
          </c:ext>
        </c:extLst>
      </c:scatterChart>
      <c:valAx>
        <c:axId val="116069888"/>
        <c:scaling>
          <c:orientation val="minMax"/>
          <c:max val="17"/>
          <c:min val="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071808"/>
        <c:crosses val="autoZero"/>
        <c:crossBetween val="midCat"/>
        <c:majorUnit val="2"/>
      </c:valAx>
      <c:valAx>
        <c:axId val="116071808"/>
        <c:scaling>
          <c:orientation val="minMax"/>
          <c:max val="5"/>
          <c:min val="-3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069888"/>
        <c:crossesAt val="-15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070547712444631"/>
          <c:y val="0.64988735783027118"/>
          <c:w val="0.45091565660351524"/>
          <c:h val="0.136139545056867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Conversion Loss: 1.5GHz IF, HSLO (dB)</a:t>
            </a:r>
            <a:endParaRPr lang="en-US" sz="1000" baseline="30000"/>
          </a:p>
        </c:rich>
      </c:tx>
      <c:layout>
        <c:manualLayout>
          <c:xMode val="edge"/>
          <c:yMode val="edge"/>
          <c:x val="0.29839070992599859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'CLvsLO 1.5GHz IF'!$E$5:$E$205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'CLvsLO 1.5GHz IF'!$F$5:$F$205</c:f>
              <c:numCache>
                <c:formatCode>General</c:formatCode>
                <c:ptCount val="201"/>
                <c:pt idx="0">
                  <c:v>-53.077464999999997</c:v>
                </c:pt>
                <c:pt idx="1">
                  <c:v>-46.017597000000002</c:v>
                </c:pt>
                <c:pt idx="2">
                  <c:v>-42.148173999999997</c:v>
                </c:pt>
                <c:pt idx="3">
                  <c:v>-38.472797</c:v>
                </c:pt>
                <c:pt idx="4">
                  <c:v>-35.669285000000002</c:v>
                </c:pt>
                <c:pt idx="5">
                  <c:v>-33.487513999999997</c:v>
                </c:pt>
                <c:pt idx="6">
                  <c:v>-31.352595999999998</c:v>
                </c:pt>
                <c:pt idx="7">
                  <c:v>-29.478033</c:v>
                </c:pt>
                <c:pt idx="8">
                  <c:v>-27.846171999999999</c:v>
                </c:pt>
                <c:pt idx="9">
                  <c:v>-26.076141</c:v>
                </c:pt>
                <c:pt idx="10">
                  <c:v>-24.531123999999998</c:v>
                </c:pt>
                <c:pt idx="11">
                  <c:v>-22.708704000000001</c:v>
                </c:pt>
                <c:pt idx="12">
                  <c:v>-20.814520000000002</c:v>
                </c:pt>
                <c:pt idx="13">
                  <c:v>-19.198758999999999</c:v>
                </c:pt>
                <c:pt idx="14">
                  <c:v>-17.353819000000001</c:v>
                </c:pt>
                <c:pt idx="15">
                  <c:v>-15.829381</c:v>
                </c:pt>
                <c:pt idx="16">
                  <c:v>-14.285342</c:v>
                </c:pt>
                <c:pt idx="17">
                  <c:v>-12.788022</c:v>
                </c:pt>
                <c:pt idx="18">
                  <c:v>-11.276249</c:v>
                </c:pt>
                <c:pt idx="19">
                  <c:v>-10.041987000000001</c:v>
                </c:pt>
                <c:pt idx="20">
                  <c:v>-8.9241428000000003</c:v>
                </c:pt>
                <c:pt idx="21">
                  <c:v>-8.2013540000000003</c:v>
                </c:pt>
                <c:pt idx="22">
                  <c:v>-7.7397251000000002</c:v>
                </c:pt>
                <c:pt idx="23">
                  <c:v>-7.4123020000000004</c:v>
                </c:pt>
                <c:pt idx="24">
                  <c:v>-7.2781386000000001</c:v>
                </c:pt>
                <c:pt idx="25">
                  <c:v>-7.0922049999999999</c:v>
                </c:pt>
                <c:pt idx="26">
                  <c:v>-7.2269635000000001</c:v>
                </c:pt>
                <c:pt idx="27">
                  <c:v>-7.268815</c:v>
                </c:pt>
                <c:pt idx="28">
                  <c:v>-7.4419360000000001</c:v>
                </c:pt>
                <c:pt idx="29">
                  <c:v>-7.5685244000000003</c:v>
                </c:pt>
                <c:pt idx="30">
                  <c:v>-7.6767583000000004</c:v>
                </c:pt>
                <c:pt idx="31">
                  <c:v>-7.7386249999999999</c:v>
                </c:pt>
                <c:pt idx="32">
                  <c:v>-7.8343182000000002</c:v>
                </c:pt>
                <c:pt idx="33">
                  <c:v>-7.8800568999999996</c:v>
                </c:pt>
                <c:pt idx="34">
                  <c:v>-7.9040984999999999</c:v>
                </c:pt>
                <c:pt idx="35">
                  <c:v>-7.8796802000000001</c:v>
                </c:pt>
                <c:pt idx="36">
                  <c:v>-7.8425083000000004</c:v>
                </c:pt>
                <c:pt idx="37">
                  <c:v>-7.7614479000000003</c:v>
                </c:pt>
                <c:pt idx="38">
                  <c:v>-7.7405347999999998</c:v>
                </c:pt>
                <c:pt idx="39">
                  <c:v>-7.7661705000000003</c:v>
                </c:pt>
                <c:pt idx="40">
                  <c:v>-7.8324609000000001</c:v>
                </c:pt>
                <c:pt idx="41">
                  <c:v>-7.9312196000000004</c:v>
                </c:pt>
                <c:pt idx="42">
                  <c:v>-7.9769110999999997</c:v>
                </c:pt>
                <c:pt idx="43">
                  <c:v>-7.9813365999999997</c:v>
                </c:pt>
                <c:pt idx="44">
                  <c:v>-7.9696455000000004</c:v>
                </c:pt>
                <c:pt idx="45">
                  <c:v>-8.0318775000000002</c:v>
                </c:pt>
                <c:pt idx="46">
                  <c:v>-8.1861420000000003</c:v>
                </c:pt>
                <c:pt idx="47">
                  <c:v>-8.2102556</c:v>
                </c:pt>
                <c:pt idx="48">
                  <c:v>-8.1974572999999999</c:v>
                </c:pt>
                <c:pt idx="49">
                  <c:v>-8.1757088000000007</c:v>
                </c:pt>
                <c:pt idx="50">
                  <c:v>-8.1269483999999999</c:v>
                </c:pt>
                <c:pt idx="51">
                  <c:v>-8.0858021000000004</c:v>
                </c:pt>
                <c:pt idx="52">
                  <c:v>-8.0750980000000006</c:v>
                </c:pt>
                <c:pt idx="53">
                  <c:v>-7.9353842999999999</c:v>
                </c:pt>
                <c:pt idx="54">
                  <c:v>-7.9483628</c:v>
                </c:pt>
                <c:pt idx="55">
                  <c:v>-7.9182701</c:v>
                </c:pt>
                <c:pt idx="56">
                  <c:v>-7.8676119</c:v>
                </c:pt>
                <c:pt idx="57">
                  <c:v>-7.9765525000000004</c:v>
                </c:pt>
                <c:pt idx="58">
                  <c:v>-8.0637884</c:v>
                </c:pt>
                <c:pt idx="59">
                  <c:v>-8.0982532999999997</c:v>
                </c:pt>
                <c:pt idx="60">
                  <c:v>-7.9674835000000002</c:v>
                </c:pt>
                <c:pt idx="61">
                  <c:v>-7.9347534</c:v>
                </c:pt>
                <c:pt idx="62">
                  <c:v>-8.0264281999999998</c:v>
                </c:pt>
                <c:pt idx="63">
                  <c:v>-8.0618438999999995</c:v>
                </c:pt>
                <c:pt idx="64">
                  <c:v>-8.0843506000000005</c:v>
                </c:pt>
                <c:pt idx="65">
                  <c:v>-8.1198387000000007</c:v>
                </c:pt>
                <c:pt idx="66">
                  <c:v>-8.1749258000000005</c:v>
                </c:pt>
                <c:pt idx="67">
                  <c:v>-8.2203493000000005</c:v>
                </c:pt>
                <c:pt idx="68">
                  <c:v>-8.2285461000000009</c:v>
                </c:pt>
                <c:pt idx="69">
                  <c:v>-8.2996941</c:v>
                </c:pt>
                <c:pt idx="70">
                  <c:v>-8.3534726999999993</c:v>
                </c:pt>
                <c:pt idx="71">
                  <c:v>-8.3230132999999995</c:v>
                </c:pt>
                <c:pt idx="72">
                  <c:v>-8.4132651999999997</c:v>
                </c:pt>
                <c:pt idx="73">
                  <c:v>-8.3226241999999999</c:v>
                </c:pt>
                <c:pt idx="74">
                  <c:v>-8.3498591999999991</c:v>
                </c:pt>
                <c:pt idx="75">
                  <c:v>-8.3740988000000005</c:v>
                </c:pt>
                <c:pt idx="76">
                  <c:v>-8.3886318000000006</c:v>
                </c:pt>
                <c:pt idx="77">
                  <c:v>-8.3903912999999992</c:v>
                </c:pt>
                <c:pt idx="78">
                  <c:v>-8.3557854000000003</c:v>
                </c:pt>
                <c:pt idx="79">
                  <c:v>-8.4219761000000002</c:v>
                </c:pt>
                <c:pt idx="80">
                  <c:v>-8.4879531999999998</c:v>
                </c:pt>
                <c:pt idx="81">
                  <c:v>-8.4863242999999997</c:v>
                </c:pt>
                <c:pt idx="82">
                  <c:v>-8.6187886999999996</c:v>
                </c:pt>
                <c:pt idx="83">
                  <c:v>-8.6102533000000001</c:v>
                </c:pt>
                <c:pt idx="84">
                  <c:v>-8.6183071000000009</c:v>
                </c:pt>
                <c:pt idx="85">
                  <c:v>-8.6168633000000003</c:v>
                </c:pt>
                <c:pt idx="86">
                  <c:v>-8.6102304000000007</c:v>
                </c:pt>
                <c:pt idx="87">
                  <c:v>-8.5987778000000006</c:v>
                </c:pt>
                <c:pt idx="88">
                  <c:v>-8.6325044999999996</c:v>
                </c:pt>
                <c:pt idx="89">
                  <c:v>-8.5365485999999997</c:v>
                </c:pt>
                <c:pt idx="90">
                  <c:v>-8.5633736000000003</c:v>
                </c:pt>
                <c:pt idx="91">
                  <c:v>-8.5450821000000001</c:v>
                </c:pt>
                <c:pt idx="92">
                  <c:v>-8.5663958000000004</c:v>
                </c:pt>
                <c:pt idx="93">
                  <c:v>-8.6219683000000007</c:v>
                </c:pt>
                <c:pt idx="94">
                  <c:v>-8.5700225999999997</c:v>
                </c:pt>
                <c:pt idx="95">
                  <c:v>-8.6994504999999993</c:v>
                </c:pt>
                <c:pt idx="96">
                  <c:v>-8.7854662000000001</c:v>
                </c:pt>
                <c:pt idx="97">
                  <c:v>-8.7957877999999994</c:v>
                </c:pt>
                <c:pt idx="98">
                  <c:v>-8.9041986000000009</c:v>
                </c:pt>
                <c:pt idx="99">
                  <c:v>-8.9176149000000002</c:v>
                </c:pt>
                <c:pt idx="100">
                  <c:v>-9.0106926000000005</c:v>
                </c:pt>
                <c:pt idx="101">
                  <c:v>-8.8757935000000003</c:v>
                </c:pt>
                <c:pt idx="102">
                  <c:v>-9.0416222000000008</c:v>
                </c:pt>
                <c:pt idx="103">
                  <c:v>-9.0094042000000005</c:v>
                </c:pt>
                <c:pt idx="104">
                  <c:v>-9.0335330999999996</c:v>
                </c:pt>
                <c:pt idx="105">
                  <c:v>-9.1388969000000007</c:v>
                </c:pt>
                <c:pt idx="106">
                  <c:v>-9.0089024999999996</c:v>
                </c:pt>
                <c:pt idx="107">
                  <c:v>-9.0953511999999996</c:v>
                </c:pt>
                <c:pt idx="108">
                  <c:v>-9.1432848</c:v>
                </c:pt>
                <c:pt idx="109">
                  <c:v>-8.8724927999999998</c:v>
                </c:pt>
                <c:pt idx="110">
                  <c:v>-9.0198792999999995</c:v>
                </c:pt>
                <c:pt idx="111">
                  <c:v>-8.9890156000000001</c:v>
                </c:pt>
                <c:pt idx="112">
                  <c:v>-8.9551516000000007</c:v>
                </c:pt>
                <c:pt idx="113">
                  <c:v>-8.9495152999999998</c:v>
                </c:pt>
                <c:pt idx="114">
                  <c:v>-8.9190140000000007</c:v>
                </c:pt>
                <c:pt idx="115">
                  <c:v>-8.8965844999999995</c:v>
                </c:pt>
                <c:pt idx="116">
                  <c:v>-8.7050199999999993</c:v>
                </c:pt>
                <c:pt idx="117">
                  <c:v>-8.7176895000000005</c:v>
                </c:pt>
                <c:pt idx="118">
                  <c:v>-8.7407617999999996</c:v>
                </c:pt>
                <c:pt idx="119">
                  <c:v>-8.6906766999999991</c:v>
                </c:pt>
                <c:pt idx="120">
                  <c:v>-8.7271880999999993</c:v>
                </c:pt>
                <c:pt idx="121">
                  <c:v>-8.6687059000000009</c:v>
                </c:pt>
                <c:pt idx="122">
                  <c:v>-8.7986660000000008</c:v>
                </c:pt>
                <c:pt idx="123">
                  <c:v>-8.7642030999999996</c:v>
                </c:pt>
                <c:pt idx="124">
                  <c:v>-8.8205738</c:v>
                </c:pt>
                <c:pt idx="125">
                  <c:v>-8.8895587999999996</c:v>
                </c:pt>
                <c:pt idx="126">
                  <c:v>-8.8463124999999998</c:v>
                </c:pt>
                <c:pt idx="127">
                  <c:v>-8.9129295000000006</c:v>
                </c:pt>
                <c:pt idx="128">
                  <c:v>-8.9197883999999998</c:v>
                </c:pt>
                <c:pt idx="129">
                  <c:v>-9.0176172000000001</c:v>
                </c:pt>
                <c:pt idx="130">
                  <c:v>-9.0102892000000008</c:v>
                </c:pt>
                <c:pt idx="131">
                  <c:v>-9.0536975999999996</c:v>
                </c:pt>
                <c:pt idx="132">
                  <c:v>-9.1312684999999991</c:v>
                </c:pt>
                <c:pt idx="133">
                  <c:v>-9.2890902000000004</c:v>
                </c:pt>
                <c:pt idx="134">
                  <c:v>-9.2776489000000009</c:v>
                </c:pt>
                <c:pt idx="135">
                  <c:v>-9.5089015999999997</c:v>
                </c:pt>
                <c:pt idx="136">
                  <c:v>-9.5400332999999993</c:v>
                </c:pt>
                <c:pt idx="137">
                  <c:v>-9.6090383999999993</c:v>
                </c:pt>
                <c:pt idx="138">
                  <c:v>-9.8804435999999995</c:v>
                </c:pt>
                <c:pt idx="139">
                  <c:v>-9.7721213999999996</c:v>
                </c:pt>
                <c:pt idx="140">
                  <c:v>-10.022403000000001</c:v>
                </c:pt>
                <c:pt idx="141">
                  <c:v>-10.130334</c:v>
                </c:pt>
                <c:pt idx="142">
                  <c:v>-10.286524</c:v>
                </c:pt>
                <c:pt idx="143">
                  <c:v>-10.456944</c:v>
                </c:pt>
                <c:pt idx="144">
                  <c:v>-10.45064</c:v>
                </c:pt>
                <c:pt idx="145">
                  <c:v>-10.849750999999999</c:v>
                </c:pt>
                <c:pt idx="146">
                  <c:v>-10.915671</c:v>
                </c:pt>
                <c:pt idx="147">
                  <c:v>-11.120329999999999</c:v>
                </c:pt>
                <c:pt idx="148">
                  <c:v>-11.436624999999999</c:v>
                </c:pt>
                <c:pt idx="149">
                  <c:v>-11.699939000000001</c:v>
                </c:pt>
                <c:pt idx="150">
                  <c:v>-11.875173</c:v>
                </c:pt>
                <c:pt idx="151">
                  <c:v>-12.282408999999999</c:v>
                </c:pt>
                <c:pt idx="152">
                  <c:v>-12.685138</c:v>
                </c:pt>
                <c:pt idx="153">
                  <c:v>-13.035477</c:v>
                </c:pt>
                <c:pt idx="154">
                  <c:v>-13.487844000000001</c:v>
                </c:pt>
                <c:pt idx="155">
                  <c:v>-13.838272999999999</c:v>
                </c:pt>
                <c:pt idx="156">
                  <c:v>-14.222580000000001</c:v>
                </c:pt>
                <c:pt idx="157">
                  <c:v>-14.727632</c:v>
                </c:pt>
                <c:pt idx="158">
                  <c:v>-15.153964</c:v>
                </c:pt>
                <c:pt idx="159">
                  <c:v>-15.522758</c:v>
                </c:pt>
                <c:pt idx="160">
                  <c:v>-15.963376999999999</c:v>
                </c:pt>
                <c:pt idx="161">
                  <c:v>-16.426856999999998</c:v>
                </c:pt>
                <c:pt idx="162">
                  <c:v>-16.881250000000001</c:v>
                </c:pt>
                <c:pt idx="163">
                  <c:v>-17.374029</c:v>
                </c:pt>
                <c:pt idx="164">
                  <c:v>-17.822928999999998</c:v>
                </c:pt>
                <c:pt idx="165">
                  <c:v>-18.389773999999999</c:v>
                </c:pt>
                <c:pt idx="166">
                  <c:v>-18.897490000000001</c:v>
                </c:pt>
                <c:pt idx="167">
                  <c:v>-19.400255000000001</c:v>
                </c:pt>
                <c:pt idx="168">
                  <c:v>-19.962883000000001</c:v>
                </c:pt>
                <c:pt idx="169">
                  <c:v>-20.576101000000001</c:v>
                </c:pt>
                <c:pt idx="170">
                  <c:v>-21.151577</c:v>
                </c:pt>
                <c:pt idx="171">
                  <c:v>-21.738052</c:v>
                </c:pt>
                <c:pt idx="172">
                  <c:v>-22.459257000000001</c:v>
                </c:pt>
                <c:pt idx="173">
                  <c:v>-23.130500999999999</c:v>
                </c:pt>
                <c:pt idx="174">
                  <c:v>-23.685780000000001</c:v>
                </c:pt>
                <c:pt idx="175">
                  <c:v>-24.163689000000002</c:v>
                </c:pt>
                <c:pt idx="176">
                  <c:v>-24.701332000000001</c:v>
                </c:pt>
                <c:pt idx="177">
                  <c:v>-24.90344</c:v>
                </c:pt>
                <c:pt idx="178">
                  <c:v>-25.115402</c:v>
                </c:pt>
                <c:pt idx="179">
                  <c:v>-25.340914000000001</c:v>
                </c:pt>
                <c:pt idx="180">
                  <c:v>-25.294913999999999</c:v>
                </c:pt>
                <c:pt idx="181">
                  <c:v>-25.651052</c:v>
                </c:pt>
                <c:pt idx="182">
                  <c:v>-26.359549999999999</c:v>
                </c:pt>
                <c:pt idx="183">
                  <c:v>-26.736740000000001</c:v>
                </c:pt>
                <c:pt idx="184">
                  <c:v>-27.578081000000001</c:v>
                </c:pt>
                <c:pt idx="185">
                  <c:v>-28.055686999999999</c:v>
                </c:pt>
                <c:pt idx="186">
                  <c:v>-27.209983999999999</c:v>
                </c:pt>
                <c:pt idx="187">
                  <c:v>-25.848848</c:v>
                </c:pt>
                <c:pt idx="188">
                  <c:v>-24.526947</c:v>
                </c:pt>
                <c:pt idx="189">
                  <c:v>-22.377533</c:v>
                </c:pt>
                <c:pt idx="190">
                  <c:v>-20.652670000000001</c:v>
                </c:pt>
                <c:pt idx="191">
                  <c:v>-19.727004999999998</c:v>
                </c:pt>
                <c:pt idx="192">
                  <c:v>-18.301736999999999</c:v>
                </c:pt>
                <c:pt idx="193">
                  <c:v>-17.121068999999999</c:v>
                </c:pt>
                <c:pt idx="194">
                  <c:v>-16.358851999999999</c:v>
                </c:pt>
                <c:pt idx="195">
                  <c:v>-15.901581999999999</c:v>
                </c:pt>
                <c:pt idx="196">
                  <c:v>-15.540132</c:v>
                </c:pt>
                <c:pt idx="197">
                  <c:v>-15.160527</c:v>
                </c:pt>
                <c:pt idx="198">
                  <c:v>-15.306423000000001</c:v>
                </c:pt>
                <c:pt idx="199">
                  <c:v>-15.249181</c:v>
                </c:pt>
                <c:pt idx="200">
                  <c:v>-15.505715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BC-4BA2-B3E4-278AB201639D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'CLvsLO 1.5GHz IF'!$Q$5:$Q$205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'CLvsLO 1.5GHz IF'!$R$5:$R$205</c:f>
              <c:numCache>
                <c:formatCode>General</c:formatCode>
                <c:ptCount val="201"/>
                <c:pt idx="0">
                  <c:v>-29.176962</c:v>
                </c:pt>
                <c:pt idx="1">
                  <c:v>-25.969709000000002</c:v>
                </c:pt>
                <c:pt idx="2">
                  <c:v>-24.506671999999998</c:v>
                </c:pt>
                <c:pt idx="3">
                  <c:v>-23.095476000000001</c:v>
                </c:pt>
                <c:pt idx="4">
                  <c:v>-21.919194999999998</c:v>
                </c:pt>
                <c:pt idx="5">
                  <c:v>-21.377172000000002</c:v>
                </c:pt>
                <c:pt idx="6">
                  <c:v>-20.500519000000001</c:v>
                </c:pt>
                <c:pt idx="7">
                  <c:v>-19.936084999999999</c:v>
                </c:pt>
                <c:pt idx="8">
                  <c:v>-19.325329</c:v>
                </c:pt>
                <c:pt idx="9">
                  <c:v>-18.657713000000001</c:v>
                </c:pt>
                <c:pt idx="10">
                  <c:v>-18.065387999999999</c:v>
                </c:pt>
                <c:pt idx="11">
                  <c:v>-17.199311999999999</c:v>
                </c:pt>
                <c:pt idx="12">
                  <c:v>-16.453623</c:v>
                </c:pt>
                <c:pt idx="13">
                  <c:v>-15.624632</c:v>
                </c:pt>
                <c:pt idx="14">
                  <c:v>-14.807567000000001</c:v>
                </c:pt>
                <c:pt idx="15">
                  <c:v>-14.035722</c:v>
                </c:pt>
                <c:pt idx="16">
                  <c:v>-13.457818</c:v>
                </c:pt>
                <c:pt idx="17">
                  <c:v>-12.646784</c:v>
                </c:pt>
                <c:pt idx="18">
                  <c:v>-11.946472</c:v>
                </c:pt>
                <c:pt idx="19">
                  <c:v>-11.260526</c:v>
                </c:pt>
                <c:pt idx="20">
                  <c:v>-10.563563</c:v>
                </c:pt>
                <c:pt idx="21">
                  <c:v>-9.9660720999999999</c:v>
                </c:pt>
                <c:pt idx="22">
                  <c:v>-9.5291014000000001</c:v>
                </c:pt>
                <c:pt idx="23">
                  <c:v>-9.0598563999999993</c:v>
                </c:pt>
                <c:pt idx="24">
                  <c:v>-8.7893886999999999</c:v>
                </c:pt>
                <c:pt idx="25">
                  <c:v>-8.3993979000000003</c:v>
                </c:pt>
                <c:pt idx="26">
                  <c:v>-8.2157669000000002</c:v>
                </c:pt>
                <c:pt idx="27">
                  <c:v>-7.9730644000000002</c:v>
                </c:pt>
                <c:pt idx="28">
                  <c:v>-7.8697495000000002</c:v>
                </c:pt>
                <c:pt idx="29">
                  <c:v>-7.7402534000000003</c:v>
                </c:pt>
                <c:pt idx="30">
                  <c:v>-7.7006959999999998</c:v>
                </c:pt>
                <c:pt idx="31">
                  <c:v>-7.6845249999999998</c:v>
                </c:pt>
                <c:pt idx="32">
                  <c:v>-7.7733597999999997</c:v>
                </c:pt>
                <c:pt idx="33">
                  <c:v>-7.8390602999999999</c:v>
                </c:pt>
                <c:pt idx="34">
                  <c:v>-7.9546112999999998</c:v>
                </c:pt>
                <c:pt idx="35">
                  <c:v>-8.0269393999999998</c:v>
                </c:pt>
                <c:pt idx="36">
                  <c:v>-8.1130408999999997</c:v>
                </c:pt>
                <c:pt idx="37">
                  <c:v>-8.2222299999999997</c:v>
                </c:pt>
                <c:pt idx="38">
                  <c:v>-8.3206281999999998</c:v>
                </c:pt>
                <c:pt idx="39">
                  <c:v>-8.3395329</c:v>
                </c:pt>
                <c:pt idx="40">
                  <c:v>-8.3866900999999991</c:v>
                </c:pt>
                <c:pt idx="41">
                  <c:v>-8.3942479999999993</c:v>
                </c:pt>
                <c:pt idx="42">
                  <c:v>-8.4741564</c:v>
                </c:pt>
                <c:pt idx="43">
                  <c:v>-8.5547485000000005</c:v>
                </c:pt>
                <c:pt idx="44">
                  <c:v>-8.5885142999999999</c:v>
                </c:pt>
                <c:pt idx="45">
                  <c:v>-8.5140847999999991</c:v>
                </c:pt>
                <c:pt idx="46">
                  <c:v>-8.5193796000000006</c:v>
                </c:pt>
                <c:pt idx="47">
                  <c:v>-8.4732733000000007</c:v>
                </c:pt>
                <c:pt idx="48">
                  <c:v>-8.4650879000000003</c:v>
                </c:pt>
                <c:pt idx="49">
                  <c:v>-8.5258082999999996</c:v>
                </c:pt>
                <c:pt idx="50">
                  <c:v>-8.5882359000000008</c:v>
                </c:pt>
                <c:pt idx="51">
                  <c:v>-8.6429528999999992</c:v>
                </c:pt>
                <c:pt idx="52">
                  <c:v>-8.6796407999999996</c:v>
                </c:pt>
                <c:pt idx="53">
                  <c:v>-8.7193050000000003</c:v>
                </c:pt>
                <c:pt idx="54">
                  <c:v>-8.8315973000000003</c:v>
                </c:pt>
                <c:pt idx="55">
                  <c:v>-8.9140911000000003</c:v>
                </c:pt>
                <c:pt idx="56">
                  <c:v>-8.9632559000000001</c:v>
                </c:pt>
                <c:pt idx="57">
                  <c:v>-9.1214589999999998</c:v>
                </c:pt>
                <c:pt idx="58">
                  <c:v>-9.2155866999999994</c:v>
                </c:pt>
                <c:pt idx="59">
                  <c:v>-9.3128033000000006</c:v>
                </c:pt>
                <c:pt idx="60">
                  <c:v>-9.3118811000000008</c:v>
                </c:pt>
                <c:pt idx="61">
                  <c:v>-9.3747758999999995</c:v>
                </c:pt>
                <c:pt idx="62">
                  <c:v>-9.5259093999999997</c:v>
                </c:pt>
                <c:pt idx="63">
                  <c:v>-9.5901937000000004</c:v>
                </c:pt>
                <c:pt idx="64">
                  <c:v>-9.6301345999999999</c:v>
                </c:pt>
                <c:pt idx="65">
                  <c:v>-9.6889237999999995</c:v>
                </c:pt>
                <c:pt idx="66">
                  <c:v>-9.8036279999999998</c:v>
                </c:pt>
                <c:pt idx="67">
                  <c:v>-9.9280453000000009</c:v>
                </c:pt>
                <c:pt idx="68">
                  <c:v>-9.9230490000000007</c:v>
                </c:pt>
                <c:pt idx="69">
                  <c:v>-9.9911013000000004</c:v>
                </c:pt>
                <c:pt idx="70">
                  <c:v>-10.056119000000001</c:v>
                </c:pt>
                <c:pt idx="71">
                  <c:v>-9.9884567000000004</c:v>
                </c:pt>
                <c:pt idx="72">
                  <c:v>-10.107794999999999</c:v>
                </c:pt>
                <c:pt idx="73">
                  <c:v>-10.049212000000001</c:v>
                </c:pt>
                <c:pt idx="74">
                  <c:v>-10.045899</c:v>
                </c:pt>
                <c:pt idx="75">
                  <c:v>-10.032344999999999</c:v>
                </c:pt>
                <c:pt idx="76">
                  <c:v>-10.054689</c:v>
                </c:pt>
                <c:pt idx="77">
                  <c:v>-10.031765</c:v>
                </c:pt>
                <c:pt idx="78">
                  <c:v>-10.017723999999999</c:v>
                </c:pt>
                <c:pt idx="79">
                  <c:v>-10.139459</c:v>
                </c:pt>
                <c:pt idx="80">
                  <c:v>-10.169302</c:v>
                </c:pt>
                <c:pt idx="81">
                  <c:v>-10.177471000000001</c:v>
                </c:pt>
                <c:pt idx="82">
                  <c:v>-10.34089</c:v>
                </c:pt>
                <c:pt idx="83">
                  <c:v>-10.285128</c:v>
                </c:pt>
                <c:pt idx="84">
                  <c:v>-10.356598</c:v>
                </c:pt>
                <c:pt idx="85">
                  <c:v>-10.320855</c:v>
                </c:pt>
                <c:pt idx="86">
                  <c:v>-10.2797</c:v>
                </c:pt>
                <c:pt idx="87">
                  <c:v>-10.247826</c:v>
                </c:pt>
                <c:pt idx="88">
                  <c:v>-10.191106</c:v>
                </c:pt>
                <c:pt idx="89">
                  <c:v>-10.085203999999999</c:v>
                </c:pt>
                <c:pt idx="90">
                  <c:v>-10.173228</c:v>
                </c:pt>
                <c:pt idx="91">
                  <c:v>-10.150105</c:v>
                </c:pt>
                <c:pt idx="92">
                  <c:v>-10.201256000000001</c:v>
                </c:pt>
                <c:pt idx="93">
                  <c:v>-10.3253</c:v>
                </c:pt>
                <c:pt idx="94">
                  <c:v>-10.276536999999999</c:v>
                </c:pt>
                <c:pt idx="95">
                  <c:v>-10.488726</c:v>
                </c:pt>
                <c:pt idx="96">
                  <c:v>-10.579936999999999</c:v>
                </c:pt>
                <c:pt idx="97">
                  <c:v>-10.650949000000001</c:v>
                </c:pt>
                <c:pt idx="98">
                  <c:v>-10.703383000000001</c:v>
                </c:pt>
                <c:pt idx="99">
                  <c:v>-10.818524</c:v>
                </c:pt>
                <c:pt idx="100">
                  <c:v>-10.867772</c:v>
                </c:pt>
                <c:pt idx="101">
                  <c:v>-10.746703</c:v>
                </c:pt>
                <c:pt idx="102">
                  <c:v>-10.945430999999999</c:v>
                </c:pt>
                <c:pt idx="103">
                  <c:v>-10.862653</c:v>
                </c:pt>
                <c:pt idx="104">
                  <c:v>-10.877497999999999</c:v>
                </c:pt>
                <c:pt idx="105">
                  <c:v>-10.974486000000001</c:v>
                </c:pt>
                <c:pt idx="106">
                  <c:v>-10.795928999999999</c:v>
                </c:pt>
                <c:pt idx="107">
                  <c:v>-10.913508999999999</c:v>
                </c:pt>
                <c:pt idx="108">
                  <c:v>-10.934832999999999</c:v>
                </c:pt>
                <c:pt idx="109">
                  <c:v>-10.655385000000001</c:v>
                </c:pt>
                <c:pt idx="110">
                  <c:v>-10.812884</c:v>
                </c:pt>
                <c:pt idx="111">
                  <c:v>-10.696135</c:v>
                </c:pt>
                <c:pt idx="112">
                  <c:v>-10.722097</c:v>
                </c:pt>
                <c:pt idx="113">
                  <c:v>-10.688352999999999</c:v>
                </c:pt>
                <c:pt idx="114">
                  <c:v>-10.680695999999999</c:v>
                </c:pt>
                <c:pt idx="115">
                  <c:v>-10.728764999999999</c:v>
                </c:pt>
                <c:pt idx="116">
                  <c:v>-10.560746999999999</c:v>
                </c:pt>
                <c:pt idx="117">
                  <c:v>-10.615894000000001</c:v>
                </c:pt>
                <c:pt idx="118">
                  <c:v>-10.635384999999999</c:v>
                </c:pt>
                <c:pt idx="119">
                  <c:v>-10.586479000000001</c:v>
                </c:pt>
                <c:pt idx="120">
                  <c:v>-10.609920000000001</c:v>
                </c:pt>
                <c:pt idx="121">
                  <c:v>-10.490237</c:v>
                </c:pt>
                <c:pt idx="122">
                  <c:v>-10.593192</c:v>
                </c:pt>
                <c:pt idx="123">
                  <c:v>-10.522916</c:v>
                </c:pt>
                <c:pt idx="124">
                  <c:v>-10.557116000000001</c:v>
                </c:pt>
                <c:pt idx="125">
                  <c:v>-10.596565</c:v>
                </c:pt>
                <c:pt idx="126">
                  <c:v>-10.545216</c:v>
                </c:pt>
                <c:pt idx="127">
                  <c:v>-10.586823000000001</c:v>
                </c:pt>
                <c:pt idx="128">
                  <c:v>-10.538081</c:v>
                </c:pt>
                <c:pt idx="129">
                  <c:v>-10.602892000000001</c:v>
                </c:pt>
                <c:pt idx="130">
                  <c:v>-10.587451</c:v>
                </c:pt>
                <c:pt idx="131">
                  <c:v>-10.533194</c:v>
                </c:pt>
                <c:pt idx="132">
                  <c:v>-10.542787000000001</c:v>
                </c:pt>
                <c:pt idx="133">
                  <c:v>-10.610243000000001</c:v>
                </c:pt>
                <c:pt idx="134">
                  <c:v>-10.489839999999999</c:v>
                </c:pt>
                <c:pt idx="135">
                  <c:v>-10.639559</c:v>
                </c:pt>
                <c:pt idx="136">
                  <c:v>-10.590617</c:v>
                </c:pt>
                <c:pt idx="137">
                  <c:v>-10.540086000000001</c:v>
                </c:pt>
                <c:pt idx="138">
                  <c:v>-10.702013000000001</c:v>
                </c:pt>
                <c:pt idx="139">
                  <c:v>-10.474634</c:v>
                </c:pt>
                <c:pt idx="140">
                  <c:v>-10.582889</c:v>
                </c:pt>
                <c:pt idx="141">
                  <c:v>-10.539057</c:v>
                </c:pt>
                <c:pt idx="142">
                  <c:v>-10.689738</c:v>
                </c:pt>
                <c:pt idx="143">
                  <c:v>-10.636943</c:v>
                </c:pt>
                <c:pt idx="144">
                  <c:v>-10.460038000000001</c:v>
                </c:pt>
                <c:pt idx="145">
                  <c:v>-10.748150000000001</c:v>
                </c:pt>
                <c:pt idx="146">
                  <c:v>-10.664085</c:v>
                </c:pt>
                <c:pt idx="147">
                  <c:v>-10.712178</c:v>
                </c:pt>
                <c:pt idx="148">
                  <c:v>-10.950113999999999</c:v>
                </c:pt>
                <c:pt idx="149">
                  <c:v>-10.968871999999999</c:v>
                </c:pt>
                <c:pt idx="150">
                  <c:v>-10.942455000000001</c:v>
                </c:pt>
                <c:pt idx="151">
                  <c:v>-11.299519999999999</c:v>
                </c:pt>
                <c:pt idx="152">
                  <c:v>-11.727693</c:v>
                </c:pt>
                <c:pt idx="153">
                  <c:v>-12.055370999999999</c:v>
                </c:pt>
                <c:pt idx="154">
                  <c:v>-12.560568999999999</c:v>
                </c:pt>
                <c:pt idx="155">
                  <c:v>-13.320316</c:v>
                </c:pt>
                <c:pt idx="156">
                  <c:v>-13.369807</c:v>
                </c:pt>
                <c:pt idx="157">
                  <c:v>-13.257758000000001</c:v>
                </c:pt>
                <c:pt idx="158">
                  <c:v>-14.412941</c:v>
                </c:pt>
                <c:pt idx="159">
                  <c:v>-14.656041</c:v>
                </c:pt>
                <c:pt idx="160">
                  <c:v>-13.208023000000001</c:v>
                </c:pt>
                <c:pt idx="161">
                  <c:v>-12.686522</c:v>
                </c:pt>
                <c:pt idx="162">
                  <c:v>-12.582504</c:v>
                </c:pt>
                <c:pt idx="163">
                  <c:v>-11.876257000000001</c:v>
                </c:pt>
                <c:pt idx="164">
                  <c:v>-11.442307</c:v>
                </c:pt>
                <c:pt idx="165">
                  <c:v>-11.061866999999999</c:v>
                </c:pt>
                <c:pt idx="166">
                  <c:v>-10.782225</c:v>
                </c:pt>
                <c:pt idx="167">
                  <c:v>-10.753663</c:v>
                </c:pt>
                <c:pt idx="168">
                  <c:v>-10.729502999999999</c:v>
                </c:pt>
                <c:pt idx="169">
                  <c:v>-10.687365</c:v>
                </c:pt>
                <c:pt idx="170">
                  <c:v>-10.774100000000001</c:v>
                </c:pt>
                <c:pt idx="171">
                  <c:v>-10.889390000000001</c:v>
                </c:pt>
                <c:pt idx="172">
                  <c:v>-11.068733</c:v>
                </c:pt>
                <c:pt idx="173">
                  <c:v>-11.385185999999999</c:v>
                </c:pt>
                <c:pt idx="174">
                  <c:v>-11.624453000000001</c:v>
                </c:pt>
                <c:pt idx="175">
                  <c:v>-11.973653000000001</c:v>
                </c:pt>
                <c:pt idx="176">
                  <c:v>-12.514182</c:v>
                </c:pt>
                <c:pt idx="177">
                  <c:v>-12.973516</c:v>
                </c:pt>
                <c:pt idx="178">
                  <c:v>-13.524343</c:v>
                </c:pt>
                <c:pt idx="179">
                  <c:v>-14.249434000000001</c:v>
                </c:pt>
                <c:pt idx="180">
                  <c:v>-14.820967</c:v>
                </c:pt>
                <c:pt idx="181">
                  <c:v>-15.200707</c:v>
                </c:pt>
                <c:pt idx="182">
                  <c:v>-15.813846</c:v>
                </c:pt>
                <c:pt idx="183">
                  <c:v>-16.110109000000001</c:v>
                </c:pt>
                <c:pt idx="184">
                  <c:v>-16.976944</c:v>
                </c:pt>
                <c:pt idx="185">
                  <c:v>-18.541616000000001</c:v>
                </c:pt>
                <c:pt idx="186">
                  <c:v>-20.661280000000001</c:v>
                </c:pt>
                <c:pt idx="187">
                  <c:v>-23.527156999999999</c:v>
                </c:pt>
                <c:pt idx="188">
                  <c:v>-26.835692999999999</c:v>
                </c:pt>
                <c:pt idx="189">
                  <c:v>-29.870867000000001</c:v>
                </c:pt>
                <c:pt idx="190">
                  <c:v>-34.226990000000001</c:v>
                </c:pt>
                <c:pt idx="191">
                  <c:v>-38.897078999999998</c:v>
                </c:pt>
                <c:pt idx="192">
                  <c:v>-46.762497000000003</c:v>
                </c:pt>
                <c:pt idx="193">
                  <c:v>-59.589615000000002</c:v>
                </c:pt>
                <c:pt idx="194">
                  <c:v>-48.458205999999997</c:v>
                </c:pt>
                <c:pt idx="195">
                  <c:v>-44.672660999999998</c:v>
                </c:pt>
                <c:pt idx="196">
                  <c:v>-43.267586000000001</c:v>
                </c:pt>
                <c:pt idx="197">
                  <c:v>-42.396991999999997</c:v>
                </c:pt>
                <c:pt idx="198">
                  <c:v>-42.269942999999998</c:v>
                </c:pt>
                <c:pt idx="199">
                  <c:v>-42.243907999999998</c:v>
                </c:pt>
                <c:pt idx="200">
                  <c:v>-42.821083000000002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BC-4BA2-B3E4-278AB2016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54240"/>
        <c:axId val="111356160"/>
      </c:scatterChart>
      <c:valAx>
        <c:axId val="111354240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356160"/>
        <c:crosses val="autoZero"/>
        <c:crossBetween val="midCat"/>
        <c:majorUnit val="2"/>
      </c:valAx>
      <c:valAx>
        <c:axId val="111356160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354240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27921537277303"/>
          <c:y val="0.65970706261624024"/>
          <c:w val="0.29674586190826119"/>
          <c:h val="0.1261420269899390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Conversion Loss vs. LO Power: 1.5 GHz IF (dB)</a:t>
            </a:r>
            <a:endParaRPr lang="en-US" sz="1000" baseline="30000"/>
          </a:p>
        </c:rich>
      </c:tx>
      <c:layout>
        <c:manualLayout>
          <c:xMode val="edge"/>
          <c:yMode val="edge"/>
          <c:x val="0.14390950737113223"/>
          <c:y val="1.47572178477690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2374963546223404E-2"/>
          <c:w val="0.76542713682528862"/>
          <c:h val="0.7168729950422865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CLvsLO!$F$2</c:f>
              <c:strCache>
                <c:ptCount val="1"/>
                <c:pt idx="0">
                  <c:v>+13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'CLvsLO 1.5GHz IF'!$E$5:$E$205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CLvsLO!$F$5:$F$205</c:f>
              <c:numCache>
                <c:formatCode>General</c:formatCode>
                <c:ptCount val="201"/>
                <c:pt idx="0">
                  <c:v>-79.719245999999998</c:v>
                </c:pt>
                <c:pt idx="1">
                  <c:v>-58.097290000000001</c:v>
                </c:pt>
                <c:pt idx="2">
                  <c:v>-47.662281</c:v>
                </c:pt>
                <c:pt idx="3">
                  <c:v>-43.081336999999998</c:v>
                </c:pt>
                <c:pt idx="4">
                  <c:v>-37.880240999999998</c:v>
                </c:pt>
                <c:pt idx="5">
                  <c:v>-33.994320000000002</c:v>
                </c:pt>
                <c:pt idx="6">
                  <c:v>-31.479638999999999</c:v>
                </c:pt>
                <c:pt idx="7">
                  <c:v>-28.967592</c:v>
                </c:pt>
                <c:pt idx="8">
                  <c:v>-26.408491000000001</c:v>
                </c:pt>
                <c:pt idx="9">
                  <c:v>-24.957781000000001</c:v>
                </c:pt>
                <c:pt idx="10">
                  <c:v>-23.056915</c:v>
                </c:pt>
                <c:pt idx="11">
                  <c:v>-21.218533999999998</c:v>
                </c:pt>
                <c:pt idx="12">
                  <c:v>-20.368299</c:v>
                </c:pt>
                <c:pt idx="13">
                  <c:v>-19.162645000000001</c:v>
                </c:pt>
                <c:pt idx="14">
                  <c:v>-17.711158999999999</c:v>
                </c:pt>
                <c:pt idx="15">
                  <c:v>-16.977654999999999</c:v>
                </c:pt>
                <c:pt idx="16">
                  <c:v>-15.895481999999999</c:v>
                </c:pt>
                <c:pt idx="17">
                  <c:v>-14.737302</c:v>
                </c:pt>
                <c:pt idx="18">
                  <c:v>-13.629871</c:v>
                </c:pt>
                <c:pt idx="19">
                  <c:v>-12.121251000000001</c:v>
                </c:pt>
                <c:pt idx="20">
                  <c:v>-10.602413</c:v>
                </c:pt>
                <c:pt idx="21">
                  <c:v>-9.2108869999999996</c:v>
                </c:pt>
                <c:pt idx="22">
                  <c:v>-7.9353623000000004</c:v>
                </c:pt>
                <c:pt idx="23">
                  <c:v>-6.9599852999999996</c:v>
                </c:pt>
                <c:pt idx="24">
                  <c:v>-6.5798177999999998</c:v>
                </c:pt>
                <c:pt idx="25">
                  <c:v>-6.3793262999999998</c:v>
                </c:pt>
                <c:pt idx="26">
                  <c:v>-6.6434721999999997</c:v>
                </c:pt>
                <c:pt idx="27">
                  <c:v>-6.8957252999999996</c:v>
                </c:pt>
                <c:pt idx="28">
                  <c:v>-7.2084979999999996</c:v>
                </c:pt>
                <c:pt idx="29">
                  <c:v>-7.3561658999999997</c:v>
                </c:pt>
                <c:pt idx="30">
                  <c:v>-7.3899879000000004</c:v>
                </c:pt>
                <c:pt idx="31">
                  <c:v>-7.4041724000000002</c:v>
                </c:pt>
                <c:pt idx="32">
                  <c:v>-7.4090113999999998</c:v>
                </c:pt>
                <c:pt idx="33">
                  <c:v>-7.5624913999999999</c:v>
                </c:pt>
                <c:pt idx="34">
                  <c:v>-7.6034131</c:v>
                </c:pt>
                <c:pt idx="35">
                  <c:v>-7.7792563000000001</c:v>
                </c:pt>
                <c:pt idx="36">
                  <c:v>-7.8127579999999996</c:v>
                </c:pt>
                <c:pt idx="37">
                  <c:v>-7.9482765000000004</c:v>
                </c:pt>
                <c:pt idx="38">
                  <c:v>-7.9024925000000001</c:v>
                </c:pt>
                <c:pt idx="39">
                  <c:v>-7.9173879999999999</c:v>
                </c:pt>
                <c:pt idx="40">
                  <c:v>-7.9029331000000003</c:v>
                </c:pt>
                <c:pt idx="41">
                  <c:v>-7.9883075000000003</c:v>
                </c:pt>
                <c:pt idx="42">
                  <c:v>-8.0132779999999997</c:v>
                </c:pt>
                <c:pt idx="43">
                  <c:v>-8.0328426000000004</c:v>
                </c:pt>
                <c:pt idx="44">
                  <c:v>-8.0020971000000003</c:v>
                </c:pt>
                <c:pt idx="45">
                  <c:v>-8.0312365999999997</c:v>
                </c:pt>
                <c:pt idx="46">
                  <c:v>-8.0428343000000009</c:v>
                </c:pt>
                <c:pt idx="47">
                  <c:v>-7.9764891000000002</c:v>
                </c:pt>
                <c:pt idx="48">
                  <c:v>-7.9373689000000001</c:v>
                </c:pt>
                <c:pt idx="49">
                  <c:v>-7.9318990999999999</c:v>
                </c:pt>
                <c:pt idx="50">
                  <c:v>-7.8984975999999998</c:v>
                </c:pt>
                <c:pt idx="51">
                  <c:v>-7.8816867000000004</c:v>
                </c:pt>
                <c:pt idx="52">
                  <c:v>-7.9166856000000001</c:v>
                </c:pt>
                <c:pt idx="53">
                  <c:v>-7.9053082000000003</c:v>
                </c:pt>
                <c:pt idx="54">
                  <c:v>-7.9296160000000002</c:v>
                </c:pt>
                <c:pt idx="55">
                  <c:v>-7.9587607</c:v>
                </c:pt>
                <c:pt idx="56">
                  <c:v>-7.9715166000000002</c:v>
                </c:pt>
                <c:pt idx="57">
                  <c:v>-8.0078583000000005</c:v>
                </c:pt>
                <c:pt idx="58">
                  <c:v>-8.0747508999999997</c:v>
                </c:pt>
                <c:pt idx="59">
                  <c:v>-8.0906391000000006</c:v>
                </c:pt>
                <c:pt idx="60">
                  <c:v>-8.0838709000000009</c:v>
                </c:pt>
                <c:pt idx="61">
                  <c:v>-8.1392374000000007</c:v>
                </c:pt>
                <c:pt idx="62">
                  <c:v>-8.2288341999999997</c:v>
                </c:pt>
                <c:pt idx="63">
                  <c:v>-8.2015075999999993</c:v>
                </c:pt>
                <c:pt idx="64">
                  <c:v>-8.1522912999999999</c:v>
                </c:pt>
                <c:pt idx="65">
                  <c:v>-8.1313771999999993</c:v>
                </c:pt>
                <c:pt idx="66">
                  <c:v>-8.1164742000000007</c:v>
                </c:pt>
                <c:pt idx="67">
                  <c:v>-8.0970057999999998</c:v>
                </c:pt>
                <c:pt idx="68">
                  <c:v>-8.0872889000000008</c:v>
                </c:pt>
                <c:pt idx="69">
                  <c:v>-8.1012944999999998</c:v>
                </c:pt>
                <c:pt idx="70">
                  <c:v>-8.1079205999999999</c:v>
                </c:pt>
                <c:pt idx="71">
                  <c:v>-8.1118603</c:v>
                </c:pt>
                <c:pt idx="72">
                  <c:v>-8.2689152000000004</c:v>
                </c:pt>
                <c:pt idx="73">
                  <c:v>-8.2143993000000002</c:v>
                </c:pt>
                <c:pt idx="74">
                  <c:v>-8.1914701000000001</c:v>
                </c:pt>
                <c:pt idx="75">
                  <c:v>-8.1913786000000002</c:v>
                </c:pt>
                <c:pt idx="76">
                  <c:v>-8.2363472000000009</c:v>
                </c:pt>
                <c:pt idx="77">
                  <c:v>-8.2331790999999992</c:v>
                </c:pt>
                <c:pt idx="78">
                  <c:v>-8.3114223000000003</c:v>
                </c:pt>
                <c:pt idx="79">
                  <c:v>-8.3627185999999991</c:v>
                </c:pt>
                <c:pt idx="80">
                  <c:v>-8.3509978999999994</c:v>
                </c:pt>
                <c:pt idx="81">
                  <c:v>-8.3323316999999992</c:v>
                </c:pt>
                <c:pt idx="82">
                  <c:v>-8.4512853999999997</c:v>
                </c:pt>
                <c:pt idx="83">
                  <c:v>-8.4954061999999997</c:v>
                </c:pt>
                <c:pt idx="84">
                  <c:v>-8.5796288999999994</c:v>
                </c:pt>
                <c:pt idx="85">
                  <c:v>-8.6061487000000003</c:v>
                </c:pt>
                <c:pt idx="86">
                  <c:v>-8.5893078000000003</c:v>
                </c:pt>
                <c:pt idx="87">
                  <c:v>-8.6178761000000002</c:v>
                </c:pt>
                <c:pt idx="88">
                  <c:v>-8.7173843000000009</c:v>
                </c:pt>
                <c:pt idx="89">
                  <c:v>-8.7514485999999998</c:v>
                </c:pt>
                <c:pt idx="90">
                  <c:v>-8.8860568999999998</c:v>
                </c:pt>
                <c:pt idx="91">
                  <c:v>-8.8668212999999998</c:v>
                </c:pt>
                <c:pt idx="92">
                  <c:v>-8.8606148000000005</c:v>
                </c:pt>
                <c:pt idx="93">
                  <c:v>-8.8854913999999994</c:v>
                </c:pt>
                <c:pt idx="94">
                  <c:v>-8.9024819999999991</c:v>
                </c:pt>
                <c:pt idx="95">
                  <c:v>-9.0731181999999997</c:v>
                </c:pt>
                <c:pt idx="96">
                  <c:v>-9.0590600999999999</c:v>
                </c:pt>
                <c:pt idx="97">
                  <c:v>-8.9814767999999994</c:v>
                </c:pt>
                <c:pt idx="98">
                  <c:v>-8.9137076999999998</c:v>
                </c:pt>
                <c:pt idx="99">
                  <c:v>-8.8469858000000006</c:v>
                </c:pt>
                <c:pt idx="100">
                  <c:v>-8.9936485000000008</c:v>
                </c:pt>
                <c:pt idx="101">
                  <c:v>-8.9179782999999997</c:v>
                </c:pt>
                <c:pt idx="102">
                  <c:v>-8.9855117999999994</c:v>
                </c:pt>
                <c:pt idx="103">
                  <c:v>-8.8761215</c:v>
                </c:pt>
                <c:pt idx="104">
                  <c:v>-8.9001684000000001</c:v>
                </c:pt>
                <c:pt idx="105">
                  <c:v>-9.1207685000000005</c:v>
                </c:pt>
                <c:pt idx="106">
                  <c:v>-9.0584954999999994</c:v>
                </c:pt>
                <c:pt idx="107">
                  <c:v>-9.1903267</c:v>
                </c:pt>
                <c:pt idx="108">
                  <c:v>-9.2252769000000008</c:v>
                </c:pt>
                <c:pt idx="109">
                  <c:v>-8.9806948000000002</c:v>
                </c:pt>
                <c:pt idx="110">
                  <c:v>-9.0688992000000006</c:v>
                </c:pt>
                <c:pt idx="111">
                  <c:v>-9.1661034000000008</c:v>
                </c:pt>
                <c:pt idx="112">
                  <c:v>-9.1945180999999998</c:v>
                </c:pt>
                <c:pt idx="113">
                  <c:v>-9.1701259999999998</c:v>
                </c:pt>
                <c:pt idx="114">
                  <c:v>-9.1496086000000005</c:v>
                </c:pt>
                <c:pt idx="115">
                  <c:v>-9.1764192999999992</c:v>
                </c:pt>
                <c:pt idx="116">
                  <c:v>-9.0147600000000008</c:v>
                </c:pt>
                <c:pt idx="117">
                  <c:v>-9.1824732000000004</c:v>
                </c:pt>
                <c:pt idx="118">
                  <c:v>-9.2285985999999998</c:v>
                </c:pt>
                <c:pt idx="119">
                  <c:v>-9.1545029000000007</c:v>
                </c:pt>
                <c:pt idx="120">
                  <c:v>-9.1879624999999994</c:v>
                </c:pt>
                <c:pt idx="121">
                  <c:v>-9.1275215000000003</c:v>
                </c:pt>
                <c:pt idx="122">
                  <c:v>-9.2049731999999995</c:v>
                </c:pt>
                <c:pt idx="123">
                  <c:v>-9.2379026</c:v>
                </c:pt>
                <c:pt idx="124">
                  <c:v>-9.2636451999999991</c:v>
                </c:pt>
                <c:pt idx="125">
                  <c:v>-9.3103885999999996</c:v>
                </c:pt>
                <c:pt idx="126">
                  <c:v>-9.2132149000000005</c:v>
                </c:pt>
                <c:pt idx="127">
                  <c:v>-9.2413530000000002</c:v>
                </c:pt>
                <c:pt idx="128">
                  <c:v>-9.2889423000000004</c:v>
                </c:pt>
                <c:pt idx="129">
                  <c:v>-9.3034085999999991</c:v>
                </c:pt>
                <c:pt idx="130">
                  <c:v>-9.2449417</c:v>
                </c:pt>
                <c:pt idx="131">
                  <c:v>-9.1694937000000003</c:v>
                </c:pt>
                <c:pt idx="132">
                  <c:v>-9.1776028000000007</c:v>
                </c:pt>
                <c:pt idx="133">
                  <c:v>-9.3712777999999997</c:v>
                </c:pt>
                <c:pt idx="134">
                  <c:v>-9.3406754000000003</c:v>
                </c:pt>
                <c:pt idx="135">
                  <c:v>-9.44876</c:v>
                </c:pt>
                <c:pt idx="136">
                  <c:v>-9.4235039</c:v>
                </c:pt>
                <c:pt idx="137">
                  <c:v>-9.4182948999999994</c:v>
                </c:pt>
                <c:pt idx="138">
                  <c:v>-9.6556396000000007</c:v>
                </c:pt>
                <c:pt idx="139">
                  <c:v>-9.5090264999999992</c:v>
                </c:pt>
                <c:pt idx="140">
                  <c:v>-9.6473683999999995</c:v>
                </c:pt>
                <c:pt idx="141">
                  <c:v>-9.7236279999999997</c:v>
                </c:pt>
                <c:pt idx="142">
                  <c:v>-9.8087111</c:v>
                </c:pt>
                <c:pt idx="143">
                  <c:v>-9.9242773</c:v>
                </c:pt>
                <c:pt idx="144">
                  <c:v>-9.9026221999999997</c:v>
                </c:pt>
                <c:pt idx="145">
                  <c:v>-10.248524</c:v>
                </c:pt>
                <c:pt idx="146">
                  <c:v>-10.373903</c:v>
                </c:pt>
                <c:pt idx="147">
                  <c:v>-10.560523999999999</c:v>
                </c:pt>
                <c:pt idx="148">
                  <c:v>-10.827888</c:v>
                </c:pt>
                <c:pt idx="149">
                  <c:v>-11.061972000000001</c:v>
                </c:pt>
                <c:pt idx="150">
                  <c:v>-11.306499000000001</c:v>
                </c:pt>
                <c:pt idx="151">
                  <c:v>-11.669301000000001</c:v>
                </c:pt>
                <c:pt idx="152">
                  <c:v>-12.027149</c:v>
                </c:pt>
                <c:pt idx="153">
                  <c:v>-12.349444</c:v>
                </c:pt>
                <c:pt idx="154">
                  <c:v>-12.675609</c:v>
                </c:pt>
                <c:pt idx="155">
                  <c:v>-13.095014000000001</c:v>
                </c:pt>
                <c:pt idx="156">
                  <c:v>-13.516268</c:v>
                </c:pt>
                <c:pt idx="157">
                  <c:v>-13.965513</c:v>
                </c:pt>
                <c:pt idx="158">
                  <c:v>-14.456898000000001</c:v>
                </c:pt>
                <c:pt idx="159">
                  <c:v>-14.921314000000001</c:v>
                </c:pt>
                <c:pt idx="160">
                  <c:v>-15.409872999999999</c:v>
                </c:pt>
                <c:pt idx="161">
                  <c:v>-15.930129000000001</c:v>
                </c:pt>
                <c:pt idx="162">
                  <c:v>-16.524899000000001</c:v>
                </c:pt>
                <c:pt idx="163">
                  <c:v>-17.049116000000001</c:v>
                </c:pt>
                <c:pt idx="164">
                  <c:v>-17.606954999999999</c:v>
                </c:pt>
                <c:pt idx="165">
                  <c:v>-18.182521999999999</c:v>
                </c:pt>
                <c:pt idx="166">
                  <c:v>-18.757656000000001</c:v>
                </c:pt>
                <c:pt idx="167">
                  <c:v>-19.358471000000002</c:v>
                </c:pt>
                <c:pt idx="168">
                  <c:v>-20.006969000000002</c:v>
                </c:pt>
                <c:pt idx="169">
                  <c:v>-20.625945999999999</c:v>
                </c:pt>
                <c:pt idx="170">
                  <c:v>-21.201902</c:v>
                </c:pt>
                <c:pt idx="171">
                  <c:v>-21.791831999999999</c:v>
                </c:pt>
                <c:pt idx="172">
                  <c:v>-22.462745999999999</c:v>
                </c:pt>
                <c:pt idx="173">
                  <c:v>-23.057758</c:v>
                </c:pt>
                <c:pt idx="174">
                  <c:v>-23.682600000000001</c:v>
                </c:pt>
                <c:pt idx="175">
                  <c:v>-24.005458999999998</c:v>
                </c:pt>
                <c:pt idx="176">
                  <c:v>-24.448046000000001</c:v>
                </c:pt>
                <c:pt idx="177">
                  <c:v>-24.652563000000001</c:v>
                </c:pt>
                <c:pt idx="178">
                  <c:v>-24.528955</c:v>
                </c:pt>
                <c:pt idx="179">
                  <c:v>-24.405933000000001</c:v>
                </c:pt>
                <c:pt idx="180">
                  <c:v>-23.958252000000002</c:v>
                </c:pt>
                <c:pt idx="181">
                  <c:v>-23.322679999999998</c:v>
                </c:pt>
                <c:pt idx="182">
                  <c:v>-22.639734000000001</c:v>
                </c:pt>
                <c:pt idx="183">
                  <c:v>-21.696867000000001</c:v>
                </c:pt>
                <c:pt idx="184">
                  <c:v>-21.120874000000001</c:v>
                </c:pt>
                <c:pt idx="185">
                  <c:v>-20.349232000000001</c:v>
                </c:pt>
                <c:pt idx="186">
                  <c:v>-19.525362000000001</c:v>
                </c:pt>
                <c:pt idx="187">
                  <c:v>-18.819686999999998</c:v>
                </c:pt>
                <c:pt idx="188">
                  <c:v>-18.115938</c:v>
                </c:pt>
                <c:pt idx="189">
                  <c:v>-17.448316999999999</c:v>
                </c:pt>
                <c:pt idx="190">
                  <c:v>-16.922905</c:v>
                </c:pt>
                <c:pt idx="191">
                  <c:v>-16.394928</c:v>
                </c:pt>
                <c:pt idx="192">
                  <c:v>-15.910689</c:v>
                </c:pt>
                <c:pt idx="193">
                  <c:v>-15.422081</c:v>
                </c:pt>
                <c:pt idx="194">
                  <c:v>-15.046101999999999</c:v>
                </c:pt>
                <c:pt idx="195">
                  <c:v>-14.836854000000001</c:v>
                </c:pt>
                <c:pt idx="196">
                  <c:v>-14.668761</c:v>
                </c:pt>
                <c:pt idx="197">
                  <c:v>-14.536177</c:v>
                </c:pt>
                <c:pt idx="198">
                  <c:v>-14.731343000000001</c:v>
                </c:pt>
                <c:pt idx="199">
                  <c:v>-14.993982000000001</c:v>
                </c:pt>
                <c:pt idx="200">
                  <c:v>-15.277290000000001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01-4605-8C4B-EFA8E1CD3351}"/>
            </c:ext>
          </c:extLst>
        </c:ser>
        <c:ser>
          <c:idx val="2"/>
          <c:order val="1"/>
          <c:tx>
            <c:strRef>
              <c:f>CLvsLO!$G$2</c:f>
              <c:strCache>
                <c:ptCount val="1"/>
                <c:pt idx="0">
                  <c:v>+11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'CLvsLO 1.5GHz IF'!$E$5:$E$205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'CLvsLO 1.5GHz IF'!$G$5:$G$205</c:f>
              <c:numCache>
                <c:formatCode>General</c:formatCode>
                <c:ptCount val="201"/>
                <c:pt idx="0">
                  <c:v>-53.339286999999999</c:v>
                </c:pt>
                <c:pt idx="1">
                  <c:v>-46.405307999999998</c:v>
                </c:pt>
                <c:pt idx="2">
                  <c:v>-42.334063999999998</c:v>
                </c:pt>
                <c:pt idx="3">
                  <c:v>-38.632747999999999</c:v>
                </c:pt>
                <c:pt idx="4">
                  <c:v>-35.855286</c:v>
                </c:pt>
                <c:pt idx="5">
                  <c:v>-33.640658999999999</c:v>
                </c:pt>
                <c:pt idx="6">
                  <c:v>-31.52882</c:v>
                </c:pt>
                <c:pt idx="7">
                  <c:v>-29.690584000000001</c:v>
                </c:pt>
                <c:pt idx="8">
                  <c:v>-28.069898999999999</c:v>
                </c:pt>
                <c:pt idx="9">
                  <c:v>-26.316519</c:v>
                </c:pt>
                <c:pt idx="10">
                  <c:v>-24.771470999999998</c:v>
                </c:pt>
                <c:pt idx="11">
                  <c:v>-22.969533999999999</c:v>
                </c:pt>
                <c:pt idx="12">
                  <c:v>-21.084356</c:v>
                </c:pt>
                <c:pt idx="13">
                  <c:v>-19.487674999999999</c:v>
                </c:pt>
                <c:pt idx="14">
                  <c:v>-17.636206000000001</c:v>
                </c:pt>
                <c:pt idx="15">
                  <c:v>-16.083552999999998</c:v>
                </c:pt>
                <c:pt idx="16">
                  <c:v>-14.514894</c:v>
                </c:pt>
                <c:pt idx="17">
                  <c:v>-12.963181000000001</c:v>
                </c:pt>
                <c:pt idx="18">
                  <c:v>-11.418438</c:v>
                </c:pt>
                <c:pt idx="19">
                  <c:v>-10.159416</c:v>
                </c:pt>
                <c:pt idx="20">
                  <c:v>-9.0106649000000001</c:v>
                </c:pt>
                <c:pt idx="21">
                  <c:v>-8.2516602999999993</c:v>
                </c:pt>
                <c:pt idx="22">
                  <c:v>-7.7624792999999999</c:v>
                </c:pt>
                <c:pt idx="23">
                  <c:v>-7.4038424000000003</c:v>
                </c:pt>
                <c:pt idx="24">
                  <c:v>-7.2573328000000004</c:v>
                </c:pt>
                <c:pt idx="25">
                  <c:v>-7.0991368000000001</c:v>
                </c:pt>
                <c:pt idx="26">
                  <c:v>-7.2500128999999998</c:v>
                </c:pt>
                <c:pt idx="27">
                  <c:v>-7.2886848000000004</c:v>
                </c:pt>
                <c:pt idx="28">
                  <c:v>-7.4619317000000001</c:v>
                </c:pt>
                <c:pt idx="29">
                  <c:v>-7.5698813999999999</c:v>
                </c:pt>
                <c:pt idx="30">
                  <c:v>-7.6807647000000001</c:v>
                </c:pt>
                <c:pt idx="31">
                  <c:v>-7.7284984999999997</c:v>
                </c:pt>
                <c:pt idx="32">
                  <c:v>-7.8066874000000004</c:v>
                </c:pt>
                <c:pt idx="33">
                  <c:v>-7.8404913000000001</c:v>
                </c:pt>
                <c:pt idx="34">
                  <c:v>-7.8636011999999997</c:v>
                </c:pt>
                <c:pt idx="35">
                  <c:v>-7.8424430000000003</c:v>
                </c:pt>
                <c:pt idx="36">
                  <c:v>-7.8137363999999998</c:v>
                </c:pt>
                <c:pt idx="37">
                  <c:v>-7.7502459999999997</c:v>
                </c:pt>
                <c:pt idx="38">
                  <c:v>-7.7601022999999998</c:v>
                </c:pt>
                <c:pt idx="39">
                  <c:v>-7.8127903999999999</c:v>
                </c:pt>
                <c:pt idx="40">
                  <c:v>-7.8817238999999999</c:v>
                </c:pt>
                <c:pt idx="41">
                  <c:v>-7.9642410000000003</c:v>
                </c:pt>
                <c:pt idx="42">
                  <c:v>-8.0148764000000003</c:v>
                </c:pt>
                <c:pt idx="43">
                  <c:v>-8.0390425000000008</c:v>
                </c:pt>
                <c:pt idx="44">
                  <c:v>-8.0222339999999992</c:v>
                </c:pt>
                <c:pt idx="45">
                  <c:v>-8.0741700999999999</c:v>
                </c:pt>
                <c:pt idx="46">
                  <c:v>-8.2094754999999999</c:v>
                </c:pt>
                <c:pt idx="47">
                  <c:v>-8.2174311000000007</c:v>
                </c:pt>
                <c:pt idx="48">
                  <c:v>-8.2018851999999995</c:v>
                </c:pt>
                <c:pt idx="49">
                  <c:v>-8.1801224000000001</c:v>
                </c:pt>
                <c:pt idx="50">
                  <c:v>-8.1174049000000004</c:v>
                </c:pt>
                <c:pt idx="51">
                  <c:v>-8.0569582000000004</c:v>
                </c:pt>
                <c:pt idx="52">
                  <c:v>-8.0300598000000001</c:v>
                </c:pt>
                <c:pt idx="53">
                  <c:v>-7.8955593000000004</c:v>
                </c:pt>
                <c:pt idx="54">
                  <c:v>-7.9259019000000004</c:v>
                </c:pt>
                <c:pt idx="55">
                  <c:v>-7.8989963999999997</c:v>
                </c:pt>
                <c:pt idx="56">
                  <c:v>-7.8564258000000002</c:v>
                </c:pt>
                <c:pt idx="57">
                  <c:v>-7.9602937999999996</c:v>
                </c:pt>
                <c:pt idx="58">
                  <c:v>-8.0473175000000001</c:v>
                </c:pt>
                <c:pt idx="59">
                  <c:v>-8.0960778999999992</c:v>
                </c:pt>
                <c:pt idx="60">
                  <c:v>-7.9823960999999999</c:v>
                </c:pt>
                <c:pt idx="61">
                  <c:v>-7.9666347999999996</c:v>
                </c:pt>
                <c:pt idx="62">
                  <c:v>-8.0736855999999992</c:v>
                </c:pt>
                <c:pt idx="63">
                  <c:v>-8.1051663999999999</c:v>
                </c:pt>
                <c:pt idx="64">
                  <c:v>-8.1367197000000004</c:v>
                </c:pt>
                <c:pt idx="65">
                  <c:v>-8.1739101000000005</c:v>
                </c:pt>
                <c:pt idx="66">
                  <c:v>-8.2311744999999998</c:v>
                </c:pt>
                <c:pt idx="67">
                  <c:v>-8.2661505000000002</c:v>
                </c:pt>
                <c:pt idx="68">
                  <c:v>-8.2474194000000001</c:v>
                </c:pt>
                <c:pt idx="69">
                  <c:v>-8.3209972000000008</c:v>
                </c:pt>
                <c:pt idx="70">
                  <c:v>-8.3736400999999994</c:v>
                </c:pt>
                <c:pt idx="71">
                  <c:v>-8.3472823999999992</c:v>
                </c:pt>
                <c:pt idx="72">
                  <c:v>-8.4431858000000002</c:v>
                </c:pt>
                <c:pt idx="73">
                  <c:v>-8.3293896000000007</c:v>
                </c:pt>
                <c:pt idx="74">
                  <c:v>-8.3342437999999994</c:v>
                </c:pt>
                <c:pt idx="75">
                  <c:v>-8.3567199999999993</c:v>
                </c:pt>
                <c:pt idx="76">
                  <c:v>-8.3807402</c:v>
                </c:pt>
                <c:pt idx="77">
                  <c:v>-8.3884858999999992</c:v>
                </c:pt>
                <c:pt idx="78">
                  <c:v>-8.3583116999999998</c:v>
                </c:pt>
                <c:pt idx="79">
                  <c:v>-8.4113121</c:v>
                </c:pt>
                <c:pt idx="80">
                  <c:v>-8.4539212999999993</c:v>
                </c:pt>
                <c:pt idx="81">
                  <c:v>-8.4474763999999993</c:v>
                </c:pt>
                <c:pt idx="82">
                  <c:v>-8.5748443999999999</c:v>
                </c:pt>
                <c:pt idx="83">
                  <c:v>-8.5537709999999993</c:v>
                </c:pt>
                <c:pt idx="84">
                  <c:v>-8.5524178000000006</c:v>
                </c:pt>
                <c:pt idx="85">
                  <c:v>-8.5564956999999993</c:v>
                </c:pt>
                <c:pt idx="86">
                  <c:v>-8.5317907000000002</c:v>
                </c:pt>
                <c:pt idx="87">
                  <c:v>-8.5356425999999992</c:v>
                </c:pt>
                <c:pt idx="88">
                  <c:v>-8.5810718999999995</c:v>
                </c:pt>
                <c:pt idx="89">
                  <c:v>-8.4853076999999999</c:v>
                </c:pt>
                <c:pt idx="90">
                  <c:v>-8.5233544999999999</c:v>
                </c:pt>
                <c:pt idx="91">
                  <c:v>-8.5085802000000008</c:v>
                </c:pt>
                <c:pt idx="92">
                  <c:v>-8.5434283999999998</c:v>
                </c:pt>
                <c:pt idx="93">
                  <c:v>-8.6275034000000002</c:v>
                </c:pt>
                <c:pt idx="94">
                  <c:v>-8.6016369000000008</c:v>
                </c:pt>
                <c:pt idx="95">
                  <c:v>-8.7366332999999994</c:v>
                </c:pt>
                <c:pt idx="96">
                  <c:v>-8.8219317999999998</c:v>
                </c:pt>
                <c:pt idx="97">
                  <c:v>-8.8449135000000005</c:v>
                </c:pt>
                <c:pt idx="98">
                  <c:v>-8.9600781999999999</c:v>
                </c:pt>
                <c:pt idx="99">
                  <c:v>-8.9776468000000005</c:v>
                </c:pt>
                <c:pt idx="100">
                  <c:v>-9.0897331000000001</c:v>
                </c:pt>
                <c:pt idx="101">
                  <c:v>-8.9656076000000002</c:v>
                </c:pt>
                <c:pt idx="102">
                  <c:v>-9.1241169000000006</c:v>
                </c:pt>
                <c:pt idx="103">
                  <c:v>-9.1062145000000001</c:v>
                </c:pt>
                <c:pt idx="104">
                  <c:v>-9.1189689999999999</c:v>
                </c:pt>
                <c:pt idx="105">
                  <c:v>-9.2318735000000007</c:v>
                </c:pt>
                <c:pt idx="106">
                  <c:v>-9.0756215999999998</c:v>
                </c:pt>
                <c:pt idx="107">
                  <c:v>-9.1628846999999993</c:v>
                </c:pt>
                <c:pt idx="108">
                  <c:v>-9.2160749000000006</c:v>
                </c:pt>
                <c:pt idx="109">
                  <c:v>-8.9361343000000009</c:v>
                </c:pt>
                <c:pt idx="110">
                  <c:v>-9.0872145</c:v>
                </c:pt>
                <c:pt idx="111">
                  <c:v>-9.0553570000000008</c:v>
                </c:pt>
                <c:pt idx="112">
                  <c:v>-9.0072192999999992</c:v>
                </c:pt>
                <c:pt idx="113">
                  <c:v>-8.9934224999999994</c:v>
                </c:pt>
                <c:pt idx="114">
                  <c:v>-8.9562177999999992</c:v>
                </c:pt>
                <c:pt idx="115">
                  <c:v>-8.9188147000000004</c:v>
                </c:pt>
                <c:pt idx="116">
                  <c:v>-8.7297934999999995</c:v>
                </c:pt>
                <c:pt idx="117">
                  <c:v>-8.7538070999999995</c:v>
                </c:pt>
                <c:pt idx="118">
                  <c:v>-8.7709598999999994</c:v>
                </c:pt>
                <c:pt idx="119">
                  <c:v>-8.7194929000000005</c:v>
                </c:pt>
                <c:pt idx="120">
                  <c:v>-8.7547569000000003</c:v>
                </c:pt>
                <c:pt idx="121">
                  <c:v>-8.6898555999999996</c:v>
                </c:pt>
                <c:pt idx="122">
                  <c:v>-8.8158951000000005</c:v>
                </c:pt>
                <c:pt idx="123">
                  <c:v>-8.7707767000000008</c:v>
                </c:pt>
                <c:pt idx="124">
                  <c:v>-8.8200932000000005</c:v>
                </c:pt>
                <c:pt idx="125">
                  <c:v>-8.8905249000000008</c:v>
                </c:pt>
                <c:pt idx="126">
                  <c:v>-8.8410291999999995</c:v>
                </c:pt>
                <c:pt idx="127">
                  <c:v>-8.9183245000000007</c:v>
                </c:pt>
                <c:pt idx="128">
                  <c:v>-8.9332600000000006</c:v>
                </c:pt>
                <c:pt idx="129">
                  <c:v>-9.0354109000000005</c:v>
                </c:pt>
                <c:pt idx="130">
                  <c:v>-9.0298929000000001</c:v>
                </c:pt>
                <c:pt idx="131">
                  <c:v>-9.0757998999999998</c:v>
                </c:pt>
                <c:pt idx="132">
                  <c:v>-9.1432695000000006</c:v>
                </c:pt>
                <c:pt idx="133">
                  <c:v>-9.2974204999999994</c:v>
                </c:pt>
                <c:pt idx="134">
                  <c:v>-9.2759198999999999</c:v>
                </c:pt>
                <c:pt idx="135">
                  <c:v>-9.4982939000000002</c:v>
                </c:pt>
                <c:pt idx="136">
                  <c:v>-9.5246791999999996</c:v>
                </c:pt>
                <c:pt idx="137">
                  <c:v>-9.5739345999999994</c:v>
                </c:pt>
                <c:pt idx="138">
                  <c:v>-9.8304539000000002</c:v>
                </c:pt>
                <c:pt idx="139">
                  <c:v>-9.6986103000000004</c:v>
                </c:pt>
                <c:pt idx="140">
                  <c:v>-9.9378299999999999</c:v>
                </c:pt>
                <c:pt idx="141">
                  <c:v>-10.029883999999999</c:v>
                </c:pt>
                <c:pt idx="142">
                  <c:v>-10.173187</c:v>
                </c:pt>
                <c:pt idx="143">
                  <c:v>-10.323009000000001</c:v>
                </c:pt>
                <c:pt idx="144">
                  <c:v>-10.306849</c:v>
                </c:pt>
                <c:pt idx="145">
                  <c:v>-10.700848000000001</c:v>
                </c:pt>
                <c:pt idx="146">
                  <c:v>-10.752891999999999</c:v>
                </c:pt>
                <c:pt idx="147">
                  <c:v>-10.961516</c:v>
                </c:pt>
                <c:pt idx="148">
                  <c:v>-11.272249</c:v>
                </c:pt>
                <c:pt idx="149">
                  <c:v>-11.528739</c:v>
                </c:pt>
                <c:pt idx="150">
                  <c:v>-11.724364</c:v>
                </c:pt>
                <c:pt idx="151">
                  <c:v>-12.121015</c:v>
                </c:pt>
                <c:pt idx="152">
                  <c:v>-12.517391999999999</c:v>
                </c:pt>
                <c:pt idx="153">
                  <c:v>-12.872491</c:v>
                </c:pt>
                <c:pt idx="154">
                  <c:v>-13.307207</c:v>
                </c:pt>
                <c:pt idx="155">
                  <c:v>-13.669247</c:v>
                </c:pt>
                <c:pt idx="156">
                  <c:v>-14.073305</c:v>
                </c:pt>
                <c:pt idx="157">
                  <c:v>-14.577019999999999</c:v>
                </c:pt>
                <c:pt idx="158">
                  <c:v>-15.021134999999999</c:v>
                </c:pt>
                <c:pt idx="159">
                  <c:v>-15.450760000000001</c:v>
                </c:pt>
                <c:pt idx="160">
                  <c:v>-15.951247</c:v>
                </c:pt>
                <c:pt idx="161">
                  <c:v>-16.456769999999999</c:v>
                </c:pt>
                <c:pt idx="162">
                  <c:v>-17.006084000000001</c:v>
                </c:pt>
                <c:pt idx="163">
                  <c:v>-17.564091000000001</c:v>
                </c:pt>
                <c:pt idx="164">
                  <c:v>-18.055766999999999</c:v>
                </c:pt>
                <c:pt idx="165">
                  <c:v>-18.635551</c:v>
                </c:pt>
                <c:pt idx="166">
                  <c:v>-19.135356999999999</c:v>
                </c:pt>
                <c:pt idx="167">
                  <c:v>-19.644511999999999</c:v>
                </c:pt>
                <c:pt idx="168">
                  <c:v>-20.223891999999999</c:v>
                </c:pt>
                <c:pt idx="169">
                  <c:v>-20.852108000000001</c:v>
                </c:pt>
                <c:pt idx="170">
                  <c:v>-21.457899000000001</c:v>
                </c:pt>
                <c:pt idx="171">
                  <c:v>-22.030889999999999</c:v>
                </c:pt>
                <c:pt idx="172">
                  <c:v>-22.777079000000001</c:v>
                </c:pt>
                <c:pt idx="173">
                  <c:v>-23.511225</c:v>
                </c:pt>
                <c:pt idx="174">
                  <c:v>-24.055868</c:v>
                </c:pt>
                <c:pt idx="175">
                  <c:v>-24.660727000000001</c:v>
                </c:pt>
                <c:pt idx="176">
                  <c:v>-25.288332</c:v>
                </c:pt>
                <c:pt idx="177">
                  <c:v>-25.540562000000001</c:v>
                </c:pt>
                <c:pt idx="178">
                  <c:v>-26.021753</c:v>
                </c:pt>
                <c:pt idx="179">
                  <c:v>-26.568646999999999</c:v>
                </c:pt>
                <c:pt idx="180">
                  <c:v>-27.011181000000001</c:v>
                </c:pt>
                <c:pt idx="181">
                  <c:v>-28.118237000000001</c:v>
                </c:pt>
                <c:pt idx="182">
                  <c:v>-29.735249</c:v>
                </c:pt>
                <c:pt idx="183">
                  <c:v>-30.672191999999999</c:v>
                </c:pt>
                <c:pt idx="184">
                  <c:v>-31.951388999999999</c:v>
                </c:pt>
                <c:pt idx="185">
                  <c:v>-32.459904000000002</c:v>
                </c:pt>
                <c:pt idx="186">
                  <c:v>-31.462434999999999</c:v>
                </c:pt>
                <c:pt idx="187">
                  <c:v>-29.888148999999999</c:v>
                </c:pt>
                <c:pt idx="188">
                  <c:v>-28.301962</c:v>
                </c:pt>
                <c:pt idx="189">
                  <c:v>-25.662043000000001</c:v>
                </c:pt>
                <c:pt idx="190">
                  <c:v>-23.398334999999999</c:v>
                </c:pt>
                <c:pt idx="191">
                  <c:v>-22.465837000000001</c:v>
                </c:pt>
                <c:pt idx="192">
                  <c:v>-20.742598000000001</c:v>
                </c:pt>
                <c:pt idx="193">
                  <c:v>-19.033497000000001</c:v>
                </c:pt>
                <c:pt idx="194">
                  <c:v>-17.987997</c:v>
                </c:pt>
                <c:pt idx="195">
                  <c:v>-17.162174</c:v>
                </c:pt>
                <c:pt idx="196">
                  <c:v>-16.615245999999999</c:v>
                </c:pt>
                <c:pt idx="197">
                  <c:v>-16.162451000000001</c:v>
                </c:pt>
                <c:pt idx="198">
                  <c:v>-16.108395000000002</c:v>
                </c:pt>
                <c:pt idx="199">
                  <c:v>-16.030138000000001</c:v>
                </c:pt>
                <c:pt idx="200">
                  <c:v>-16.277227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01-4605-8C4B-EFA8E1CD3351}"/>
            </c:ext>
          </c:extLst>
        </c:ser>
        <c:ser>
          <c:idx val="0"/>
          <c:order val="2"/>
          <c:tx>
            <c:strRef>
              <c:f>'CLvsLO 1.5GHz IF'!$H$2</c:f>
              <c:strCache>
                <c:ptCount val="1"/>
                <c:pt idx="0">
                  <c:v>+9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'CLvsLO 1.5GHz IF'!$E$5:$E$205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'CLvsLO 1.5GHz IF'!$H$5:$H$205</c:f>
              <c:numCache>
                <c:formatCode>General</c:formatCode>
                <c:ptCount val="201"/>
                <c:pt idx="0">
                  <c:v>-49.859482</c:v>
                </c:pt>
                <c:pt idx="1">
                  <c:v>-46.961933000000002</c:v>
                </c:pt>
                <c:pt idx="2">
                  <c:v>-43.527363000000001</c:v>
                </c:pt>
                <c:pt idx="3">
                  <c:v>-39.640498999999998</c:v>
                </c:pt>
                <c:pt idx="4">
                  <c:v>-36.666733000000001</c:v>
                </c:pt>
                <c:pt idx="5">
                  <c:v>-34.135551</c:v>
                </c:pt>
                <c:pt idx="6">
                  <c:v>-32.028404000000002</c:v>
                </c:pt>
                <c:pt idx="7">
                  <c:v>-30.110786000000001</c:v>
                </c:pt>
                <c:pt idx="8">
                  <c:v>-28.348600000000001</c:v>
                </c:pt>
                <c:pt idx="9">
                  <c:v>-26.654018000000001</c:v>
                </c:pt>
                <c:pt idx="10">
                  <c:v>-24.956071999999999</c:v>
                </c:pt>
                <c:pt idx="11">
                  <c:v>-23.258776000000001</c:v>
                </c:pt>
                <c:pt idx="12">
                  <c:v>-21.541215999999999</c:v>
                </c:pt>
                <c:pt idx="13">
                  <c:v>-19.801473999999999</c:v>
                </c:pt>
                <c:pt idx="14">
                  <c:v>-18.097270999999999</c:v>
                </c:pt>
                <c:pt idx="15">
                  <c:v>-16.442731999999999</c:v>
                </c:pt>
                <c:pt idx="16">
                  <c:v>-14.79674</c:v>
                </c:pt>
                <c:pt idx="17">
                  <c:v>-13.259567000000001</c:v>
                </c:pt>
                <c:pt idx="18">
                  <c:v>-11.805298000000001</c:v>
                </c:pt>
                <c:pt idx="19">
                  <c:v>-10.511175</c:v>
                </c:pt>
                <c:pt idx="20">
                  <c:v>-9.4347563000000001</c:v>
                </c:pt>
                <c:pt idx="21">
                  <c:v>-8.5963516000000002</c:v>
                </c:pt>
                <c:pt idx="22">
                  <c:v>-7.9864005999999996</c:v>
                </c:pt>
                <c:pt idx="23">
                  <c:v>-7.5834970000000004</c:v>
                </c:pt>
                <c:pt idx="24">
                  <c:v>-7.3717623000000003</c:v>
                </c:pt>
                <c:pt idx="25">
                  <c:v>-7.2736777999999997</c:v>
                </c:pt>
                <c:pt idx="26">
                  <c:v>-7.2897558</c:v>
                </c:pt>
                <c:pt idx="27">
                  <c:v>-7.3529501000000002</c:v>
                </c:pt>
                <c:pt idx="28">
                  <c:v>-7.4684571999999996</c:v>
                </c:pt>
                <c:pt idx="29">
                  <c:v>-7.5567589000000002</c:v>
                </c:pt>
                <c:pt idx="30">
                  <c:v>-7.6516622999999999</c:v>
                </c:pt>
                <c:pt idx="31">
                  <c:v>-7.7197279999999999</c:v>
                </c:pt>
                <c:pt idx="32">
                  <c:v>-7.7754415999999997</c:v>
                </c:pt>
                <c:pt idx="33">
                  <c:v>-7.8038568000000001</c:v>
                </c:pt>
                <c:pt idx="34">
                  <c:v>-7.8222923</c:v>
                </c:pt>
                <c:pt idx="35">
                  <c:v>-7.8218101999999998</c:v>
                </c:pt>
                <c:pt idx="36">
                  <c:v>-7.8219886000000001</c:v>
                </c:pt>
                <c:pt idx="37">
                  <c:v>-7.8294468000000004</c:v>
                </c:pt>
                <c:pt idx="38">
                  <c:v>-7.8554105999999999</c:v>
                </c:pt>
                <c:pt idx="39">
                  <c:v>-7.8999199999999998</c:v>
                </c:pt>
                <c:pt idx="40">
                  <c:v>-7.9586334000000001</c:v>
                </c:pt>
                <c:pt idx="41">
                  <c:v>-8.0146522999999998</c:v>
                </c:pt>
                <c:pt idx="42">
                  <c:v>-8.0542698000000001</c:v>
                </c:pt>
                <c:pt idx="43">
                  <c:v>-8.0855283999999994</c:v>
                </c:pt>
                <c:pt idx="44">
                  <c:v>-8.1257029000000003</c:v>
                </c:pt>
                <c:pt idx="45">
                  <c:v>-8.1520367</c:v>
                </c:pt>
                <c:pt idx="46">
                  <c:v>-8.1698789999999999</c:v>
                </c:pt>
                <c:pt idx="47">
                  <c:v>-8.1889552999999999</c:v>
                </c:pt>
                <c:pt idx="48">
                  <c:v>-8.1879968999999999</c:v>
                </c:pt>
                <c:pt idx="49">
                  <c:v>-8.1476535999999999</c:v>
                </c:pt>
                <c:pt idx="50">
                  <c:v>-8.1020135999999994</c:v>
                </c:pt>
                <c:pt idx="51">
                  <c:v>-8.0357590000000005</c:v>
                </c:pt>
                <c:pt idx="52">
                  <c:v>-7.9840055000000003</c:v>
                </c:pt>
                <c:pt idx="53">
                  <c:v>-7.9462961999999999</c:v>
                </c:pt>
                <c:pt idx="54">
                  <c:v>-7.9178480999999996</c:v>
                </c:pt>
                <c:pt idx="55">
                  <c:v>-7.9202838</c:v>
                </c:pt>
                <c:pt idx="56">
                  <c:v>-7.9638137999999996</c:v>
                </c:pt>
                <c:pt idx="57">
                  <c:v>-8.0088767999999995</c:v>
                </c:pt>
                <c:pt idx="58">
                  <c:v>-8.0342740999999993</c:v>
                </c:pt>
                <c:pt idx="59">
                  <c:v>-8.0680856999999992</c:v>
                </c:pt>
                <c:pt idx="60">
                  <c:v>-8.1021289999999997</c:v>
                </c:pt>
                <c:pt idx="61">
                  <c:v>-8.1229514999999992</c:v>
                </c:pt>
                <c:pt idx="62">
                  <c:v>-8.1362714999999994</c:v>
                </c:pt>
                <c:pt idx="63">
                  <c:v>-8.1765393999999993</c:v>
                </c:pt>
                <c:pt idx="64">
                  <c:v>-8.2277842000000003</c:v>
                </c:pt>
                <c:pt idx="65">
                  <c:v>-8.2628584000000007</c:v>
                </c:pt>
                <c:pt idx="66">
                  <c:v>-8.2854756999999992</c:v>
                </c:pt>
                <c:pt idx="67">
                  <c:v>-8.3169059999999995</c:v>
                </c:pt>
                <c:pt idx="68">
                  <c:v>-8.3491812000000003</c:v>
                </c:pt>
                <c:pt idx="69">
                  <c:v>-8.3657856000000006</c:v>
                </c:pt>
                <c:pt idx="70">
                  <c:v>-8.3986567999999995</c:v>
                </c:pt>
                <c:pt idx="71">
                  <c:v>-8.4112262999999992</c:v>
                </c:pt>
                <c:pt idx="72">
                  <c:v>-8.4069128000000006</c:v>
                </c:pt>
                <c:pt idx="73">
                  <c:v>-8.3985585999999994</c:v>
                </c:pt>
                <c:pt idx="74">
                  <c:v>-8.4029827000000008</c:v>
                </c:pt>
                <c:pt idx="75">
                  <c:v>-8.3867559000000007</c:v>
                </c:pt>
                <c:pt idx="76">
                  <c:v>-8.3911867000000004</c:v>
                </c:pt>
                <c:pt idx="77">
                  <c:v>-8.4063853999999996</c:v>
                </c:pt>
                <c:pt idx="78">
                  <c:v>-8.4228687000000004</c:v>
                </c:pt>
                <c:pt idx="79">
                  <c:v>-8.4273080999999994</c:v>
                </c:pt>
                <c:pt idx="80">
                  <c:v>-8.4555264000000001</c:v>
                </c:pt>
                <c:pt idx="81">
                  <c:v>-8.4856271999999997</c:v>
                </c:pt>
                <c:pt idx="82">
                  <c:v>-8.5054587999999995</c:v>
                </c:pt>
                <c:pt idx="83">
                  <c:v>-8.5213012999999993</c:v>
                </c:pt>
                <c:pt idx="84">
                  <c:v>-8.5325623000000004</c:v>
                </c:pt>
                <c:pt idx="85">
                  <c:v>-8.5227374999999999</c:v>
                </c:pt>
                <c:pt idx="86">
                  <c:v>-8.5306815999999994</c:v>
                </c:pt>
                <c:pt idx="87">
                  <c:v>-8.5220804000000001</c:v>
                </c:pt>
                <c:pt idx="88">
                  <c:v>-8.5198993999999999</c:v>
                </c:pt>
                <c:pt idx="89">
                  <c:v>-8.5239744000000002</c:v>
                </c:pt>
                <c:pt idx="90">
                  <c:v>-8.5344218999999999</c:v>
                </c:pt>
                <c:pt idx="91">
                  <c:v>-8.5564289000000002</c:v>
                </c:pt>
                <c:pt idx="92">
                  <c:v>-8.5977402000000005</c:v>
                </c:pt>
                <c:pt idx="93">
                  <c:v>-8.6607637000000004</c:v>
                </c:pt>
                <c:pt idx="94">
                  <c:v>-8.7416754000000001</c:v>
                </c:pt>
                <c:pt idx="95">
                  <c:v>-8.8178596000000002</c:v>
                </c:pt>
                <c:pt idx="96">
                  <c:v>-8.8959103000000006</c:v>
                </c:pt>
                <c:pt idx="97">
                  <c:v>-8.9797715999999994</c:v>
                </c:pt>
                <c:pt idx="98">
                  <c:v>-9.0572976999999995</c:v>
                </c:pt>
                <c:pt idx="99">
                  <c:v>-9.0939150000000009</c:v>
                </c:pt>
                <c:pt idx="100">
                  <c:v>-9.1559857999999998</c:v>
                </c:pt>
                <c:pt idx="101">
                  <c:v>-9.1905537000000006</c:v>
                </c:pt>
                <c:pt idx="102">
                  <c:v>-9.2182302000000007</c:v>
                </c:pt>
                <c:pt idx="103">
                  <c:v>-9.2469920999999999</c:v>
                </c:pt>
                <c:pt idx="104">
                  <c:v>-9.267004</c:v>
                </c:pt>
                <c:pt idx="105">
                  <c:v>-9.2710094000000005</c:v>
                </c:pt>
                <c:pt idx="106">
                  <c:v>-9.2875222999999991</c:v>
                </c:pt>
                <c:pt idx="107">
                  <c:v>-9.2481173999999999</c:v>
                </c:pt>
                <c:pt idx="108">
                  <c:v>-9.2145156999999998</c:v>
                </c:pt>
                <c:pt idx="109">
                  <c:v>-9.2058886999999991</c:v>
                </c:pt>
                <c:pt idx="110">
                  <c:v>-9.1709908999999996</c:v>
                </c:pt>
                <c:pt idx="111">
                  <c:v>-9.1193685999999996</c:v>
                </c:pt>
                <c:pt idx="112">
                  <c:v>-9.1144543000000002</c:v>
                </c:pt>
                <c:pt idx="113">
                  <c:v>-9.0712109000000005</c:v>
                </c:pt>
                <c:pt idx="114">
                  <c:v>-8.9980840999999998</c:v>
                </c:pt>
                <c:pt idx="115">
                  <c:v>-8.9429473999999995</c:v>
                </c:pt>
                <c:pt idx="116">
                  <c:v>-8.8963289000000003</c:v>
                </c:pt>
                <c:pt idx="117">
                  <c:v>-8.8478718000000001</c:v>
                </c:pt>
                <c:pt idx="118">
                  <c:v>-8.8140011000000005</c:v>
                </c:pt>
                <c:pt idx="119">
                  <c:v>-8.8057116999999998</c:v>
                </c:pt>
                <c:pt idx="120">
                  <c:v>-8.8127604000000002</c:v>
                </c:pt>
                <c:pt idx="121">
                  <c:v>-8.8104934999999998</c:v>
                </c:pt>
                <c:pt idx="122">
                  <c:v>-8.8288641000000005</c:v>
                </c:pt>
                <c:pt idx="123">
                  <c:v>-8.8548012000000007</c:v>
                </c:pt>
                <c:pt idx="124">
                  <c:v>-8.8843116999999996</c:v>
                </c:pt>
                <c:pt idx="125">
                  <c:v>-8.9053410999999993</c:v>
                </c:pt>
                <c:pt idx="126">
                  <c:v>-8.9392966999999999</c:v>
                </c:pt>
                <c:pt idx="127">
                  <c:v>-8.9838132999999996</c:v>
                </c:pt>
                <c:pt idx="128">
                  <c:v>-9.0144415000000002</c:v>
                </c:pt>
                <c:pt idx="129">
                  <c:v>-9.0609608000000001</c:v>
                </c:pt>
                <c:pt idx="130">
                  <c:v>-9.1049786000000008</c:v>
                </c:pt>
                <c:pt idx="131">
                  <c:v>-9.1709022999999998</c:v>
                </c:pt>
                <c:pt idx="132">
                  <c:v>-9.2130536999999997</c:v>
                </c:pt>
                <c:pt idx="133">
                  <c:v>-9.2976188999999998</c:v>
                </c:pt>
                <c:pt idx="134">
                  <c:v>-9.3765421</c:v>
                </c:pt>
                <c:pt idx="135">
                  <c:v>-9.4528713</c:v>
                </c:pt>
                <c:pt idx="136">
                  <c:v>-9.5493936999999995</c:v>
                </c:pt>
                <c:pt idx="137">
                  <c:v>-9.6203690000000002</c:v>
                </c:pt>
                <c:pt idx="138">
                  <c:v>-9.6922245</c:v>
                </c:pt>
                <c:pt idx="139">
                  <c:v>-9.7783403</c:v>
                </c:pt>
                <c:pt idx="140">
                  <c:v>-9.8826771000000004</c:v>
                </c:pt>
                <c:pt idx="141">
                  <c:v>-9.9624605000000006</c:v>
                </c:pt>
                <c:pt idx="142">
                  <c:v>-10.071821999999999</c:v>
                </c:pt>
                <c:pt idx="143">
                  <c:v>-10.215863000000001</c:v>
                </c:pt>
                <c:pt idx="144">
                  <c:v>-10.352294000000001</c:v>
                </c:pt>
                <c:pt idx="145">
                  <c:v>-10.502177</c:v>
                </c:pt>
                <c:pt idx="146">
                  <c:v>-10.690932</c:v>
                </c:pt>
                <c:pt idx="147">
                  <c:v>-10.932187000000001</c:v>
                </c:pt>
                <c:pt idx="148">
                  <c:v>-11.133504</c:v>
                </c:pt>
                <c:pt idx="149">
                  <c:v>-11.406453000000001</c:v>
                </c:pt>
                <c:pt idx="150">
                  <c:v>-11.718856000000001</c:v>
                </c:pt>
                <c:pt idx="151">
                  <c:v>-12.040046</c:v>
                </c:pt>
                <c:pt idx="152">
                  <c:v>-12.395379</c:v>
                </c:pt>
                <c:pt idx="153">
                  <c:v>-12.787163</c:v>
                </c:pt>
                <c:pt idx="154">
                  <c:v>-13.185216</c:v>
                </c:pt>
                <c:pt idx="155">
                  <c:v>-13.604616999999999</c:v>
                </c:pt>
                <c:pt idx="156">
                  <c:v>-14.049484</c:v>
                </c:pt>
                <c:pt idx="157">
                  <c:v>-14.508808</c:v>
                </c:pt>
                <c:pt idx="158">
                  <c:v>-15.005345</c:v>
                </c:pt>
                <c:pt idx="159">
                  <c:v>-15.529456</c:v>
                </c:pt>
                <c:pt idx="160">
                  <c:v>-16.078613000000001</c:v>
                </c:pt>
                <c:pt idx="161">
                  <c:v>-16.655187999999999</c:v>
                </c:pt>
                <c:pt idx="162">
                  <c:v>-17.243373999999999</c:v>
                </c:pt>
                <c:pt idx="163">
                  <c:v>-17.843737000000001</c:v>
                </c:pt>
                <c:pt idx="164">
                  <c:v>-18.427766999999999</c:v>
                </c:pt>
                <c:pt idx="165">
                  <c:v>-18.983128000000001</c:v>
                </c:pt>
                <c:pt idx="166">
                  <c:v>-19.532188000000001</c:v>
                </c:pt>
                <c:pt idx="167">
                  <c:v>-20.098623</c:v>
                </c:pt>
                <c:pt idx="168">
                  <c:v>-20.666414</c:v>
                </c:pt>
                <c:pt idx="169">
                  <c:v>-21.257807</c:v>
                </c:pt>
                <c:pt idx="170">
                  <c:v>-21.910157999999999</c:v>
                </c:pt>
                <c:pt idx="171">
                  <c:v>-22.603300000000001</c:v>
                </c:pt>
                <c:pt idx="172">
                  <c:v>-23.288627999999999</c:v>
                </c:pt>
                <c:pt idx="173">
                  <c:v>-23.987805999999999</c:v>
                </c:pt>
                <c:pt idx="174">
                  <c:v>-24.746979</c:v>
                </c:pt>
                <c:pt idx="175">
                  <c:v>-25.433340000000001</c:v>
                </c:pt>
                <c:pt idx="176">
                  <c:v>-26.147144000000001</c:v>
                </c:pt>
                <c:pt idx="177">
                  <c:v>-27.004452000000001</c:v>
                </c:pt>
                <c:pt idx="178">
                  <c:v>-27.921249</c:v>
                </c:pt>
                <c:pt idx="179">
                  <c:v>-29.037991000000002</c:v>
                </c:pt>
                <c:pt idx="180">
                  <c:v>-30.514208</c:v>
                </c:pt>
                <c:pt idx="181">
                  <c:v>-32.015968000000001</c:v>
                </c:pt>
                <c:pt idx="182">
                  <c:v>-33.480834999999999</c:v>
                </c:pt>
                <c:pt idx="183">
                  <c:v>-34.835625</c:v>
                </c:pt>
                <c:pt idx="184">
                  <c:v>-35.622551000000001</c:v>
                </c:pt>
                <c:pt idx="185">
                  <c:v>-35.642395</c:v>
                </c:pt>
                <c:pt idx="186">
                  <c:v>-35.126399999999997</c:v>
                </c:pt>
                <c:pt idx="187">
                  <c:v>-33.831389999999999</c:v>
                </c:pt>
                <c:pt idx="188">
                  <c:v>-31.926897</c:v>
                </c:pt>
                <c:pt idx="189">
                  <c:v>-30.018183000000001</c:v>
                </c:pt>
                <c:pt idx="190">
                  <c:v>-28.054345999999999</c:v>
                </c:pt>
                <c:pt idx="191">
                  <c:v>-25.986046000000002</c:v>
                </c:pt>
                <c:pt idx="192">
                  <c:v>-24.222168</c:v>
                </c:pt>
                <c:pt idx="193">
                  <c:v>-22.724990999999999</c:v>
                </c:pt>
                <c:pt idx="194">
                  <c:v>-21.257387000000001</c:v>
                </c:pt>
                <c:pt idx="195">
                  <c:v>-20.052513000000001</c:v>
                </c:pt>
                <c:pt idx="196">
                  <c:v>-19.145363</c:v>
                </c:pt>
                <c:pt idx="197">
                  <c:v>-18.461382</c:v>
                </c:pt>
                <c:pt idx="198">
                  <c:v>-18.036004999999999</c:v>
                </c:pt>
                <c:pt idx="199">
                  <c:v>-17.772068000000001</c:v>
                </c:pt>
                <c:pt idx="200">
                  <c:v>-17.622313999999999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01-4605-8C4B-EFA8E1CD3351}"/>
            </c:ext>
          </c:extLst>
        </c:ser>
        <c:ser>
          <c:idx val="3"/>
          <c:order val="3"/>
          <c:tx>
            <c:strRef>
              <c:f>'CLvsLO 1.5GHz IF'!$I$2</c:f>
              <c:strCache>
                <c:ptCount val="1"/>
                <c:pt idx="0">
                  <c:v>+7 dBm</c:v>
                </c:pt>
              </c:strCache>
            </c:strRef>
          </c:tx>
          <c:spPr>
            <a:ln cap="rnd"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'CLvsLO 1.5GHz IF'!$E$5:$E$205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'CLvsLO 1.5GHz IF'!$I$5:$I$205</c:f>
              <c:numCache>
                <c:formatCode>General</c:formatCode>
                <c:ptCount val="201"/>
                <c:pt idx="0">
                  <c:v>-50.334766000000002</c:v>
                </c:pt>
                <c:pt idx="1">
                  <c:v>-47.368957999999999</c:v>
                </c:pt>
                <c:pt idx="2">
                  <c:v>-43.846901000000003</c:v>
                </c:pt>
                <c:pt idx="3">
                  <c:v>-39.871132000000003</c:v>
                </c:pt>
                <c:pt idx="4">
                  <c:v>-36.931938000000002</c:v>
                </c:pt>
                <c:pt idx="5">
                  <c:v>-34.383965000000003</c:v>
                </c:pt>
                <c:pt idx="6">
                  <c:v>-32.277855000000002</c:v>
                </c:pt>
                <c:pt idx="7">
                  <c:v>-30.389149</c:v>
                </c:pt>
                <c:pt idx="8">
                  <c:v>-28.676691000000002</c:v>
                </c:pt>
                <c:pt idx="9">
                  <c:v>-27.015346999999998</c:v>
                </c:pt>
                <c:pt idx="10">
                  <c:v>-25.347121999999999</c:v>
                </c:pt>
                <c:pt idx="11">
                  <c:v>-23.684232999999999</c:v>
                </c:pt>
                <c:pt idx="12">
                  <c:v>-21.986882999999999</c:v>
                </c:pt>
                <c:pt idx="13">
                  <c:v>-20.23798</c:v>
                </c:pt>
                <c:pt idx="14">
                  <c:v>-18.525179000000001</c:v>
                </c:pt>
                <c:pt idx="15">
                  <c:v>-16.832885999999998</c:v>
                </c:pt>
                <c:pt idx="16">
                  <c:v>-15.136170999999999</c:v>
                </c:pt>
                <c:pt idx="17">
                  <c:v>-13.551011000000001</c:v>
                </c:pt>
                <c:pt idx="18">
                  <c:v>-12.048136</c:v>
                </c:pt>
                <c:pt idx="19">
                  <c:v>-10.707974999999999</c:v>
                </c:pt>
                <c:pt idx="20">
                  <c:v>-9.5889482000000008</c:v>
                </c:pt>
                <c:pt idx="21">
                  <c:v>-8.7118777999999999</c:v>
                </c:pt>
                <c:pt idx="22">
                  <c:v>-8.0651206999999996</c:v>
                </c:pt>
                <c:pt idx="23">
                  <c:v>-7.6381164000000004</c:v>
                </c:pt>
                <c:pt idx="24">
                  <c:v>-7.4118838</c:v>
                </c:pt>
                <c:pt idx="25">
                  <c:v>-7.3121270999999997</c:v>
                </c:pt>
                <c:pt idx="26">
                  <c:v>-7.3286427999999999</c:v>
                </c:pt>
                <c:pt idx="27">
                  <c:v>-7.3887916000000002</c:v>
                </c:pt>
                <c:pt idx="28">
                  <c:v>-7.4989705000000004</c:v>
                </c:pt>
                <c:pt idx="29">
                  <c:v>-7.5794129000000003</c:v>
                </c:pt>
                <c:pt idx="30">
                  <c:v>-7.6697736000000001</c:v>
                </c:pt>
                <c:pt idx="31">
                  <c:v>-7.7351985000000001</c:v>
                </c:pt>
                <c:pt idx="32">
                  <c:v>-7.7933507000000004</c:v>
                </c:pt>
                <c:pt idx="33">
                  <c:v>-7.8271742</c:v>
                </c:pt>
                <c:pt idx="34">
                  <c:v>-7.8543057000000003</c:v>
                </c:pt>
                <c:pt idx="35">
                  <c:v>-7.8648800999999997</c:v>
                </c:pt>
                <c:pt idx="36">
                  <c:v>-7.8820981999999997</c:v>
                </c:pt>
                <c:pt idx="37">
                  <c:v>-7.9053234999999997</c:v>
                </c:pt>
                <c:pt idx="38">
                  <c:v>-7.9440651000000004</c:v>
                </c:pt>
                <c:pt idx="39">
                  <c:v>-7.9926051999999999</c:v>
                </c:pt>
                <c:pt idx="40">
                  <c:v>-8.0511446000000007</c:v>
                </c:pt>
                <c:pt idx="41">
                  <c:v>-8.1024884999999998</c:v>
                </c:pt>
                <c:pt idx="42">
                  <c:v>-8.1356801999999995</c:v>
                </c:pt>
                <c:pt idx="43">
                  <c:v>-8.1562309000000006</c:v>
                </c:pt>
                <c:pt idx="44">
                  <c:v>-8.1834869000000001</c:v>
                </c:pt>
                <c:pt idx="45">
                  <c:v>-8.1929598000000006</c:v>
                </c:pt>
                <c:pt idx="46">
                  <c:v>-8.1969776000000003</c:v>
                </c:pt>
                <c:pt idx="47">
                  <c:v>-8.2043209000000008</c:v>
                </c:pt>
                <c:pt idx="48">
                  <c:v>-8.1964331000000001</c:v>
                </c:pt>
                <c:pt idx="49">
                  <c:v>-8.1568173999999996</c:v>
                </c:pt>
                <c:pt idx="50">
                  <c:v>-8.1117735</c:v>
                </c:pt>
                <c:pt idx="51">
                  <c:v>-8.0482253999999998</c:v>
                </c:pt>
                <c:pt idx="52">
                  <c:v>-8.0064259</c:v>
                </c:pt>
                <c:pt idx="53">
                  <c:v>-7.9819602999999999</c:v>
                </c:pt>
                <c:pt idx="54">
                  <c:v>-7.9721073999999996</c:v>
                </c:pt>
                <c:pt idx="55">
                  <c:v>-7.9951530000000002</c:v>
                </c:pt>
                <c:pt idx="56">
                  <c:v>-8.0522326999999994</c:v>
                </c:pt>
                <c:pt idx="57">
                  <c:v>-8.1062317000000004</c:v>
                </c:pt>
                <c:pt idx="58">
                  <c:v>-8.1408462999999998</c:v>
                </c:pt>
                <c:pt idx="59">
                  <c:v>-8.1840191000000004</c:v>
                </c:pt>
                <c:pt idx="60">
                  <c:v>-8.2276668999999991</c:v>
                </c:pt>
                <c:pt idx="61">
                  <c:v>-8.2559500000000003</c:v>
                </c:pt>
                <c:pt idx="62">
                  <c:v>-8.2739686999999993</c:v>
                </c:pt>
                <c:pt idx="63">
                  <c:v>-8.3146944000000005</c:v>
                </c:pt>
                <c:pt idx="64">
                  <c:v>-8.3627453000000003</c:v>
                </c:pt>
                <c:pt idx="65">
                  <c:v>-8.3945827000000008</c:v>
                </c:pt>
                <c:pt idx="66">
                  <c:v>-8.4115552999999998</c:v>
                </c:pt>
                <c:pt idx="67">
                  <c:v>-8.4369688000000007</c:v>
                </c:pt>
                <c:pt idx="68">
                  <c:v>-8.4627666000000001</c:v>
                </c:pt>
                <c:pt idx="69">
                  <c:v>-8.4738959999999999</c:v>
                </c:pt>
                <c:pt idx="70">
                  <c:v>-8.5059252000000001</c:v>
                </c:pt>
                <c:pt idx="71">
                  <c:v>-8.5196962000000003</c:v>
                </c:pt>
                <c:pt idx="72">
                  <c:v>-8.5113192000000009</c:v>
                </c:pt>
                <c:pt idx="73">
                  <c:v>-8.4977140000000002</c:v>
                </c:pt>
                <c:pt idx="74">
                  <c:v>-8.5003443000000001</c:v>
                </c:pt>
                <c:pt idx="75">
                  <c:v>-8.4772511000000002</c:v>
                </c:pt>
                <c:pt idx="76">
                  <c:v>-8.4786987000000007</c:v>
                </c:pt>
                <c:pt idx="77">
                  <c:v>-8.4923848999999993</c:v>
                </c:pt>
                <c:pt idx="78">
                  <c:v>-8.5065460000000002</c:v>
                </c:pt>
                <c:pt idx="79">
                  <c:v>-8.5017080000000007</c:v>
                </c:pt>
                <c:pt idx="80">
                  <c:v>-8.5208425999999999</c:v>
                </c:pt>
                <c:pt idx="81">
                  <c:v>-8.5413046000000001</c:v>
                </c:pt>
                <c:pt idx="82">
                  <c:v>-8.5535964999999994</c:v>
                </c:pt>
                <c:pt idx="83">
                  <c:v>-8.5624865999999997</c:v>
                </c:pt>
                <c:pt idx="84">
                  <c:v>-8.5677337999999992</c:v>
                </c:pt>
                <c:pt idx="85">
                  <c:v>-8.5542946000000004</c:v>
                </c:pt>
                <c:pt idx="86">
                  <c:v>-8.5635089999999998</c:v>
                </c:pt>
                <c:pt idx="87">
                  <c:v>-8.5619183000000003</c:v>
                </c:pt>
                <c:pt idx="88">
                  <c:v>-8.5684871999999999</c:v>
                </c:pt>
                <c:pt idx="89">
                  <c:v>-8.5839548000000008</c:v>
                </c:pt>
                <c:pt idx="90">
                  <c:v>-8.6087217000000003</c:v>
                </c:pt>
                <c:pt idx="91">
                  <c:v>-8.6514444000000008</c:v>
                </c:pt>
                <c:pt idx="92">
                  <c:v>-8.7162942999999995</c:v>
                </c:pt>
                <c:pt idx="93">
                  <c:v>-8.8029536999999998</c:v>
                </c:pt>
                <c:pt idx="94">
                  <c:v>-8.9033803999999996</c:v>
                </c:pt>
                <c:pt idx="95">
                  <c:v>-8.9964894999999991</c:v>
                </c:pt>
                <c:pt idx="96">
                  <c:v>-9.0836705999999996</c:v>
                </c:pt>
                <c:pt idx="97">
                  <c:v>-9.1731262000000005</c:v>
                </c:pt>
                <c:pt idx="98">
                  <c:v>-9.2563381000000007</c:v>
                </c:pt>
                <c:pt idx="99">
                  <c:v>-9.3008784999999996</c:v>
                </c:pt>
                <c:pt idx="100">
                  <c:v>-9.3688707000000004</c:v>
                </c:pt>
                <c:pt idx="101">
                  <c:v>-9.4043530999999998</c:v>
                </c:pt>
                <c:pt idx="102">
                  <c:v>-9.4278048999999999</c:v>
                </c:pt>
                <c:pt idx="103">
                  <c:v>-9.4548731000000004</c:v>
                </c:pt>
                <c:pt idx="104">
                  <c:v>-9.4709758999999991</c:v>
                </c:pt>
                <c:pt idx="105">
                  <c:v>-9.4687309000000006</c:v>
                </c:pt>
                <c:pt idx="106">
                  <c:v>-9.4804258000000008</c:v>
                </c:pt>
                <c:pt idx="107">
                  <c:v>-9.4364433000000005</c:v>
                </c:pt>
                <c:pt idx="108">
                  <c:v>-9.3960074999999996</c:v>
                </c:pt>
                <c:pt idx="109">
                  <c:v>-9.3823623999999999</c:v>
                </c:pt>
                <c:pt idx="110">
                  <c:v>-9.3409224000000002</c:v>
                </c:pt>
                <c:pt idx="111">
                  <c:v>-9.2776718000000002</c:v>
                </c:pt>
                <c:pt idx="112">
                  <c:v>-9.2618837000000003</c:v>
                </c:pt>
                <c:pt idx="113">
                  <c:v>-9.2073277999999998</c:v>
                </c:pt>
                <c:pt idx="114">
                  <c:v>-9.1232834</c:v>
                </c:pt>
                <c:pt idx="115">
                  <c:v>-9.0656003999999992</c:v>
                </c:pt>
                <c:pt idx="116">
                  <c:v>-9.0217714000000004</c:v>
                </c:pt>
                <c:pt idx="117">
                  <c:v>-8.9763240999999994</c:v>
                </c:pt>
                <c:pt idx="118">
                  <c:v>-8.9474125000000004</c:v>
                </c:pt>
                <c:pt idx="119">
                  <c:v>-8.9450178000000005</c:v>
                </c:pt>
                <c:pt idx="120">
                  <c:v>-8.9529905000000003</c:v>
                </c:pt>
                <c:pt idx="121">
                  <c:v>-8.9509878</c:v>
                </c:pt>
                <c:pt idx="122">
                  <c:v>-8.9708061000000008</c:v>
                </c:pt>
                <c:pt idx="123">
                  <c:v>-8.9955482</c:v>
                </c:pt>
                <c:pt idx="124">
                  <c:v>-9.0215864000000003</c:v>
                </c:pt>
                <c:pt idx="125">
                  <c:v>-9.0427399000000008</c:v>
                </c:pt>
                <c:pt idx="126">
                  <c:v>-9.0776997000000001</c:v>
                </c:pt>
                <c:pt idx="127">
                  <c:v>-9.1203175000000005</c:v>
                </c:pt>
                <c:pt idx="128">
                  <c:v>-9.1492337999999993</c:v>
                </c:pt>
                <c:pt idx="129">
                  <c:v>-9.1919918000000003</c:v>
                </c:pt>
                <c:pt idx="130">
                  <c:v>-9.2271519000000009</c:v>
                </c:pt>
                <c:pt idx="131">
                  <c:v>-9.2831572999999992</c:v>
                </c:pt>
                <c:pt idx="132">
                  <c:v>-9.3145551999999991</c:v>
                </c:pt>
                <c:pt idx="133">
                  <c:v>-9.3874092000000005</c:v>
                </c:pt>
                <c:pt idx="134">
                  <c:v>-9.4550257000000002</c:v>
                </c:pt>
                <c:pt idx="135">
                  <c:v>-9.5171422999999997</c:v>
                </c:pt>
                <c:pt idx="136">
                  <c:v>-9.5984592000000006</c:v>
                </c:pt>
                <c:pt idx="137">
                  <c:v>-9.6535806999999991</c:v>
                </c:pt>
                <c:pt idx="138">
                  <c:v>-9.708539</c:v>
                </c:pt>
                <c:pt idx="139">
                  <c:v>-9.7785586999999996</c:v>
                </c:pt>
                <c:pt idx="140">
                  <c:v>-9.8734865000000003</c:v>
                </c:pt>
                <c:pt idx="141">
                  <c:v>-9.9412097999999993</c:v>
                </c:pt>
                <c:pt idx="142">
                  <c:v>-10.043982</c:v>
                </c:pt>
                <c:pt idx="143">
                  <c:v>-10.182245999999999</c:v>
                </c:pt>
                <c:pt idx="144">
                  <c:v>-10.314831999999999</c:v>
                </c:pt>
                <c:pt idx="145">
                  <c:v>-10.457580999999999</c:v>
                </c:pt>
                <c:pt idx="146">
                  <c:v>-10.643367</c:v>
                </c:pt>
                <c:pt idx="147">
                  <c:v>-10.877912</c:v>
                </c:pt>
                <c:pt idx="148">
                  <c:v>-11.078072000000001</c:v>
                </c:pt>
                <c:pt idx="149">
                  <c:v>-11.349278</c:v>
                </c:pt>
                <c:pt idx="150">
                  <c:v>-11.660282</c:v>
                </c:pt>
                <c:pt idx="151">
                  <c:v>-11.983572000000001</c:v>
                </c:pt>
                <c:pt idx="152">
                  <c:v>-12.343071999999999</c:v>
                </c:pt>
                <c:pt idx="153">
                  <c:v>-12.741491</c:v>
                </c:pt>
                <c:pt idx="154">
                  <c:v>-13.152393999999999</c:v>
                </c:pt>
                <c:pt idx="155">
                  <c:v>-13.591924000000001</c:v>
                </c:pt>
                <c:pt idx="156">
                  <c:v>-14.060465000000001</c:v>
                </c:pt>
                <c:pt idx="157">
                  <c:v>-14.563912999999999</c:v>
                </c:pt>
                <c:pt idx="158">
                  <c:v>-15.118528</c:v>
                </c:pt>
                <c:pt idx="159">
                  <c:v>-15.705742000000001</c:v>
                </c:pt>
                <c:pt idx="160">
                  <c:v>-16.336449000000002</c:v>
                </c:pt>
                <c:pt idx="161">
                  <c:v>-17.005109999999998</c:v>
                </c:pt>
                <c:pt idx="162">
                  <c:v>-17.676437</c:v>
                </c:pt>
                <c:pt idx="163">
                  <c:v>-18.342848</c:v>
                </c:pt>
                <c:pt idx="164">
                  <c:v>-18.985140000000001</c:v>
                </c:pt>
                <c:pt idx="165">
                  <c:v>-19.572412</c:v>
                </c:pt>
                <c:pt idx="166">
                  <c:v>-20.140302999999999</c:v>
                </c:pt>
                <c:pt idx="167">
                  <c:v>-20.720243</c:v>
                </c:pt>
                <c:pt idx="168">
                  <c:v>-21.30592</c:v>
                </c:pt>
                <c:pt idx="169">
                  <c:v>-21.912980999999998</c:v>
                </c:pt>
                <c:pt idx="170">
                  <c:v>-22.597721</c:v>
                </c:pt>
                <c:pt idx="171">
                  <c:v>-23.349060000000001</c:v>
                </c:pt>
                <c:pt idx="172">
                  <c:v>-24.094740000000002</c:v>
                </c:pt>
                <c:pt idx="173">
                  <c:v>-24.910049000000001</c:v>
                </c:pt>
                <c:pt idx="174">
                  <c:v>-25.881599000000001</c:v>
                </c:pt>
                <c:pt idx="175">
                  <c:v>-26.839749999999999</c:v>
                </c:pt>
                <c:pt idx="176">
                  <c:v>-27.945232000000001</c:v>
                </c:pt>
                <c:pt idx="177">
                  <c:v>-29.332875999999999</c:v>
                </c:pt>
                <c:pt idx="178">
                  <c:v>-30.823419999999999</c:v>
                </c:pt>
                <c:pt idx="179">
                  <c:v>-32.483387</c:v>
                </c:pt>
                <c:pt idx="180">
                  <c:v>-34.418334999999999</c:v>
                </c:pt>
                <c:pt idx="181">
                  <c:v>-36.175190000000001</c:v>
                </c:pt>
                <c:pt idx="182">
                  <c:v>-37.739552000000003</c:v>
                </c:pt>
                <c:pt idx="183">
                  <c:v>-39.052776000000001</c:v>
                </c:pt>
                <c:pt idx="184">
                  <c:v>-39.704932999999997</c:v>
                </c:pt>
                <c:pt idx="185">
                  <c:v>-39.648139999999998</c:v>
                </c:pt>
                <c:pt idx="186">
                  <c:v>-39.139389000000001</c:v>
                </c:pt>
                <c:pt idx="187">
                  <c:v>-37.872878999999998</c:v>
                </c:pt>
                <c:pt idx="188">
                  <c:v>-36.034301999999997</c:v>
                </c:pt>
                <c:pt idx="189">
                  <c:v>-34.216152000000001</c:v>
                </c:pt>
                <c:pt idx="190">
                  <c:v>-32.285355000000003</c:v>
                </c:pt>
                <c:pt idx="191">
                  <c:v>-30.194464</c:v>
                </c:pt>
                <c:pt idx="192">
                  <c:v>-28.393882999999999</c:v>
                </c:pt>
                <c:pt idx="193">
                  <c:v>-26.804676000000001</c:v>
                </c:pt>
                <c:pt idx="194">
                  <c:v>-25.210370999999999</c:v>
                </c:pt>
                <c:pt idx="195">
                  <c:v>-23.863344000000001</c:v>
                </c:pt>
                <c:pt idx="196">
                  <c:v>-22.700973999999999</c:v>
                </c:pt>
                <c:pt idx="197">
                  <c:v>-21.750686999999999</c:v>
                </c:pt>
                <c:pt idx="198">
                  <c:v>-21.044333999999999</c:v>
                </c:pt>
                <c:pt idx="199">
                  <c:v>-20.535833</c:v>
                </c:pt>
                <c:pt idx="200">
                  <c:v>-20.166823999999998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101-4605-8C4B-EFA8E1CD3351}"/>
            </c:ext>
          </c:extLst>
        </c:ser>
        <c:ser>
          <c:idx val="4"/>
          <c:order val="4"/>
          <c:tx>
            <c:strRef>
              <c:f>'CLvsLO 1.5GHz IF'!$J$2</c:f>
              <c:strCache>
                <c:ptCount val="1"/>
                <c:pt idx="0">
                  <c:v>+5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'CLvsLO 1.5GHz IF'!$E$5:$E$205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'CLvsLO 1.5GHz IF'!$J$5:$J$205</c:f>
              <c:numCache>
                <c:formatCode>General</c:formatCode>
                <c:ptCount val="201"/>
                <c:pt idx="0">
                  <c:v>-51.800598000000001</c:v>
                </c:pt>
                <c:pt idx="1">
                  <c:v>-48.329987000000003</c:v>
                </c:pt>
                <c:pt idx="2">
                  <c:v>-43.513874000000001</c:v>
                </c:pt>
                <c:pt idx="3">
                  <c:v>-39.950831999999998</c:v>
                </c:pt>
                <c:pt idx="4">
                  <c:v>-36.934005999999997</c:v>
                </c:pt>
                <c:pt idx="5">
                  <c:v>-34.570984000000003</c:v>
                </c:pt>
                <c:pt idx="6">
                  <c:v>-32.496101000000003</c:v>
                </c:pt>
                <c:pt idx="7">
                  <c:v>-30.665914999999998</c:v>
                </c:pt>
                <c:pt idx="8">
                  <c:v>-28.999870000000001</c:v>
                </c:pt>
                <c:pt idx="9">
                  <c:v>-27.494892</c:v>
                </c:pt>
                <c:pt idx="10">
                  <c:v>-25.929576999999998</c:v>
                </c:pt>
                <c:pt idx="11">
                  <c:v>-24.282458999999999</c:v>
                </c:pt>
                <c:pt idx="12">
                  <c:v>-22.550362</c:v>
                </c:pt>
                <c:pt idx="13">
                  <c:v>-20.776747</c:v>
                </c:pt>
                <c:pt idx="14">
                  <c:v>-19.031096999999999</c:v>
                </c:pt>
                <c:pt idx="15">
                  <c:v>-17.266915999999998</c:v>
                </c:pt>
                <c:pt idx="16">
                  <c:v>-15.542572</c:v>
                </c:pt>
                <c:pt idx="17">
                  <c:v>-13.834517</c:v>
                </c:pt>
                <c:pt idx="18">
                  <c:v>-12.240755999999999</c:v>
                </c:pt>
                <c:pt idx="19">
                  <c:v>-10.800208</c:v>
                </c:pt>
                <c:pt idx="20">
                  <c:v>-9.6299191000000004</c:v>
                </c:pt>
                <c:pt idx="21">
                  <c:v>-8.6883659000000009</c:v>
                </c:pt>
                <c:pt idx="22">
                  <c:v>-8.0230636999999998</c:v>
                </c:pt>
                <c:pt idx="23">
                  <c:v>-7.5955361999999997</c:v>
                </c:pt>
                <c:pt idx="24">
                  <c:v>-7.3496813999999997</c:v>
                </c:pt>
                <c:pt idx="25">
                  <c:v>-7.3141145999999999</c:v>
                </c:pt>
                <c:pt idx="26">
                  <c:v>-7.3459716000000004</c:v>
                </c:pt>
                <c:pt idx="27">
                  <c:v>-7.4669347000000004</c:v>
                </c:pt>
                <c:pt idx="28">
                  <c:v>-7.5429173</c:v>
                </c:pt>
                <c:pt idx="29">
                  <c:v>-7.6469879000000001</c:v>
                </c:pt>
                <c:pt idx="30">
                  <c:v>-7.7068515</c:v>
                </c:pt>
                <c:pt idx="31">
                  <c:v>-7.7882709999999999</c:v>
                </c:pt>
                <c:pt idx="32">
                  <c:v>-7.8487377</c:v>
                </c:pt>
                <c:pt idx="33">
                  <c:v>-7.9114499</c:v>
                </c:pt>
                <c:pt idx="34">
                  <c:v>-7.9363966000000001</c:v>
                </c:pt>
                <c:pt idx="35">
                  <c:v>-7.9471927000000004</c:v>
                </c:pt>
                <c:pt idx="36">
                  <c:v>-7.9637102999999998</c:v>
                </c:pt>
                <c:pt idx="37">
                  <c:v>-8.0080214000000005</c:v>
                </c:pt>
                <c:pt idx="38">
                  <c:v>-8.0661898000000001</c:v>
                </c:pt>
                <c:pt idx="39">
                  <c:v>-8.1280240999999993</c:v>
                </c:pt>
                <c:pt idx="40">
                  <c:v>-8.1690474000000002</c:v>
                </c:pt>
                <c:pt idx="41">
                  <c:v>-8.2065020000000004</c:v>
                </c:pt>
                <c:pt idx="42">
                  <c:v>-8.2385634999999997</c:v>
                </c:pt>
                <c:pt idx="43">
                  <c:v>-8.2503156999999998</c:v>
                </c:pt>
                <c:pt idx="44">
                  <c:v>-8.2425002999999997</c:v>
                </c:pt>
                <c:pt idx="45">
                  <c:v>-8.2424897999999995</c:v>
                </c:pt>
                <c:pt idx="46">
                  <c:v>-8.2446280000000005</c:v>
                </c:pt>
                <c:pt idx="47">
                  <c:v>-8.2608937999999998</c:v>
                </c:pt>
                <c:pt idx="48">
                  <c:v>-8.2542152000000009</c:v>
                </c:pt>
                <c:pt idx="49">
                  <c:v>-8.2381630000000001</c:v>
                </c:pt>
                <c:pt idx="50">
                  <c:v>-8.1849507999999993</c:v>
                </c:pt>
                <c:pt idx="51">
                  <c:v>-8.1135167999999993</c:v>
                </c:pt>
                <c:pt idx="52">
                  <c:v>-8.0508795000000006</c:v>
                </c:pt>
                <c:pt idx="53">
                  <c:v>-8.0646629000000001</c:v>
                </c:pt>
                <c:pt idx="54">
                  <c:v>-8.1131363000000007</c:v>
                </c:pt>
                <c:pt idx="55">
                  <c:v>-8.1752853000000005</c:v>
                </c:pt>
                <c:pt idx="56">
                  <c:v>-8.2207947000000008</c:v>
                </c:pt>
                <c:pt idx="57">
                  <c:v>-8.2797508000000004</c:v>
                </c:pt>
                <c:pt idx="58">
                  <c:v>-8.3692578999999991</c:v>
                </c:pt>
                <c:pt idx="59">
                  <c:v>-8.4062938999999997</c:v>
                </c:pt>
                <c:pt idx="60">
                  <c:v>-8.4340887000000002</c:v>
                </c:pt>
                <c:pt idx="61">
                  <c:v>-8.4605837000000008</c:v>
                </c:pt>
                <c:pt idx="62">
                  <c:v>-8.5055399000000005</c:v>
                </c:pt>
                <c:pt idx="63">
                  <c:v>-8.5398273000000007</c:v>
                </c:pt>
                <c:pt idx="64">
                  <c:v>-8.5575647000000004</c:v>
                </c:pt>
                <c:pt idx="65">
                  <c:v>-8.6028260999999997</c:v>
                </c:pt>
                <c:pt idx="66">
                  <c:v>-8.6460942999999997</c:v>
                </c:pt>
                <c:pt idx="67">
                  <c:v>-8.6464614999999991</c:v>
                </c:pt>
                <c:pt idx="68">
                  <c:v>-8.6388998000000008</c:v>
                </c:pt>
                <c:pt idx="69">
                  <c:v>-8.6389531999999996</c:v>
                </c:pt>
                <c:pt idx="70">
                  <c:v>-8.6696109999999997</c:v>
                </c:pt>
                <c:pt idx="71">
                  <c:v>-8.7361889000000001</c:v>
                </c:pt>
                <c:pt idx="72">
                  <c:v>-8.7310342999999992</c:v>
                </c:pt>
                <c:pt idx="73">
                  <c:v>-8.7008209000000001</c:v>
                </c:pt>
                <c:pt idx="74">
                  <c:v>-8.6221084999999995</c:v>
                </c:pt>
                <c:pt idx="75">
                  <c:v>-8.6299582000000008</c:v>
                </c:pt>
                <c:pt idx="76">
                  <c:v>-8.6664046999999993</c:v>
                </c:pt>
                <c:pt idx="77">
                  <c:v>-8.6842327000000008</c:v>
                </c:pt>
                <c:pt idx="78">
                  <c:v>-8.6731900999999993</c:v>
                </c:pt>
                <c:pt idx="79">
                  <c:v>-8.6605185999999996</c:v>
                </c:pt>
                <c:pt idx="80">
                  <c:v>-8.6502333</c:v>
                </c:pt>
                <c:pt idx="81">
                  <c:v>-8.6835041000000004</c:v>
                </c:pt>
                <c:pt idx="82">
                  <c:v>-8.7051353000000002</c:v>
                </c:pt>
                <c:pt idx="83">
                  <c:v>-8.7221098000000001</c:v>
                </c:pt>
                <c:pt idx="84">
                  <c:v>-8.6976174999999998</c:v>
                </c:pt>
                <c:pt idx="85">
                  <c:v>-8.6728964000000008</c:v>
                </c:pt>
                <c:pt idx="86">
                  <c:v>-8.6792593</c:v>
                </c:pt>
                <c:pt idx="87">
                  <c:v>-8.7219791000000004</c:v>
                </c:pt>
                <c:pt idx="88">
                  <c:v>-8.7536200999999991</c:v>
                </c:pt>
                <c:pt idx="89">
                  <c:v>-8.7814826999999998</c:v>
                </c:pt>
                <c:pt idx="90">
                  <c:v>-8.7804832000000008</c:v>
                </c:pt>
                <c:pt idx="91">
                  <c:v>-8.8392715000000006</c:v>
                </c:pt>
                <c:pt idx="92">
                  <c:v>-8.9626827000000002</c:v>
                </c:pt>
                <c:pt idx="93">
                  <c:v>-9.0952252999999992</c:v>
                </c:pt>
                <c:pt idx="94">
                  <c:v>-9.2354593000000005</c:v>
                </c:pt>
                <c:pt idx="95">
                  <c:v>-9.3281269000000009</c:v>
                </c:pt>
                <c:pt idx="96">
                  <c:v>-9.4136229</c:v>
                </c:pt>
                <c:pt idx="97">
                  <c:v>-9.5024090000000001</c:v>
                </c:pt>
                <c:pt idx="98">
                  <c:v>-9.5812378000000002</c:v>
                </c:pt>
                <c:pt idx="99">
                  <c:v>-9.6829052000000004</c:v>
                </c:pt>
                <c:pt idx="100">
                  <c:v>-9.6997061000000002</c:v>
                </c:pt>
                <c:pt idx="101">
                  <c:v>-9.7478885999999996</c:v>
                </c:pt>
                <c:pt idx="102">
                  <c:v>-9.7470464999999997</c:v>
                </c:pt>
                <c:pt idx="103">
                  <c:v>-9.7713909000000001</c:v>
                </c:pt>
                <c:pt idx="104">
                  <c:v>-9.7957163000000005</c:v>
                </c:pt>
                <c:pt idx="105">
                  <c:v>-9.7741708999999997</c:v>
                </c:pt>
                <c:pt idx="106">
                  <c:v>-9.7761773999999999</c:v>
                </c:pt>
                <c:pt idx="107">
                  <c:v>-9.7496346999999997</c:v>
                </c:pt>
                <c:pt idx="108">
                  <c:v>-9.6783208999999992</c:v>
                </c:pt>
                <c:pt idx="109">
                  <c:v>-9.6371441000000004</c:v>
                </c:pt>
                <c:pt idx="110">
                  <c:v>-9.5657730000000001</c:v>
                </c:pt>
                <c:pt idx="111">
                  <c:v>-9.5713510999999993</c:v>
                </c:pt>
                <c:pt idx="112">
                  <c:v>-9.5031508999999996</c:v>
                </c:pt>
                <c:pt idx="113">
                  <c:v>-9.4264708000000006</c:v>
                </c:pt>
                <c:pt idx="114">
                  <c:v>-9.3667859999999994</c:v>
                </c:pt>
                <c:pt idx="115">
                  <c:v>-9.2790488999999994</c:v>
                </c:pt>
                <c:pt idx="116">
                  <c:v>-9.2378043999999999</c:v>
                </c:pt>
                <c:pt idx="117">
                  <c:v>-9.2150783999999994</c:v>
                </c:pt>
                <c:pt idx="118">
                  <c:v>-9.2220286999999992</c:v>
                </c:pt>
                <c:pt idx="119">
                  <c:v>-9.2151002999999996</c:v>
                </c:pt>
                <c:pt idx="120">
                  <c:v>-9.1877499</c:v>
                </c:pt>
                <c:pt idx="121">
                  <c:v>-9.2225970999999998</c:v>
                </c:pt>
                <c:pt idx="122">
                  <c:v>-9.2298793999999997</c:v>
                </c:pt>
                <c:pt idx="123">
                  <c:v>-9.2676210000000001</c:v>
                </c:pt>
                <c:pt idx="124">
                  <c:v>-9.2862539000000002</c:v>
                </c:pt>
                <c:pt idx="125">
                  <c:v>-9.2986983999999993</c:v>
                </c:pt>
                <c:pt idx="126">
                  <c:v>-9.3219575999999993</c:v>
                </c:pt>
                <c:pt idx="127">
                  <c:v>-9.3381375999999996</c:v>
                </c:pt>
                <c:pt idx="128">
                  <c:v>-9.3928890000000003</c:v>
                </c:pt>
                <c:pt idx="129">
                  <c:v>-9.4135150999999997</c:v>
                </c:pt>
                <c:pt idx="130">
                  <c:v>-9.4312667999999995</c:v>
                </c:pt>
                <c:pt idx="131">
                  <c:v>-9.4371642999999992</c:v>
                </c:pt>
                <c:pt idx="132">
                  <c:v>-9.4925174999999999</c:v>
                </c:pt>
                <c:pt idx="133">
                  <c:v>-9.5203123000000005</c:v>
                </c:pt>
                <c:pt idx="134">
                  <c:v>-9.6052408000000007</c:v>
                </c:pt>
                <c:pt idx="135">
                  <c:v>-9.6414250999999993</c:v>
                </c:pt>
                <c:pt idx="136">
                  <c:v>-9.7025269999999999</c:v>
                </c:pt>
                <c:pt idx="137">
                  <c:v>-9.7718781999999997</c:v>
                </c:pt>
                <c:pt idx="138">
                  <c:v>-9.7828455000000005</c:v>
                </c:pt>
                <c:pt idx="139">
                  <c:v>-9.8560171000000008</c:v>
                </c:pt>
                <c:pt idx="140">
                  <c:v>-9.8803348999999994</c:v>
                </c:pt>
                <c:pt idx="141">
                  <c:v>-10.010196000000001</c:v>
                </c:pt>
                <c:pt idx="142">
                  <c:v>-10.104179999999999</c:v>
                </c:pt>
                <c:pt idx="143">
                  <c:v>-10.180078</c:v>
                </c:pt>
                <c:pt idx="144">
                  <c:v>-10.335899</c:v>
                </c:pt>
                <c:pt idx="145">
                  <c:v>-10.472232</c:v>
                </c:pt>
                <c:pt idx="146">
                  <c:v>-10.672416</c:v>
                </c:pt>
                <c:pt idx="147">
                  <c:v>-10.851611999999999</c:v>
                </c:pt>
                <c:pt idx="148">
                  <c:v>-11.102344</c:v>
                </c:pt>
                <c:pt idx="149">
                  <c:v>-11.355148</c:v>
                </c:pt>
                <c:pt idx="150">
                  <c:v>-11.641785</c:v>
                </c:pt>
                <c:pt idx="151">
                  <c:v>-11.978128</c:v>
                </c:pt>
                <c:pt idx="152">
                  <c:v>-12.373661</c:v>
                </c:pt>
                <c:pt idx="153">
                  <c:v>-12.781603</c:v>
                </c:pt>
                <c:pt idx="154">
                  <c:v>-13.204698</c:v>
                </c:pt>
                <c:pt idx="155">
                  <c:v>-13.668293</c:v>
                </c:pt>
                <c:pt idx="156">
                  <c:v>-14.17764</c:v>
                </c:pt>
                <c:pt idx="157">
                  <c:v>-14.730741999999999</c:v>
                </c:pt>
                <c:pt idx="158">
                  <c:v>-15.361526</c:v>
                </c:pt>
                <c:pt idx="159">
                  <c:v>-16.058530999999999</c:v>
                </c:pt>
                <c:pt idx="160">
                  <c:v>-16.802008000000001</c:v>
                </c:pt>
                <c:pt idx="161">
                  <c:v>-17.582981</c:v>
                </c:pt>
                <c:pt idx="162">
                  <c:v>-18.380490999999999</c:v>
                </c:pt>
                <c:pt idx="163">
                  <c:v>-19.166423999999999</c:v>
                </c:pt>
                <c:pt idx="164">
                  <c:v>-19.891013999999998</c:v>
                </c:pt>
                <c:pt idx="165">
                  <c:v>-20.484589</c:v>
                </c:pt>
                <c:pt idx="166">
                  <c:v>-21.026924000000001</c:v>
                </c:pt>
                <c:pt idx="167">
                  <c:v>-21.550749</c:v>
                </c:pt>
                <c:pt idx="168">
                  <c:v>-22.184878999999999</c:v>
                </c:pt>
                <c:pt idx="169">
                  <c:v>-22.889596999999998</c:v>
                </c:pt>
                <c:pt idx="170">
                  <c:v>-23.595800000000001</c:v>
                </c:pt>
                <c:pt idx="171">
                  <c:v>-24.413951999999998</c:v>
                </c:pt>
                <c:pt idx="172">
                  <c:v>-25.390514</c:v>
                </c:pt>
                <c:pt idx="173">
                  <c:v>-26.433067000000001</c:v>
                </c:pt>
                <c:pt idx="174">
                  <c:v>-27.627483000000002</c:v>
                </c:pt>
                <c:pt idx="175">
                  <c:v>-29.121212</c:v>
                </c:pt>
                <c:pt idx="176">
                  <c:v>-30.763048000000001</c:v>
                </c:pt>
                <c:pt idx="177">
                  <c:v>-32.645930999999997</c:v>
                </c:pt>
                <c:pt idx="178">
                  <c:v>-34.643982000000001</c:v>
                </c:pt>
                <c:pt idx="179">
                  <c:v>-36.723782</c:v>
                </c:pt>
                <c:pt idx="180">
                  <c:v>-38.738135999999997</c:v>
                </c:pt>
                <c:pt idx="181">
                  <c:v>-40.585445</c:v>
                </c:pt>
                <c:pt idx="182">
                  <c:v>-42.080852999999998</c:v>
                </c:pt>
                <c:pt idx="183">
                  <c:v>-43.149048000000001</c:v>
                </c:pt>
                <c:pt idx="184">
                  <c:v>-43.703465000000001</c:v>
                </c:pt>
                <c:pt idx="185">
                  <c:v>-43.682938</c:v>
                </c:pt>
                <c:pt idx="186">
                  <c:v>-42.999797999999998</c:v>
                </c:pt>
                <c:pt idx="187">
                  <c:v>-41.718674</c:v>
                </c:pt>
                <c:pt idx="188">
                  <c:v>-40.035305000000001</c:v>
                </c:pt>
                <c:pt idx="189">
                  <c:v>-37.997509000000001</c:v>
                </c:pt>
                <c:pt idx="190">
                  <c:v>-36.074593</c:v>
                </c:pt>
                <c:pt idx="191">
                  <c:v>-34.371445000000001</c:v>
                </c:pt>
                <c:pt idx="192">
                  <c:v>-32.657851999999998</c:v>
                </c:pt>
                <c:pt idx="193">
                  <c:v>-30.881499999999999</c:v>
                </c:pt>
                <c:pt idx="194">
                  <c:v>-29.188645999999999</c:v>
                </c:pt>
                <c:pt idx="195">
                  <c:v>-27.923414000000001</c:v>
                </c:pt>
                <c:pt idx="196">
                  <c:v>-26.825348000000002</c:v>
                </c:pt>
                <c:pt idx="197">
                  <c:v>-25.708410000000001</c:v>
                </c:pt>
                <c:pt idx="198">
                  <c:v>-24.847670000000001</c:v>
                </c:pt>
                <c:pt idx="199">
                  <c:v>-24.060986</c:v>
                </c:pt>
                <c:pt idx="200">
                  <c:v>-23.815221999999999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C101-4605-8C4B-EFA8E1CD3351}"/>
            </c:ext>
          </c:extLst>
        </c:ser>
        <c:ser>
          <c:idx val="5"/>
          <c:order val="5"/>
          <c:tx>
            <c:strRef>
              <c:f>'CLvsLO 1.5GHz IF'!$K$2</c:f>
              <c:strCache>
                <c:ptCount val="1"/>
                <c:pt idx="0">
                  <c:v>+3 dBm</c:v>
                </c:pt>
              </c:strCache>
            </c:strRef>
          </c:tx>
          <c:spPr>
            <a:ln cap="rnd" cmpd="dbl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'CLvsLO 1.5GHz IF'!$E$5:$E$205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'CLvsLO 1.5GHz IF'!$K$5:$K$205</c:f>
              <c:numCache>
                <c:formatCode>General</c:formatCode>
                <c:ptCount val="201"/>
                <c:pt idx="0">
                  <c:v>-52.675243000000002</c:v>
                </c:pt>
                <c:pt idx="1">
                  <c:v>-48.904601999999997</c:v>
                </c:pt>
                <c:pt idx="2">
                  <c:v>-43.853931000000003</c:v>
                </c:pt>
                <c:pt idx="3">
                  <c:v>-40.349266</c:v>
                </c:pt>
                <c:pt idx="4">
                  <c:v>-37.411960999999998</c:v>
                </c:pt>
                <c:pt idx="5">
                  <c:v>-35.026924000000001</c:v>
                </c:pt>
                <c:pt idx="6">
                  <c:v>-32.956631000000002</c:v>
                </c:pt>
                <c:pt idx="7">
                  <c:v>-31.121652999999998</c:v>
                </c:pt>
                <c:pt idx="8">
                  <c:v>-29.511257000000001</c:v>
                </c:pt>
                <c:pt idx="9">
                  <c:v>-28.066658</c:v>
                </c:pt>
                <c:pt idx="10">
                  <c:v>-26.558458000000002</c:v>
                </c:pt>
                <c:pt idx="11">
                  <c:v>-24.944759000000001</c:v>
                </c:pt>
                <c:pt idx="12">
                  <c:v>-23.200704999999999</c:v>
                </c:pt>
                <c:pt idx="13">
                  <c:v>-21.414090999999999</c:v>
                </c:pt>
                <c:pt idx="14">
                  <c:v>-19.630977999999999</c:v>
                </c:pt>
                <c:pt idx="15">
                  <c:v>-17.826626000000001</c:v>
                </c:pt>
                <c:pt idx="16">
                  <c:v>-16.03558</c:v>
                </c:pt>
                <c:pt idx="17">
                  <c:v>-14.269940999999999</c:v>
                </c:pt>
                <c:pt idx="18">
                  <c:v>-12.61693</c:v>
                </c:pt>
                <c:pt idx="19">
                  <c:v>-11.127745000000001</c:v>
                </c:pt>
                <c:pt idx="20">
                  <c:v>-9.9055128000000003</c:v>
                </c:pt>
                <c:pt idx="21">
                  <c:v>-8.9030924000000002</c:v>
                </c:pt>
                <c:pt idx="22">
                  <c:v>-8.1865205999999997</c:v>
                </c:pt>
                <c:pt idx="23">
                  <c:v>-7.7165599</c:v>
                </c:pt>
                <c:pt idx="24">
                  <c:v>-7.4609002999999996</c:v>
                </c:pt>
                <c:pt idx="25">
                  <c:v>-7.4179639999999996</c:v>
                </c:pt>
                <c:pt idx="26">
                  <c:v>-7.4538349999999998</c:v>
                </c:pt>
                <c:pt idx="27">
                  <c:v>-7.5653477000000002</c:v>
                </c:pt>
                <c:pt idx="28">
                  <c:v>-7.6306757999999997</c:v>
                </c:pt>
                <c:pt idx="29">
                  <c:v>-7.7234831000000002</c:v>
                </c:pt>
                <c:pt idx="30">
                  <c:v>-7.7840037000000004</c:v>
                </c:pt>
                <c:pt idx="31">
                  <c:v>-7.8775835000000001</c:v>
                </c:pt>
                <c:pt idx="32">
                  <c:v>-7.9510312000000001</c:v>
                </c:pt>
                <c:pt idx="33">
                  <c:v>-8.0221672000000002</c:v>
                </c:pt>
                <c:pt idx="34">
                  <c:v>-8.0525207999999999</c:v>
                </c:pt>
                <c:pt idx="35">
                  <c:v>-8.0738125000000007</c:v>
                </c:pt>
                <c:pt idx="36">
                  <c:v>-8.1080418000000005</c:v>
                </c:pt>
                <c:pt idx="37">
                  <c:v>-8.1727504999999994</c:v>
                </c:pt>
                <c:pt idx="38">
                  <c:v>-8.2366618999999996</c:v>
                </c:pt>
                <c:pt idx="39">
                  <c:v>-8.2879868000000005</c:v>
                </c:pt>
                <c:pt idx="40">
                  <c:v>-8.3023089999999993</c:v>
                </c:pt>
                <c:pt idx="41">
                  <c:v>-8.3163719</c:v>
                </c:pt>
                <c:pt idx="42">
                  <c:v>-8.3434419999999996</c:v>
                </c:pt>
                <c:pt idx="43">
                  <c:v>-8.3637276000000007</c:v>
                </c:pt>
                <c:pt idx="44">
                  <c:v>-8.3639240000000008</c:v>
                </c:pt>
                <c:pt idx="45">
                  <c:v>-8.3588114000000004</c:v>
                </c:pt>
                <c:pt idx="46">
                  <c:v>-8.3523511999999993</c:v>
                </c:pt>
                <c:pt idx="47">
                  <c:v>-8.3744973999999992</c:v>
                </c:pt>
                <c:pt idx="48">
                  <c:v>-8.3820133000000006</c:v>
                </c:pt>
                <c:pt idx="49">
                  <c:v>-8.3821173000000009</c:v>
                </c:pt>
                <c:pt idx="50">
                  <c:v>-8.3466681999999999</c:v>
                </c:pt>
                <c:pt idx="51">
                  <c:v>-8.2908858999999993</c:v>
                </c:pt>
                <c:pt idx="52">
                  <c:v>-8.2608080000000008</c:v>
                </c:pt>
                <c:pt idx="53">
                  <c:v>-8.3187903999999993</c:v>
                </c:pt>
                <c:pt idx="54">
                  <c:v>-8.4157762999999992</c:v>
                </c:pt>
                <c:pt idx="55">
                  <c:v>-8.5058117000000006</c:v>
                </c:pt>
                <c:pt idx="56">
                  <c:v>-8.5525207999999999</c:v>
                </c:pt>
                <c:pt idx="57">
                  <c:v>-8.6070937999999995</c:v>
                </c:pt>
                <c:pt idx="58">
                  <c:v>-8.6999873999999995</c:v>
                </c:pt>
                <c:pt idx="59">
                  <c:v>-8.7490044000000005</c:v>
                </c:pt>
                <c:pt idx="60">
                  <c:v>-8.7915534999999991</c:v>
                </c:pt>
                <c:pt idx="61">
                  <c:v>-8.8178052999999998</c:v>
                </c:pt>
                <c:pt idx="62">
                  <c:v>-8.8503752000000002</c:v>
                </c:pt>
                <c:pt idx="63">
                  <c:v>-8.8686886000000005</c:v>
                </c:pt>
                <c:pt idx="64">
                  <c:v>-8.8739013999999994</c:v>
                </c:pt>
                <c:pt idx="65">
                  <c:v>-8.9158410999999997</c:v>
                </c:pt>
                <c:pt idx="66">
                  <c:v>-8.9630650999999997</c:v>
                </c:pt>
                <c:pt idx="67">
                  <c:v>-8.9611940000000008</c:v>
                </c:pt>
                <c:pt idx="68">
                  <c:v>-8.9440928</c:v>
                </c:pt>
                <c:pt idx="69">
                  <c:v>-8.9288615999999994</c:v>
                </c:pt>
                <c:pt idx="70">
                  <c:v>-8.9596605</c:v>
                </c:pt>
                <c:pt idx="71">
                  <c:v>-9.0416030999999997</c:v>
                </c:pt>
                <c:pt idx="72">
                  <c:v>-9.0523863000000002</c:v>
                </c:pt>
                <c:pt idx="73">
                  <c:v>-9.0211638999999995</c:v>
                </c:pt>
                <c:pt idx="74">
                  <c:v>-8.9291371999999996</c:v>
                </c:pt>
                <c:pt idx="75">
                  <c:v>-8.9329128000000004</c:v>
                </c:pt>
                <c:pt idx="76">
                  <c:v>-8.9848633000000007</c:v>
                </c:pt>
                <c:pt idx="77">
                  <c:v>-9.0135030999999994</c:v>
                </c:pt>
                <c:pt idx="78">
                  <c:v>-8.9999552000000005</c:v>
                </c:pt>
                <c:pt idx="79">
                  <c:v>-8.9831790999999992</c:v>
                </c:pt>
                <c:pt idx="80">
                  <c:v>-8.9714431999999995</c:v>
                </c:pt>
                <c:pt idx="81">
                  <c:v>-9.0107736999999997</c:v>
                </c:pt>
                <c:pt idx="82">
                  <c:v>-9.0371675000000007</c:v>
                </c:pt>
                <c:pt idx="83">
                  <c:v>-9.0564994999999993</c:v>
                </c:pt>
                <c:pt idx="84">
                  <c:v>-9.0417175000000007</c:v>
                </c:pt>
                <c:pt idx="85">
                  <c:v>-9.0299434999999999</c:v>
                </c:pt>
                <c:pt idx="86">
                  <c:v>-9.0550488999999992</c:v>
                </c:pt>
                <c:pt idx="87">
                  <c:v>-9.1188602000000003</c:v>
                </c:pt>
                <c:pt idx="88">
                  <c:v>-9.1770791999999997</c:v>
                </c:pt>
                <c:pt idx="89">
                  <c:v>-9.2260560999999992</c:v>
                </c:pt>
                <c:pt idx="90">
                  <c:v>-9.2309675000000002</c:v>
                </c:pt>
                <c:pt idx="91">
                  <c:v>-9.3038863999999997</c:v>
                </c:pt>
                <c:pt idx="92">
                  <c:v>-9.4577703</c:v>
                </c:pt>
                <c:pt idx="93">
                  <c:v>-9.6247901999999996</c:v>
                </c:pt>
                <c:pt idx="94">
                  <c:v>-9.7777548000000003</c:v>
                </c:pt>
                <c:pt idx="95">
                  <c:v>-9.8685492999999997</c:v>
                </c:pt>
                <c:pt idx="96">
                  <c:v>-9.9409618000000002</c:v>
                </c:pt>
                <c:pt idx="97">
                  <c:v>-10.021862</c:v>
                </c:pt>
                <c:pt idx="98">
                  <c:v>-10.100269000000001</c:v>
                </c:pt>
                <c:pt idx="99">
                  <c:v>-10.205427999999999</c:v>
                </c:pt>
                <c:pt idx="100">
                  <c:v>-10.214869</c:v>
                </c:pt>
                <c:pt idx="101">
                  <c:v>-10.250773000000001</c:v>
                </c:pt>
                <c:pt idx="102">
                  <c:v>-10.22673</c:v>
                </c:pt>
                <c:pt idx="103">
                  <c:v>-10.22706</c:v>
                </c:pt>
                <c:pt idx="104">
                  <c:v>-10.241474999999999</c:v>
                </c:pt>
                <c:pt idx="105">
                  <c:v>-10.218719</c:v>
                </c:pt>
                <c:pt idx="106">
                  <c:v>-10.218215000000001</c:v>
                </c:pt>
                <c:pt idx="107">
                  <c:v>-10.184778</c:v>
                </c:pt>
                <c:pt idx="108">
                  <c:v>-10.103963</c:v>
                </c:pt>
                <c:pt idx="109">
                  <c:v>-10.052891000000001</c:v>
                </c:pt>
                <c:pt idx="110">
                  <c:v>-9.9726820000000007</c:v>
                </c:pt>
                <c:pt idx="111">
                  <c:v>-9.9792346999999992</c:v>
                </c:pt>
                <c:pt idx="112">
                  <c:v>-9.9081344999999992</c:v>
                </c:pt>
                <c:pt idx="113">
                  <c:v>-9.8291520999999999</c:v>
                </c:pt>
                <c:pt idx="114">
                  <c:v>-9.7695293000000003</c:v>
                </c:pt>
                <c:pt idx="115">
                  <c:v>-9.6998072000000004</c:v>
                </c:pt>
                <c:pt idx="116">
                  <c:v>-9.6780472</c:v>
                </c:pt>
                <c:pt idx="117">
                  <c:v>-9.6727065999999997</c:v>
                </c:pt>
                <c:pt idx="118">
                  <c:v>-9.6836023000000004</c:v>
                </c:pt>
                <c:pt idx="119">
                  <c:v>-9.6698035999999998</c:v>
                </c:pt>
                <c:pt idx="120">
                  <c:v>-9.6377077</c:v>
                </c:pt>
                <c:pt idx="121">
                  <c:v>-9.6694527000000008</c:v>
                </c:pt>
                <c:pt idx="122">
                  <c:v>-9.6673117000000008</c:v>
                </c:pt>
                <c:pt idx="123">
                  <c:v>-9.6930245999999993</c:v>
                </c:pt>
                <c:pt idx="124">
                  <c:v>-9.6974449000000007</c:v>
                </c:pt>
                <c:pt idx="125">
                  <c:v>-9.6901197000000003</c:v>
                </c:pt>
                <c:pt idx="126">
                  <c:v>-9.6953639999999996</c:v>
                </c:pt>
                <c:pt idx="127">
                  <c:v>-9.6975803000000003</c:v>
                </c:pt>
                <c:pt idx="128">
                  <c:v>-9.7370824999999996</c:v>
                </c:pt>
                <c:pt idx="129">
                  <c:v>-9.7382755000000003</c:v>
                </c:pt>
                <c:pt idx="130">
                  <c:v>-9.7313662000000001</c:v>
                </c:pt>
                <c:pt idx="131">
                  <c:v>-9.7202453999999996</c:v>
                </c:pt>
                <c:pt idx="132">
                  <c:v>-9.7556238000000004</c:v>
                </c:pt>
                <c:pt idx="133">
                  <c:v>-9.7678957000000004</c:v>
                </c:pt>
                <c:pt idx="134">
                  <c:v>-9.8386984000000002</c:v>
                </c:pt>
                <c:pt idx="135">
                  <c:v>-9.8623542999999998</c:v>
                </c:pt>
                <c:pt idx="136">
                  <c:v>-9.9119740000000007</c:v>
                </c:pt>
                <c:pt idx="137">
                  <c:v>-9.9720057999999998</c:v>
                </c:pt>
                <c:pt idx="138">
                  <c:v>-9.9748401999999992</c:v>
                </c:pt>
                <c:pt idx="139">
                  <c:v>-10.042978</c:v>
                </c:pt>
                <c:pt idx="140">
                  <c:v>-10.058695</c:v>
                </c:pt>
                <c:pt idx="141">
                  <c:v>-10.185060999999999</c:v>
                </c:pt>
                <c:pt idx="142">
                  <c:v>-10.272138</c:v>
                </c:pt>
                <c:pt idx="143">
                  <c:v>-10.343838</c:v>
                </c:pt>
                <c:pt idx="144">
                  <c:v>-10.493261</c:v>
                </c:pt>
                <c:pt idx="145">
                  <c:v>-10.629706000000001</c:v>
                </c:pt>
                <c:pt idx="146">
                  <c:v>-10.831518000000001</c:v>
                </c:pt>
                <c:pt idx="147">
                  <c:v>-11.014582000000001</c:v>
                </c:pt>
                <c:pt idx="148">
                  <c:v>-11.263832000000001</c:v>
                </c:pt>
                <c:pt idx="149">
                  <c:v>-11.522337</c:v>
                </c:pt>
                <c:pt idx="150">
                  <c:v>-11.813231</c:v>
                </c:pt>
                <c:pt idx="151">
                  <c:v>-12.164070000000001</c:v>
                </c:pt>
                <c:pt idx="152">
                  <c:v>-12.5715</c:v>
                </c:pt>
                <c:pt idx="153">
                  <c:v>-12.999174999999999</c:v>
                </c:pt>
                <c:pt idx="154">
                  <c:v>-13.454864000000001</c:v>
                </c:pt>
                <c:pt idx="155">
                  <c:v>-13.969187</c:v>
                </c:pt>
                <c:pt idx="156">
                  <c:v>-14.546861</c:v>
                </c:pt>
                <c:pt idx="157">
                  <c:v>-15.170912</c:v>
                </c:pt>
                <c:pt idx="158">
                  <c:v>-15.920876</c:v>
                </c:pt>
                <c:pt idx="159">
                  <c:v>-16.768315999999999</c:v>
                </c:pt>
                <c:pt idx="160">
                  <c:v>-17.669640000000001</c:v>
                </c:pt>
                <c:pt idx="161">
                  <c:v>-18.587833</c:v>
                </c:pt>
                <c:pt idx="162">
                  <c:v>-19.513262000000001</c:v>
                </c:pt>
                <c:pt idx="163">
                  <c:v>-20.406651</c:v>
                </c:pt>
                <c:pt idx="164">
                  <c:v>-21.191216000000001</c:v>
                </c:pt>
                <c:pt idx="165">
                  <c:v>-21.812206</c:v>
                </c:pt>
                <c:pt idx="166">
                  <c:v>-22.386144999999999</c:v>
                </c:pt>
                <c:pt idx="167">
                  <c:v>-22.956682000000001</c:v>
                </c:pt>
                <c:pt idx="168">
                  <c:v>-23.663601</c:v>
                </c:pt>
                <c:pt idx="169">
                  <c:v>-24.479624000000001</c:v>
                </c:pt>
                <c:pt idx="170">
                  <c:v>-25.308865000000001</c:v>
                </c:pt>
                <c:pt idx="171">
                  <c:v>-26.321299</c:v>
                </c:pt>
                <c:pt idx="172">
                  <c:v>-27.601237999999999</c:v>
                </c:pt>
                <c:pt idx="173">
                  <c:v>-29.015557999999999</c:v>
                </c:pt>
                <c:pt idx="174">
                  <c:v>-30.661532999999999</c:v>
                </c:pt>
                <c:pt idx="175">
                  <c:v>-32.629950999999998</c:v>
                </c:pt>
                <c:pt idx="176">
                  <c:v>-34.753906000000001</c:v>
                </c:pt>
                <c:pt idx="177">
                  <c:v>-36.970759999999999</c:v>
                </c:pt>
                <c:pt idx="178">
                  <c:v>-39.065002</c:v>
                </c:pt>
                <c:pt idx="179">
                  <c:v>-41.061104</c:v>
                </c:pt>
                <c:pt idx="180">
                  <c:v>-42.818859000000003</c:v>
                </c:pt>
                <c:pt idx="181">
                  <c:v>-44.334403999999999</c:v>
                </c:pt>
                <c:pt idx="182">
                  <c:v>-45.503273</c:v>
                </c:pt>
                <c:pt idx="183">
                  <c:v>-46.360610999999999</c:v>
                </c:pt>
                <c:pt idx="184">
                  <c:v>-46.712429</c:v>
                </c:pt>
                <c:pt idx="185">
                  <c:v>-46.669769000000002</c:v>
                </c:pt>
                <c:pt idx="186">
                  <c:v>-45.934916999999999</c:v>
                </c:pt>
                <c:pt idx="187">
                  <c:v>-44.818085000000004</c:v>
                </c:pt>
                <c:pt idx="188">
                  <c:v>-43.256481000000001</c:v>
                </c:pt>
                <c:pt idx="189">
                  <c:v>-41.367713999999999</c:v>
                </c:pt>
                <c:pt idx="190">
                  <c:v>-39.570960999999997</c:v>
                </c:pt>
                <c:pt idx="191">
                  <c:v>-37.914867000000001</c:v>
                </c:pt>
                <c:pt idx="192">
                  <c:v>-36.336235000000002</c:v>
                </c:pt>
                <c:pt idx="193">
                  <c:v>-34.640320000000003</c:v>
                </c:pt>
                <c:pt idx="194">
                  <c:v>-33.077671000000002</c:v>
                </c:pt>
                <c:pt idx="195">
                  <c:v>-31.868970999999998</c:v>
                </c:pt>
                <c:pt idx="196">
                  <c:v>-30.820361999999999</c:v>
                </c:pt>
                <c:pt idx="197">
                  <c:v>-29.761551000000001</c:v>
                </c:pt>
                <c:pt idx="198">
                  <c:v>-28.958385</c:v>
                </c:pt>
                <c:pt idx="199">
                  <c:v>-28.236197000000001</c:v>
                </c:pt>
                <c:pt idx="200">
                  <c:v>-28.007940000000001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C101-4605-8C4B-EFA8E1CD3351}"/>
            </c:ext>
          </c:extLst>
        </c:ser>
        <c:ser>
          <c:idx val="6"/>
          <c:order val="6"/>
          <c:tx>
            <c:strRef>
              <c:f>'CLvsLO 1.5GHz IF'!$L$2</c:f>
              <c:strCache>
                <c:ptCount val="1"/>
                <c:pt idx="0">
                  <c:v>+1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'CLvsLO 1.5GHz IF'!$E$5:$E$205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'CLvsLO 1.5GHz IF'!$L$5:$L$205</c:f>
              <c:numCache>
                <c:formatCode>General</c:formatCode>
                <c:ptCount val="201"/>
                <c:pt idx="0">
                  <c:v>-53.727020000000003</c:v>
                </c:pt>
                <c:pt idx="1">
                  <c:v>-50.144568999999997</c:v>
                </c:pt>
                <c:pt idx="2">
                  <c:v>-45.101669000000001</c:v>
                </c:pt>
                <c:pt idx="3">
                  <c:v>-41.20438</c:v>
                </c:pt>
                <c:pt idx="4">
                  <c:v>-38.071742999999998</c:v>
                </c:pt>
                <c:pt idx="5">
                  <c:v>-35.679206999999998</c:v>
                </c:pt>
                <c:pt idx="6">
                  <c:v>-33.620972000000002</c:v>
                </c:pt>
                <c:pt idx="7">
                  <c:v>-31.790351999999999</c:v>
                </c:pt>
                <c:pt idx="8">
                  <c:v>-30.198238</c:v>
                </c:pt>
                <c:pt idx="9">
                  <c:v>-28.782574</c:v>
                </c:pt>
                <c:pt idx="10">
                  <c:v>-27.313469000000001</c:v>
                </c:pt>
                <c:pt idx="11">
                  <c:v>-25.716913000000002</c:v>
                </c:pt>
                <c:pt idx="12">
                  <c:v>-23.974073000000001</c:v>
                </c:pt>
                <c:pt idx="13">
                  <c:v>-22.165201</c:v>
                </c:pt>
                <c:pt idx="14">
                  <c:v>-20.335747000000001</c:v>
                </c:pt>
                <c:pt idx="15">
                  <c:v>-18.469479</c:v>
                </c:pt>
                <c:pt idx="16">
                  <c:v>-16.599889999999998</c:v>
                </c:pt>
                <c:pt idx="17">
                  <c:v>-14.768558000000001</c:v>
                </c:pt>
                <c:pt idx="18">
                  <c:v>-13.056312999999999</c:v>
                </c:pt>
                <c:pt idx="19">
                  <c:v>-11.523206999999999</c:v>
                </c:pt>
                <c:pt idx="20">
                  <c:v>-10.249879999999999</c:v>
                </c:pt>
                <c:pt idx="21">
                  <c:v>-9.1916589999999996</c:v>
                </c:pt>
                <c:pt idx="22">
                  <c:v>-8.4224958000000001</c:v>
                </c:pt>
                <c:pt idx="23">
                  <c:v>-7.9101404999999998</c:v>
                </c:pt>
                <c:pt idx="24">
                  <c:v>-7.6354337000000001</c:v>
                </c:pt>
                <c:pt idx="25">
                  <c:v>-7.5798177999999998</c:v>
                </c:pt>
                <c:pt idx="26">
                  <c:v>-7.6097856000000004</c:v>
                </c:pt>
                <c:pt idx="27">
                  <c:v>-7.7089119000000004</c:v>
                </c:pt>
                <c:pt idx="28">
                  <c:v>-7.7642955999999996</c:v>
                </c:pt>
                <c:pt idx="29">
                  <c:v>-7.8483510000000001</c:v>
                </c:pt>
                <c:pt idx="30">
                  <c:v>-7.9135938000000001</c:v>
                </c:pt>
                <c:pt idx="31">
                  <c:v>-8.0173644999999993</c:v>
                </c:pt>
                <c:pt idx="32">
                  <c:v>-8.1045513000000007</c:v>
                </c:pt>
                <c:pt idx="33">
                  <c:v>-8.1859646000000001</c:v>
                </c:pt>
                <c:pt idx="34">
                  <c:v>-8.2238197</c:v>
                </c:pt>
                <c:pt idx="35">
                  <c:v>-8.2569885000000003</c:v>
                </c:pt>
                <c:pt idx="36">
                  <c:v>-8.3074331000000008</c:v>
                </c:pt>
                <c:pt idx="37">
                  <c:v>-8.3900585000000003</c:v>
                </c:pt>
                <c:pt idx="38">
                  <c:v>-8.4598227000000001</c:v>
                </c:pt>
                <c:pt idx="39">
                  <c:v>-8.5011282000000001</c:v>
                </c:pt>
                <c:pt idx="40">
                  <c:v>-8.4958372000000004</c:v>
                </c:pt>
                <c:pt idx="41">
                  <c:v>-8.4990158000000005</c:v>
                </c:pt>
                <c:pt idx="42">
                  <c:v>-8.5368042000000006</c:v>
                </c:pt>
                <c:pt idx="43">
                  <c:v>-8.5810089000000005</c:v>
                </c:pt>
                <c:pt idx="44">
                  <c:v>-8.6017179000000006</c:v>
                </c:pt>
                <c:pt idx="45">
                  <c:v>-8.6024054999999997</c:v>
                </c:pt>
                <c:pt idx="46">
                  <c:v>-8.5978650999999999</c:v>
                </c:pt>
                <c:pt idx="47">
                  <c:v>-8.6379365999999997</c:v>
                </c:pt>
                <c:pt idx="48">
                  <c:v>-8.6682158000000005</c:v>
                </c:pt>
                <c:pt idx="49">
                  <c:v>-8.6941366000000002</c:v>
                </c:pt>
                <c:pt idx="50">
                  <c:v>-8.6908502999999993</c:v>
                </c:pt>
                <c:pt idx="51">
                  <c:v>-8.6727343000000001</c:v>
                </c:pt>
                <c:pt idx="52">
                  <c:v>-8.6930064999999992</c:v>
                </c:pt>
                <c:pt idx="53">
                  <c:v>-8.8040828999999992</c:v>
                </c:pt>
                <c:pt idx="54">
                  <c:v>-8.9452476999999995</c:v>
                </c:pt>
                <c:pt idx="55">
                  <c:v>-9.0541915999999993</c:v>
                </c:pt>
                <c:pt idx="56">
                  <c:v>-9.0874500000000005</c:v>
                </c:pt>
                <c:pt idx="57">
                  <c:v>-9.1372833</c:v>
                </c:pt>
                <c:pt idx="58">
                  <c:v>-9.2337264999999995</c:v>
                </c:pt>
                <c:pt idx="59">
                  <c:v>-9.2903298999999997</c:v>
                </c:pt>
                <c:pt idx="60">
                  <c:v>-9.3300905000000007</c:v>
                </c:pt>
                <c:pt idx="61">
                  <c:v>-9.3416070999999992</c:v>
                </c:pt>
                <c:pt idx="62">
                  <c:v>-9.3573979999999999</c:v>
                </c:pt>
                <c:pt idx="63">
                  <c:v>-9.3658284999999992</c:v>
                </c:pt>
                <c:pt idx="64">
                  <c:v>-9.3626242000000008</c:v>
                </c:pt>
                <c:pt idx="65">
                  <c:v>-9.4015302999999992</c:v>
                </c:pt>
                <c:pt idx="66">
                  <c:v>-9.4616041000000006</c:v>
                </c:pt>
                <c:pt idx="67">
                  <c:v>-9.4723576999999999</c:v>
                </c:pt>
                <c:pt idx="68">
                  <c:v>-9.4578304000000006</c:v>
                </c:pt>
                <c:pt idx="69">
                  <c:v>-9.4341554999999993</c:v>
                </c:pt>
                <c:pt idx="70">
                  <c:v>-9.4640731999999996</c:v>
                </c:pt>
                <c:pt idx="71">
                  <c:v>-9.5754318000000005</c:v>
                </c:pt>
                <c:pt idx="72">
                  <c:v>-9.6240939999999995</c:v>
                </c:pt>
                <c:pt idx="73">
                  <c:v>-9.6100320999999997</c:v>
                </c:pt>
                <c:pt idx="74">
                  <c:v>-9.5198649999999994</c:v>
                </c:pt>
                <c:pt idx="75">
                  <c:v>-9.5278186999999992</c:v>
                </c:pt>
                <c:pt idx="76">
                  <c:v>-9.6271609999999992</c:v>
                </c:pt>
                <c:pt idx="77">
                  <c:v>-9.6777543999999995</c:v>
                </c:pt>
                <c:pt idx="78">
                  <c:v>-9.6729813</c:v>
                </c:pt>
                <c:pt idx="79">
                  <c:v>-9.6683874000000003</c:v>
                </c:pt>
                <c:pt idx="80">
                  <c:v>-9.6818007999999995</c:v>
                </c:pt>
                <c:pt idx="81">
                  <c:v>-9.7537307999999996</c:v>
                </c:pt>
                <c:pt idx="82">
                  <c:v>-9.7971611000000003</c:v>
                </c:pt>
                <c:pt idx="83">
                  <c:v>-9.8275404000000002</c:v>
                </c:pt>
                <c:pt idx="84">
                  <c:v>-9.8319960000000002</c:v>
                </c:pt>
                <c:pt idx="85">
                  <c:v>-9.8462514999999993</c:v>
                </c:pt>
                <c:pt idx="86">
                  <c:v>-9.8909310999999995</c:v>
                </c:pt>
                <c:pt idx="87">
                  <c:v>-9.9633398</c:v>
                </c:pt>
                <c:pt idx="88">
                  <c:v>-10.031681000000001</c:v>
                </c:pt>
                <c:pt idx="89">
                  <c:v>-10.093890999999999</c:v>
                </c:pt>
                <c:pt idx="90">
                  <c:v>-10.096693999999999</c:v>
                </c:pt>
                <c:pt idx="91">
                  <c:v>-10.17182</c:v>
                </c:pt>
                <c:pt idx="92">
                  <c:v>-10.349622</c:v>
                </c:pt>
                <c:pt idx="93">
                  <c:v>-10.530548</c:v>
                </c:pt>
                <c:pt idx="94">
                  <c:v>-10.673556</c:v>
                </c:pt>
                <c:pt idx="95">
                  <c:v>-10.752905999999999</c:v>
                </c:pt>
                <c:pt idx="96">
                  <c:v>-10.809011</c:v>
                </c:pt>
                <c:pt idx="97">
                  <c:v>-10.8774</c:v>
                </c:pt>
                <c:pt idx="98">
                  <c:v>-10.944858</c:v>
                </c:pt>
                <c:pt idx="99">
                  <c:v>-11.036049999999999</c:v>
                </c:pt>
                <c:pt idx="100">
                  <c:v>-11.027754</c:v>
                </c:pt>
                <c:pt idx="101">
                  <c:v>-11.051328</c:v>
                </c:pt>
                <c:pt idx="102">
                  <c:v>-11.009251000000001</c:v>
                </c:pt>
                <c:pt idx="103">
                  <c:v>-10.993159</c:v>
                </c:pt>
                <c:pt idx="104">
                  <c:v>-10.998668</c:v>
                </c:pt>
                <c:pt idx="105">
                  <c:v>-10.979073</c:v>
                </c:pt>
                <c:pt idx="106">
                  <c:v>-10.969303</c:v>
                </c:pt>
                <c:pt idx="107">
                  <c:v>-10.931012000000001</c:v>
                </c:pt>
                <c:pt idx="108">
                  <c:v>-10.854706999999999</c:v>
                </c:pt>
                <c:pt idx="109">
                  <c:v>-10.798831</c:v>
                </c:pt>
                <c:pt idx="110">
                  <c:v>-10.712614</c:v>
                </c:pt>
                <c:pt idx="111">
                  <c:v>-10.725752</c:v>
                </c:pt>
                <c:pt idx="112">
                  <c:v>-10.662107000000001</c:v>
                </c:pt>
                <c:pt idx="113">
                  <c:v>-10.584474999999999</c:v>
                </c:pt>
                <c:pt idx="114">
                  <c:v>-10.523745</c:v>
                </c:pt>
                <c:pt idx="115">
                  <c:v>-10.469315999999999</c:v>
                </c:pt>
                <c:pt idx="116">
                  <c:v>-10.462854</c:v>
                </c:pt>
                <c:pt idx="117">
                  <c:v>-10.462071</c:v>
                </c:pt>
                <c:pt idx="118">
                  <c:v>-10.460406000000001</c:v>
                </c:pt>
                <c:pt idx="119">
                  <c:v>-10.417759999999999</c:v>
                </c:pt>
                <c:pt idx="120">
                  <c:v>-10.366747</c:v>
                </c:pt>
                <c:pt idx="121">
                  <c:v>-10.382546</c:v>
                </c:pt>
                <c:pt idx="122">
                  <c:v>-10.354933000000001</c:v>
                </c:pt>
                <c:pt idx="123">
                  <c:v>-10.36032</c:v>
                </c:pt>
                <c:pt idx="124">
                  <c:v>-10.340737000000001</c:v>
                </c:pt>
                <c:pt idx="125">
                  <c:v>-10.301523</c:v>
                </c:pt>
                <c:pt idx="126">
                  <c:v>-10.276403</c:v>
                </c:pt>
                <c:pt idx="127">
                  <c:v>-10.262760999999999</c:v>
                </c:pt>
                <c:pt idx="128">
                  <c:v>-10.285978999999999</c:v>
                </c:pt>
                <c:pt idx="129">
                  <c:v>-10.260619999999999</c:v>
                </c:pt>
                <c:pt idx="130">
                  <c:v>-10.227157999999999</c:v>
                </c:pt>
                <c:pt idx="131">
                  <c:v>-10.20438</c:v>
                </c:pt>
                <c:pt idx="132">
                  <c:v>-10.227624</c:v>
                </c:pt>
                <c:pt idx="133">
                  <c:v>-10.233317</c:v>
                </c:pt>
                <c:pt idx="134">
                  <c:v>-10.295234000000001</c:v>
                </c:pt>
                <c:pt idx="135">
                  <c:v>-10.307447</c:v>
                </c:pt>
                <c:pt idx="136">
                  <c:v>-10.350039000000001</c:v>
                </c:pt>
                <c:pt idx="137">
                  <c:v>-10.405936000000001</c:v>
                </c:pt>
                <c:pt idx="138">
                  <c:v>-10.407921</c:v>
                </c:pt>
                <c:pt idx="139">
                  <c:v>-10.474259</c:v>
                </c:pt>
                <c:pt idx="140">
                  <c:v>-10.481719</c:v>
                </c:pt>
                <c:pt idx="141">
                  <c:v>-10.610900000000001</c:v>
                </c:pt>
                <c:pt idx="142">
                  <c:v>-10.697167</c:v>
                </c:pt>
                <c:pt idx="143">
                  <c:v>-10.778091999999999</c:v>
                </c:pt>
                <c:pt idx="144">
                  <c:v>-10.918844</c:v>
                </c:pt>
                <c:pt idx="145">
                  <c:v>-11.053077</c:v>
                </c:pt>
                <c:pt idx="146">
                  <c:v>-11.249941</c:v>
                </c:pt>
                <c:pt idx="147">
                  <c:v>-11.443258999999999</c:v>
                </c:pt>
                <c:pt idx="148">
                  <c:v>-11.702555</c:v>
                </c:pt>
                <c:pt idx="149">
                  <c:v>-11.970060999999999</c:v>
                </c:pt>
                <c:pt idx="150">
                  <c:v>-12.272570999999999</c:v>
                </c:pt>
                <c:pt idx="151">
                  <c:v>-12.640205</c:v>
                </c:pt>
                <c:pt idx="152">
                  <c:v>-13.078944999999999</c:v>
                </c:pt>
                <c:pt idx="153">
                  <c:v>-13.545893</c:v>
                </c:pt>
                <c:pt idx="154">
                  <c:v>-14.056621</c:v>
                </c:pt>
                <c:pt idx="155">
                  <c:v>-14.65521</c:v>
                </c:pt>
                <c:pt idx="156">
                  <c:v>-15.325806</c:v>
                </c:pt>
                <c:pt idx="157">
                  <c:v>-16.053234</c:v>
                </c:pt>
                <c:pt idx="158">
                  <c:v>-16.960526000000002</c:v>
                </c:pt>
                <c:pt idx="159">
                  <c:v>-18.024909999999998</c:v>
                </c:pt>
                <c:pt idx="160">
                  <c:v>-19.146270999999999</c:v>
                </c:pt>
                <c:pt idx="161">
                  <c:v>-20.248259999999998</c:v>
                </c:pt>
                <c:pt idx="162">
                  <c:v>-21.320952999999999</c:v>
                </c:pt>
                <c:pt idx="163">
                  <c:v>-22.343304</c:v>
                </c:pt>
                <c:pt idx="164">
                  <c:v>-23.213238</c:v>
                </c:pt>
                <c:pt idx="165">
                  <c:v>-23.869654000000001</c:v>
                </c:pt>
                <c:pt idx="166">
                  <c:v>-24.494774</c:v>
                </c:pt>
                <c:pt idx="167">
                  <c:v>-25.129176999999999</c:v>
                </c:pt>
                <c:pt idx="168">
                  <c:v>-26.003015999999999</c:v>
                </c:pt>
                <c:pt idx="169">
                  <c:v>-27.014130000000002</c:v>
                </c:pt>
                <c:pt idx="170">
                  <c:v>-28.055627999999999</c:v>
                </c:pt>
                <c:pt idx="171">
                  <c:v>-29.325209000000001</c:v>
                </c:pt>
                <c:pt idx="172">
                  <c:v>-30.945784</c:v>
                </c:pt>
                <c:pt idx="173">
                  <c:v>-32.733559</c:v>
                </c:pt>
                <c:pt idx="174">
                  <c:v>-34.698943999999997</c:v>
                </c:pt>
                <c:pt idx="175">
                  <c:v>-36.886009000000001</c:v>
                </c:pt>
                <c:pt idx="176">
                  <c:v>-39.077838999999997</c:v>
                </c:pt>
                <c:pt idx="177">
                  <c:v>-41.219588999999999</c:v>
                </c:pt>
                <c:pt idx="178">
                  <c:v>-43.081482000000001</c:v>
                </c:pt>
                <c:pt idx="179">
                  <c:v>-44.797111999999998</c:v>
                </c:pt>
                <c:pt idx="180">
                  <c:v>-46.312103</c:v>
                </c:pt>
                <c:pt idx="181">
                  <c:v>-47.490611999999999</c:v>
                </c:pt>
                <c:pt idx="182">
                  <c:v>-48.538525</c:v>
                </c:pt>
                <c:pt idx="183">
                  <c:v>-49.115932000000001</c:v>
                </c:pt>
                <c:pt idx="184">
                  <c:v>-49.398437999999999</c:v>
                </c:pt>
                <c:pt idx="185">
                  <c:v>-49.286754999999999</c:v>
                </c:pt>
                <c:pt idx="186">
                  <c:v>-48.565907000000003</c:v>
                </c:pt>
                <c:pt idx="187">
                  <c:v>-47.482655000000001</c:v>
                </c:pt>
                <c:pt idx="188">
                  <c:v>-45.922275999999997</c:v>
                </c:pt>
                <c:pt idx="189">
                  <c:v>-44.254181000000003</c:v>
                </c:pt>
                <c:pt idx="190">
                  <c:v>-42.622711000000002</c:v>
                </c:pt>
                <c:pt idx="191">
                  <c:v>-41.090302000000001</c:v>
                </c:pt>
                <c:pt idx="192">
                  <c:v>-39.506110999999997</c:v>
                </c:pt>
                <c:pt idx="193">
                  <c:v>-37.913829999999997</c:v>
                </c:pt>
                <c:pt idx="194">
                  <c:v>-36.458866</c:v>
                </c:pt>
                <c:pt idx="195">
                  <c:v>-35.374741</c:v>
                </c:pt>
                <c:pt idx="196">
                  <c:v>-34.384388000000001</c:v>
                </c:pt>
                <c:pt idx="197">
                  <c:v>-33.469177000000002</c:v>
                </c:pt>
                <c:pt idx="198">
                  <c:v>-32.765532999999998</c:v>
                </c:pt>
                <c:pt idx="199">
                  <c:v>-32.171925000000002</c:v>
                </c:pt>
                <c:pt idx="200">
                  <c:v>-31.962246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101-4605-8C4B-EFA8E1CD3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73376"/>
        <c:axId val="114783744"/>
        <c:extLst/>
      </c:scatterChart>
      <c:valAx>
        <c:axId val="114773376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783744"/>
        <c:crosses val="autoZero"/>
        <c:crossBetween val="midCat"/>
        <c:majorUnit val="2"/>
      </c:valAx>
      <c:valAx>
        <c:axId val="114783744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773376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26039883032108585"/>
          <c:y val="0.5905333187518228"/>
          <c:w val="0.4115549199848359"/>
          <c:h val="0.20951188393117526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Conversion Loss vs. LO Power: 1.5 GHz IF (dB)</a:t>
            </a:r>
            <a:endParaRPr lang="en-US" sz="1000" baseline="30000"/>
          </a:p>
        </c:rich>
      </c:tx>
      <c:layout>
        <c:manualLayout>
          <c:xMode val="edge"/>
          <c:yMode val="edge"/>
          <c:x val="0.14938137546819205"/>
          <c:y val="1.94222076407115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247739865850102E-2"/>
          <c:w val="0.76542713682528862"/>
          <c:h val="0.7167701953922425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'CLvsLO 1.5GHz IF'!$R$2</c:f>
              <c:strCache>
                <c:ptCount val="1"/>
                <c:pt idx="0">
                  <c:v>+13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'CLvsLO 1.5GHz IF'!$E$5:$E$205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'CLvsLO 1.5GHz IF'!$R$5:$R$205</c:f>
              <c:numCache>
                <c:formatCode>General</c:formatCode>
                <c:ptCount val="201"/>
                <c:pt idx="0">
                  <c:v>-29.176962</c:v>
                </c:pt>
                <c:pt idx="1">
                  <c:v>-25.969709000000002</c:v>
                </c:pt>
                <c:pt idx="2">
                  <c:v>-24.506671999999998</c:v>
                </c:pt>
                <c:pt idx="3">
                  <c:v>-23.095476000000001</c:v>
                </c:pt>
                <c:pt idx="4">
                  <c:v>-21.919194999999998</c:v>
                </c:pt>
                <c:pt idx="5">
                  <c:v>-21.377172000000002</c:v>
                </c:pt>
                <c:pt idx="6">
                  <c:v>-20.500519000000001</c:v>
                </c:pt>
                <c:pt idx="7">
                  <c:v>-19.936084999999999</c:v>
                </c:pt>
                <c:pt idx="8">
                  <c:v>-19.325329</c:v>
                </c:pt>
                <c:pt idx="9">
                  <c:v>-18.657713000000001</c:v>
                </c:pt>
                <c:pt idx="10">
                  <c:v>-18.065387999999999</c:v>
                </c:pt>
                <c:pt idx="11">
                  <c:v>-17.199311999999999</c:v>
                </c:pt>
                <c:pt idx="12">
                  <c:v>-16.453623</c:v>
                </c:pt>
                <c:pt idx="13">
                  <c:v>-15.624632</c:v>
                </c:pt>
                <c:pt idx="14">
                  <c:v>-14.807567000000001</c:v>
                </c:pt>
                <c:pt idx="15">
                  <c:v>-14.035722</c:v>
                </c:pt>
                <c:pt idx="16">
                  <c:v>-13.457818</c:v>
                </c:pt>
                <c:pt idx="17">
                  <c:v>-12.646784</c:v>
                </c:pt>
                <c:pt idx="18">
                  <c:v>-11.946472</c:v>
                </c:pt>
                <c:pt idx="19">
                  <c:v>-11.260526</c:v>
                </c:pt>
                <c:pt idx="20">
                  <c:v>-10.563563</c:v>
                </c:pt>
                <c:pt idx="21">
                  <c:v>-9.9660720999999999</c:v>
                </c:pt>
                <c:pt idx="22">
                  <c:v>-9.5291014000000001</c:v>
                </c:pt>
                <c:pt idx="23">
                  <c:v>-9.0598563999999993</c:v>
                </c:pt>
                <c:pt idx="24">
                  <c:v>-8.7893886999999999</c:v>
                </c:pt>
                <c:pt idx="25">
                  <c:v>-8.3993979000000003</c:v>
                </c:pt>
                <c:pt idx="26">
                  <c:v>-8.2157669000000002</c:v>
                </c:pt>
                <c:pt idx="27">
                  <c:v>-7.9730644000000002</c:v>
                </c:pt>
                <c:pt idx="28">
                  <c:v>-7.8697495000000002</c:v>
                </c:pt>
                <c:pt idx="29">
                  <c:v>-7.7402534000000003</c:v>
                </c:pt>
                <c:pt idx="30">
                  <c:v>-7.7006959999999998</c:v>
                </c:pt>
                <c:pt idx="31">
                  <c:v>-7.6845249999999998</c:v>
                </c:pt>
                <c:pt idx="32">
                  <c:v>-7.7733597999999997</c:v>
                </c:pt>
                <c:pt idx="33">
                  <c:v>-7.8390602999999999</c:v>
                </c:pt>
                <c:pt idx="34">
                  <c:v>-7.9546112999999998</c:v>
                </c:pt>
                <c:pt idx="35">
                  <c:v>-8.0269393999999998</c:v>
                </c:pt>
                <c:pt idx="36">
                  <c:v>-8.1130408999999997</c:v>
                </c:pt>
                <c:pt idx="37">
                  <c:v>-8.2222299999999997</c:v>
                </c:pt>
                <c:pt idx="38">
                  <c:v>-8.3206281999999998</c:v>
                </c:pt>
                <c:pt idx="39">
                  <c:v>-8.3395329</c:v>
                </c:pt>
                <c:pt idx="40">
                  <c:v>-8.3866900999999991</c:v>
                </c:pt>
                <c:pt idx="41">
                  <c:v>-8.3942479999999993</c:v>
                </c:pt>
                <c:pt idx="42">
                  <c:v>-8.4741564</c:v>
                </c:pt>
                <c:pt idx="43">
                  <c:v>-8.5547485000000005</c:v>
                </c:pt>
                <c:pt idx="44">
                  <c:v>-8.5885142999999999</c:v>
                </c:pt>
                <c:pt idx="45">
                  <c:v>-8.5140847999999991</c:v>
                </c:pt>
                <c:pt idx="46">
                  <c:v>-8.5193796000000006</c:v>
                </c:pt>
                <c:pt idx="47">
                  <c:v>-8.4732733000000007</c:v>
                </c:pt>
                <c:pt idx="48">
                  <c:v>-8.4650879000000003</c:v>
                </c:pt>
                <c:pt idx="49">
                  <c:v>-8.5258082999999996</c:v>
                </c:pt>
                <c:pt idx="50">
                  <c:v>-8.5882359000000008</c:v>
                </c:pt>
                <c:pt idx="51">
                  <c:v>-8.6429528999999992</c:v>
                </c:pt>
                <c:pt idx="52">
                  <c:v>-8.6796407999999996</c:v>
                </c:pt>
                <c:pt idx="53">
                  <c:v>-8.7193050000000003</c:v>
                </c:pt>
                <c:pt idx="54">
                  <c:v>-8.8315973000000003</c:v>
                </c:pt>
                <c:pt idx="55">
                  <c:v>-8.9140911000000003</c:v>
                </c:pt>
                <c:pt idx="56">
                  <c:v>-8.9632559000000001</c:v>
                </c:pt>
                <c:pt idx="57">
                  <c:v>-9.1214589999999998</c:v>
                </c:pt>
                <c:pt idx="58">
                  <c:v>-9.2155866999999994</c:v>
                </c:pt>
                <c:pt idx="59">
                  <c:v>-9.3128033000000006</c:v>
                </c:pt>
                <c:pt idx="60">
                  <c:v>-9.3118811000000008</c:v>
                </c:pt>
                <c:pt idx="61">
                  <c:v>-9.3747758999999995</c:v>
                </c:pt>
                <c:pt idx="62">
                  <c:v>-9.5259093999999997</c:v>
                </c:pt>
                <c:pt idx="63">
                  <c:v>-9.5901937000000004</c:v>
                </c:pt>
                <c:pt idx="64">
                  <c:v>-9.6301345999999999</c:v>
                </c:pt>
                <c:pt idx="65">
                  <c:v>-9.6889237999999995</c:v>
                </c:pt>
                <c:pt idx="66">
                  <c:v>-9.8036279999999998</c:v>
                </c:pt>
                <c:pt idx="67">
                  <c:v>-9.9280453000000009</c:v>
                </c:pt>
                <c:pt idx="68">
                  <c:v>-9.9230490000000007</c:v>
                </c:pt>
                <c:pt idx="69">
                  <c:v>-9.9911013000000004</c:v>
                </c:pt>
                <c:pt idx="70">
                  <c:v>-10.056119000000001</c:v>
                </c:pt>
                <c:pt idx="71">
                  <c:v>-9.9884567000000004</c:v>
                </c:pt>
                <c:pt idx="72">
                  <c:v>-10.107794999999999</c:v>
                </c:pt>
                <c:pt idx="73">
                  <c:v>-10.049212000000001</c:v>
                </c:pt>
                <c:pt idx="74">
                  <c:v>-10.045899</c:v>
                </c:pt>
                <c:pt idx="75">
                  <c:v>-10.032344999999999</c:v>
                </c:pt>
                <c:pt idx="76">
                  <c:v>-10.054689</c:v>
                </c:pt>
                <c:pt idx="77">
                  <c:v>-10.031765</c:v>
                </c:pt>
                <c:pt idx="78">
                  <c:v>-10.017723999999999</c:v>
                </c:pt>
                <c:pt idx="79">
                  <c:v>-10.139459</c:v>
                </c:pt>
                <c:pt idx="80">
                  <c:v>-10.169302</c:v>
                </c:pt>
                <c:pt idx="81">
                  <c:v>-10.177471000000001</c:v>
                </c:pt>
                <c:pt idx="82">
                  <c:v>-10.34089</c:v>
                </c:pt>
                <c:pt idx="83">
                  <c:v>-10.285128</c:v>
                </c:pt>
                <c:pt idx="84">
                  <c:v>-10.356598</c:v>
                </c:pt>
                <c:pt idx="85">
                  <c:v>-10.320855</c:v>
                </c:pt>
                <c:pt idx="86">
                  <c:v>-10.2797</c:v>
                </c:pt>
                <c:pt idx="87">
                  <c:v>-10.247826</c:v>
                </c:pt>
                <c:pt idx="88">
                  <c:v>-10.191106</c:v>
                </c:pt>
                <c:pt idx="89">
                  <c:v>-10.085203999999999</c:v>
                </c:pt>
                <c:pt idx="90">
                  <c:v>-10.173228</c:v>
                </c:pt>
                <c:pt idx="91">
                  <c:v>-10.150105</c:v>
                </c:pt>
                <c:pt idx="92">
                  <c:v>-10.201256000000001</c:v>
                </c:pt>
                <c:pt idx="93">
                  <c:v>-10.3253</c:v>
                </c:pt>
                <c:pt idx="94">
                  <c:v>-10.276536999999999</c:v>
                </c:pt>
                <c:pt idx="95">
                  <c:v>-10.488726</c:v>
                </c:pt>
                <c:pt idx="96">
                  <c:v>-10.579936999999999</c:v>
                </c:pt>
                <c:pt idx="97">
                  <c:v>-10.650949000000001</c:v>
                </c:pt>
                <c:pt idx="98">
                  <c:v>-10.703383000000001</c:v>
                </c:pt>
                <c:pt idx="99">
                  <c:v>-10.818524</c:v>
                </c:pt>
                <c:pt idx="100">
                  <c:v>-10.867772</c:v>
                </c:pt>
                <c:pt idx="101">
                  <c:v>-10.746703</c:v>
                </c:pt>
                <c:pt idx="102">
                  <c:v>-10.945430999999999</c:v>
                </c:pt>
                <c:pt idx="103">
                  <c:v>-10.862653</c:v>
                </c:pt>
                <c:pt idx="104">
                  <c:v>-10.877497999999999</c:v>
                </c:pt>
                <c:pt idx="105">
                  <c:v>-10.974486000000001</c:v>
                </c:pt>
                <c:pt idx="106">
                  <c:v>-10.795928999999999</c:v>
                </c:pt>
                <c:pt idx="107">
                  <c:v>-10.913508999999999</c:v>
                </c:pt>
                <c:pt idx="108">
                  <c:v>-10.934832999999999</c:v>
                </c:pt>
                <c:pt idx="109">
                  <c:v>-10.655385000000001</c:v>
                </c:pt>
                <c:pt idx="110">
                  <c:v>-10.812884</c:v>
                </c:pt>
                <c:pt idx="111">
                  <c:v>-10.696135</c:v>
                </c:pt>
                <c:pt idx="112">
                  <c:v>-10.722097</c:v>
                </c:pt>
                <c:pt idx="113">
                  <c:v>-10.688352999999999</c:v>
                </c:pt>
                <c:pt idx="114">
                  <c:v>-10.680695999999999</c:v>
                </c:pt>
                <c:pt idx="115">
                  <c:v>-10.728764999999999</c:v>
                </c:pt>
                <c:pt idx="116">
                  <c:v>-10.560746999999999</c:v>
                </c:pt>
                <c:pt idx="117">
                  <c:v>-10.615894000000001</c:v>
                </c:pt>
                <c:pt idx="118">
                  <c:v>-10.635384999999999</c:v>
                </c:pt>
                <c:pt idx="119">
                  <c:v>-10.586479000000001</c:v>
                </c:pt>
                <c:pt idx="120">
                  <c:v>-10.609920000000001</c:v>
                </c:pt>
                <c:pt idx="121">
                  <c:v>-10.490237</c:v>
                </c:pt>
                <c:pt idx="122">
                  <c:v>-10.593192</c:v>
                </c:pt>
                <c:pt idx="123">
                  <c:v>-10.522916</c:v>
                </c:pt>
                <c:pt idx="124">
                  <c:v>-10.557116000000001</c:v>
                </c:pt>
                <c:pt idx="125">
                  <c:v>-10.596565</c:v>
                </c:pt>
                <c:pt idx="126">
                  <c:v>-10.545216</c:v>
                </c:pt>
                <c:pt idx="127">
                  <c:v>-10.586823000000001</c:v>
                </c:pt>
                <c:pt idx="128">
                  <c:v>-10.538081</c:v>
                </c:pt>
                <c:pt idx="129">
                  <c:v>-10.602892000000001</c:v>
                </c:pt>
                <c:pt idx="130">
                  <c:v>-10.587451</c:v>
                </c:pt>
                <c:pt idx="131">
                  <c:v>-10.533194</c:v>
                </c:pt>
                <c:pt idx="132">
                  <c:v>-10.542787000000001</c:v>
                </c:pt>
                <c:pt idx="133">
                  <c:v>-10.610243000000001</c:v>
                </c:pt>
                <c:pt idx="134">
                  <c:v>-10.489839999999999</c:v>
                </c:pt>
                <c:pt idx="135">
                  <c:v>-10.639559</c:v>
                </c:pt>
                <c:pt idx="136">
                  <c:v>-10.590617</c:v>
                </c:pt>
                <c:pt idx="137">
                  <c:v>-10.540086000000001</c:v>
                </c:pt>
                <c:pt idx="138">
                  <c:v>-10.702013000000001</c:v>
                </c:pt>
                <c:pt idx="139">
                  <c:v>-10.474634</c:v>
                </c:pt>
                <c:pt idx="140">
                  <c:v>-10.582889</c:v>
                </c:pt>
                <c:pt idx="141">
                  <c:v>-10.539057</c:v>
                </c:pt>
                <c:pt idx="142">
                  <c:v>-10.689738</c:v>
                </c:pt>
                <c:pt idx="143">
                  <c:v>-10.636943</c:v>
                </c:pt>
                <c:pt idx="144">
                  <c:v>-10.460038000000001</c:v>
                </c:pt>
                <c:pt idx="145">
                  <c:v>-10.748150000000001</c:v>
                </c:pt>
                <c:pt idx="146">
                  <c:v>-10.664085</c:v>
                </c:pt>
                <c:pt idx="147">
                  <c:v>-10.712178</c:v>
                </c:pt>
                <c:pt idx="148">
                  <c:v>-10.950113999999999</c:v>
                </c:pt>
                <c:pt idx="149">
                  <c:v>-10.968871999999999</c:v>
                </c:pt>
                <c:pt idx="150">
                  <c:v>-10.942455000000001</c:v>
                </c:pt>
                <c:pt idx="151">
                  <c:v>-11.299519999999999</c:v>
                </c:pt>
                <c:pt idx="152">
                  <c:v>-11.727693</c:v>
                </c:pt>
                <c:pt idx="153">
                  <c:v>-12.055370999999999</c:v>
                </c:pt>
                <c:pt idx="154">
                  <c:v>-12.560568999999999</c:v>
                </c:pt>
                <c:pt idx="155">
                  <c:v>-13.320316</c:v>
                </c:pt>
                <c:pt idx="156">
                  <c:v>-13.369807</c:v>
                </c:pt>
                <c:pt idx="157">
                  <c:v>-13.257758000000001</c:v>
                </c:pt>
                <c:pt idx="158">
                  <c:v>-14.412941</c:v>
                </c:pt>
                <c:pt idx="159">
                  <c:v>-14.656041</c:v>
                </c:pt>
                <c:pt idx="160">
                  <c:v>-13.208023000000001</c:v>
                </c:pt>
                <c:pt idx="161">
                  <c:v>-12.686522</c:v>
                </c:pt>
                <c:pt idx="162">
                  <c:v>-12.582504</c:v>
                </c:pt>
                <c:pt idx="163">
                  <c:v>-11.876257000000001</c:v>
                </c:pt>
                <c:pt idx="164">
                  <c:v>-11.442307</c:v>
                </c:pt>
                <c:pt idx="165">
                  <c:v>-11.061866999999999</c:v>
                </c:pt>
                <c:pt idx="166">
                  <c:v>-10.782225</c:v>
                </c:pt>
                <c:pt idx="167">
                  <c:v>-10.753663</c:v>
                </c:pt>
                <c:pt idx="168">
                  <c:v>-10.729502999999999</c:v>
                </c:pt>
                <c:pt idx="169">
                  <c:v>-10.687365</c:v>
                </c:pt>
                <c:pt idx="170">
                  <c:v>-10.774100000000001</c:v>
                </c:pt>
                <c:pt idx="171">
                  <c:v>-10.889390000000001</c:v>
                </c:pt>
                <c:pt idx="172">
                  <c:v>-11.068733</c:v>
                </c:pt>
                <c:pt idx="173">
                  <c:v>-11.385185999999999</c:v>
                </c:pt>
                <c:pt idx="174">
                  <c:v>-11.624453000000001</c:v>
                </c:pt>
                <c:pt idx="175">
                  <c:v>-11.973653000000001</c:v>
                </c:pt>
                <c:pt idx="176">
                  <c:v>-12.514182</c:v>
                </c:pt>
                <c:pt idx="177">
                  <c:v>-12.973516</c:v>
                </c:pt>
                <c:pt idx="178">
                  <c:v>-13.524343</c:v>
                </c:pt>
                <c:pt idx="179">
                  <c:v>-14.249434000000001</c:v>
                </c:pt>
                <c:pt idx="180">
                  <c:v>-14.820967</c:v>
                </c:pt>
                <c:pt idx="181">
                  <c:v>-15.200707</c:v>
                </c:pt>
                <c:pt idx="182">
                  <c:v>-15.813846</c:v>
                </c:pt>
                <c:pt idx="183">
                  <c:v>-16.110109000000001</c:v>
                </c:pt>
                <c:pt idx="184">
                  <c:v>-16.976944</c:v>
                </c:pt>
                <c:pt idx="185">
                  <c:v>-18.541616000000001</c:v>
                </c:pt>
                <c:pt idx="186">
                  <c:v>-20.661280000000001</c:v>
                </c:pt>
                <c:pt idx="187">
                  <c:v>-23.527156999999999</c:v>
                </c:pt>
                <c:pt idx="188">
                  <c:v>-26.835692999999999</c:v>
                </c:pt>
                <c:pt idx="189">
                  <c:v>-29.870867000000001</c:v>
                </c:pt>
                <c:pt idx="190">
                  <c:v>-34.226990000000001</c:v>
                </c:pt>
                <c:pt idx="191">
                  <c:v>-38.897078999999998</c:v>
                </c:pt>
                <c:pt idx="192">
                  <c:v>-46.762497000000003</c:v>
                </c:pt>
                <c:pt idx="193">
                  <c:v>-59.589615000000002</c:v>
                </c:pt>
                <c:pt idx="194">
                  <c:v>-48.458205999999997</c:v>
                </c:pt>
                <c:pt idx="195">
                  <c:v>-44.672660999999998</c:v>
                </c:pt>
                <c:pt idx="196">
                  <c:v>-43.267586000000001</c:v>
                </c:pt>
                <c:pt idx="197">
                  <c:v>-42.396991999999997</c:v>
                </c:pt>
                <c:pt idx="198">
                  <c:v>-42.269942999999998</c:v>
                </c:pt>
                <c:pt idx="199">
                  <c:v>-42.243907999999998</c:v>
                </c:pt>
                <c:pt idx="200">
                  <c:v>-42.821083000000002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BC-4D90-ADA7-6B3AF926CA4B}"/>
            </c:ext>
          </c:extLst>
        </c:ser>
        <c:ser>
          <c:idx val="2"/>
          <c:order val="1"/>
          <c:tx>
            <c:strRef>
              <c:f>'CLvsLO 1.5GHz IF'!$S$2</c:f>
              <c:strCache>
                <c:ptCount val="1"/>
                <c:pt idx="0">
                  <c:v>+11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'CLvsLO 1.5GHz IF'!$E$5:$E$205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'CLvsLO 1.5GHz IF'!$S$5:$S$205</c:f>
              <c:numCache>
                <c:formatCode>General</c:formatCode>
                <c:ptCount val="201"/>
                <c:pt idx="0">
                  <c:v>-29.384226000000002</c:v>
                </c:pt>
                <c:pt idx="1">
                  <c:v>-26.215477</c:v>
                </c:pt>
                <c:pt idx="2">
                  <c:v>-24.740631</c:v>
                </c:pt>
                <c:pt idx="3">
                  <c:v>-23.307573000000001</c:v>
                </c:pt>
                <c:pt idx="4">
                  <c:v>-22.13467</c:v>
                </c:pt>
                <c:pt idx="5">
                  <c:v>-21.572582000000001</c:v>
                </c:pt>
                <c:pt idx="6">
                  <c:v>-20.697783999999999</c:v>
                </c:pt>
                <c:pt idx="7">
                  <c:v>-20.183917999999998</c:v>
                </c:pt>
                <c:pt idx="8">
                  <c:v>-19.576692999999999</c:v>
                </c:pt>
                <c:pt idx="9">
                  <c:v>-18.947195000000001</c:v>
                </c:pt>
                <c:pt idx="10">
                  <c:v>-18.362015</c:v>
                </c:pt>
                <c:pt idx="11">
                  <c:v>-17.504771999999999</c:v>
                </c:pt>
                <c:pt idx="12">
                  <c:v>-16.741879000000001</c:v>
                </c:pt>
                <c:pt idx="13">
                  <c:v>-15.916549</c:v>
                </c:pt>
                <c:pt idx="14">
                  <c:v>-15.108824</c:v>
                </c:pt>
                <c:pt idx="15">
                  <c:v>-14.288773000000001</c:v>
                </c:pt>
                <c:pt idx="16">
                  <c:v>-13.695575</c:v>
                </c:pt>
                <c:pt idx="17">
                  <c:v>-12.848917999999999</c:v>
                </c:pt>
                <c:pt idx="18">
                  <c:v>-12.122699000000001</c:v>
                </c:pt>
                <c:pt idx="19">
                  <c:v>-11.423083999999999</c:v>
                </c:pt>
                <c:pt idx="20">
                  <c:v>-10.715448</c:v>
                </c:pt>
                <c:pt idx="21">
                  <c:v>-10.112596999999999</c:v>
                </c:pt>
                <c:pt idx="22">
                  <c:v>-9.6558104</c:v>
                </c:pt>
                <c:pt idx="23">
                  <c:v>-9.1927824000000005</c:v>
                </c:pt>
                <c:pt idx="24">
                  <c:v>-8.9114771000000008</c:v>
                </c:pt>
                <c:pt idx="25">
                  <c:v>-8.5162487000000002</c:v>
                </c:pt>
                <c:pt idx="26">
                  <c:v>-8.3121165999999995</c:v>
                </c:pt>
                <c:pt idx="27">
                  <c:v>-8.0471000999999998</c:v>
                </c:pt>
                <c:pt idx="28">
                  <c:v>-7.9508038000000001</c:v>
                </c:pt>
                <c:pt idx="29">
                  <c:v>-7.8159102999999996</c:v>
                </c:pt>
                <c:pt idx="30">
                  <c:v>-7.7681908999999996</c:v>
                </c:pt>
                <c:pt idx="31">
                  <c:v>-7.7436261000000002</c:v>
                </c:pt>
                <c:pt idx="32">
                  <c:v>-7.8133911999999999</c:v>
                </c:pt>
                <c:pt idx="33">
                  <c:v>-7.8752145999999996</c:v>
                </c:pt>
                <c:pt idx="34">
                  <c:v>-7.9824590999999998</c:v>
                </c:pt>
                <c:pt idx="35">
                  <c:v>-8.0571356000000005</c:v>
                </c:pt>
                <c:pt idx="36">
                  <c:v>-8.1307668999999994</c:v>
                </c:pt>
                <c:pt idx="37">
                  <c:v>-8.2118701999999999</c:v>
                </c:pt>
                <c:pt idx="38">
                  <c:v>-8.2698879000000005</c:v>
                </c:pt>
                <c:pt idx="39">
                  <c:v>-8.2549486000000005</c:v>
                </c:pt>
                <c:pt idx="40">
                  <c:v>-8.2937964999999991</c:v>
                </c:pt>
                <c:pt idx="41">
                  <c:v>-8.2928742999999994</c:v>
                </c:pt>
                <c:pt idx="42">
                  <c:v>-8.3895111</c:v>
                </c:pt>
                <c:pt idx="43">
                  <c:v>-8.4653454000000004</c:v>
                </c:pt>
                <c:pt idx="44">
                  <c:v>-8.4850730999999993</c:v>
                </c:pt>
                <c:pt idx="45">
                  <c:v>-8.4119062000000007</c:v>
                </c:pt>
                <c:pt idx="46">
                  <c:v>-8.4394798000000009</c:v>
                </c:pt>
                <c:pt idx="47">
                  <c:v>-8.404954</c:v>
                </c:pt>
                <c:pt idx="48">
                  <c:v>-8.4138584000000005</c:v>
                </c:pt>
                <c:pt idx="49">
                  <c:v>-8.4806594999999998</c:v>
                </c:pt>
                <c:pt idx="50">
                  <c:v>-8.5441275000000001</c:v>
                </c:pt>
                <c:pt idx="51">
                  <c:v>-8.5973606</c:v>
                </c:pt>
                <c:pt idx="52">
                  <c:v>-8.6503800999999996</c:v>
                </c:pt>
                <c:pt idx="53">
                  <c:v>-8.7067776000000006</c:v>
                </c:pt>
                <c:pt idx="54">
                  <c:v>-8.8218049999999995</c:v>
                </c:pt>
                <c:pt idx="55">
                  <c:v>-8.9081936000000006</c:v>
                </c:pt>
                <c:pt idx="56">
                  <c:v>-8.9632816000000002</c:v>
                </c:pt>
                <c:pt idx="57">
                  <c:v>-9.1214399000000004</c:v>
                </c:pt>
                <c:pt idx="58">
                  <c:v>-9.2232322999999994</c:v>
                </c:pt>
                <c:pt idx="59">
                  <c:v>-9.3194914000000004</c:v>
                </c:pt>
                <c:pt idx="60">
                  <c:v>-9.3244199999999999</c:v>
                </c:pt>
                <c:pt idx="61">
                  <c:v>-9.3822708000000006</c:v>
                </c:pt>
                <c:pt idx="62">
                  <c:v>-9.5412044999999992</c:v>
                </c:pt>
                <c:pt idx="63">
                  <c:v>-9.6041612999999995</c:v>
                </c:pt>
                <c:pt idx="64">
                  <c:v>-9.6430178000000009</c:v>
                </c:pt>
                <c:pt idx="65">
                  <c:v>-9.7014399000000004</c:v>
                </c:pt>
                <c:pt idx="66">
                  <c:v>-9.8043736999999993</c:v>
                </c:pt>
                <c:pt idx="67">
                  <c:v>-9.9111633000000001</c:v>
                </c:pt>
                <c:pt idx="68">
                  <c:v>-9.8912144000000009</c:v>
                </c:pt>
                <c:pt idx="69">
                  <c:v>-9.9578018000000004</c:v>
                </c:pt>
                <c:pt idx="70">
                  <c:v>-10.027746</c:v>
                </c:pt>
                <c:pt idx="71">
                  <c:v>-9.9558058000000003</c:v>
                </c:pt>
                <c:pt idx="72">
                  <c:v>-10.073957999999999</c:v>
                </c:pt>
                <c:pt idx="73">
                  <c:v>-10.002653</c:v>
                </c:pt>
                <c:pt idx="74">
                  <c:v>-10.000073</c:v>
                </c:pt>
                <c:pt idx="75">
                  <c:v>-10.002169</c:v>
                </c:pt>
                <c:pt idx="76">
                  <c:v>-10.033379999999999</c:v>
                </c:pt>
                <c:pt idx="77">
                  <c:v>-10.010232999999999</c:v>
                </c:pt>
                <c:pt idx="78">
                  <c:v>-10.002096999999999</c:v>
                </c:pt>
                <c:pt idx="79">
                  <c:v>-10.108682</c:v>
                </c:pt>
                <c:pt idx="80">
                  <c:v>-10.134047000000001</c:v>
                </c:pt>
                <c:pt idx="81">
                  <c:v>-10.133067</c:v>
                </c:pt>
                <c:pt idx="82">
                  <c:v>-10.280099</c:v>
                </c:pt>
                <c:pt idx="83">
                  <c:v>-10.207598000000001</c:v>
                </c:pt>
                <c:pt idx="84">
                  <c:v>-10.257377999999999</c:v>
                </c:pt>
                <c:pt idx="85">
                  <c:v>-10.22076</c:v>
                </c:pt>
                <c:pt idx="86">
                  <c:v>-10.172207999999999</c:v>
                </c:pt>
                <c:pt idx="87">
                  <c:v>-10.152751</c:v>
                </c:pt>
                <c:pt idx="88">
                  <c:v>-10.126348999999999</c:v>
                </c:pt>
                <c:pt idx="89">
                  <c:v>-10.009411999999999</c:v>
                </c:pt>
                <c:pt idx="90">
                  <c:v>-10.116323</c:v>
                </c:pt>
                <c:pt idx="91">
                  <c:v>-10.099316999999999</c:v>
                </c:pt>
                <c:pt idx="92">
                  <c:v>-10.168945000000001</c:v>
                </c:pt>
                <c:pt idx="93">
                  <c:v>-10.315941</c:v>
                </c:pt>
                <c:pt idx="94">
                  <c:v>-10.300874</c:v>
                </c:pt>
                <c:pt idx="95">
                  <c:v>-10.513123999999999</c:v>
                </c:pt>
                <c:pt idx="96">
                  <c:v>-10.611082</c:v>
                </c:pt>
                <c:pt idx="97">
                  <c:v>-10.689105</c:v>
                </c:pt>
                <c:pt idx="98">
                  <c:v>-10.749708</c:v>
                </c:pt>
                <c:pt idx="99">
                  <c:v>-10.868922</c:v>
                </c:pt>
                <c:pt idx="100">
                  <c:v>-10.913364</c:v>
                </c:pt>
                <c:pt idx="101">
                  <c:v>-10.807145</c:v>
                </c:pt>
                <c:pt idx="102">
                  <c:v>-10.999461</c:v>
                </c:pt>
                <c:pt idx="103">
                  <c:v>-10.919495</c:v>
                </c:pt>
                <c:pt idx="104">
                  <c:v>-10.920389</c:v>
                </c:pt>
                <c:pt idx="105">
                  <c:v>-11.026719</c:v>
                </c:pt>
                <c:pt idx="106">
                  <c:v>-10.844087</c:v>
                </c:pt>
                <c:pt idx="107">
                  <c:v>-10.960637999999999</c:v>
                </c:pt>
                <c:pt idx="108">
                  <c:v>-10.976347000000001</c:v>
                </c:pt>
                <c:pt idx="109">
                  <c:v>-10.692045</c:v>
                </c:pt>
                <c:pt idx="110">
                  <c:v>-10.852848</c:v>
                </c:pt>
                <c:pt idx="111">
                  <c:v>-10.738892999999999</c:v>
                </c:pt>
                <c:pt idx="112">
                  <c:v>-10.766283</c:v>
                </c:pt>
                <c:pt idx="113">
                  <c:v>-10.720293</c:v>
                </c:pt>
                <c:pt idx="114">
                  <c:v>-10.725023999999999</c:v>
                </c:pt>
                <c:pt idx="115">
                  <c:v>-10.758025999999999</c:v>
                </c:pt>
                <c:pt idx="116">
                  <c:v>-10.588331999999999</c:v>
                </c:pt>
                <c:pt idx="117">
                  <c:v>-10.652599</c:v>
                </c:pt>
                <c:pt idx="118">
                  <c:v>-10.664018</c:v>
                </c:pt>
                <c:pt idx="119">
                  <c:v>-10.617324</c:v>
                </c:pt>
                <c:pt idx="120">
                  <c:v>-10.652068999999999</c:v>
                </c:pt>
                <c:pt idx="121">
                  <c:v>-10.532525</c:v>
                </c:pt>
                <c:pt idx="122">
                  <c:v>-10.648204</c:v>
                </c:pt>
                <c:pt idx="123">
                  <c:v>-10.586555000000001</c:v>
                </c:pt>
                <c:pt idx="124">
                  <c:v>-10.627618</c:v>
                </c:pt>
                <c:pt idx="125">
                  <c:v>-10.671797</c:v>
                </c:pt>
                <c:pt idx="126">
                  <c:v>-10.633165999999999</c:v>
                </c:pt>
                <c:pt idx="127">
                  <c:v>-10.677559</c:v>
                </c:pt>
                <c:pt idx="128">
                  <c:v>-10.647162</c:v>
                </c:pt>
                <c:pt idx="129">
                  <c:v>-10.719385000000001</c:v>
                </c:pt>
                <c:pt idx="130">
                  <c:v>-10.699365</c:v>
                </c:pt>
                <c:pt idx="131">
                  <c:v>-10.655644000000001</c:v>
                </c:pt>
                <c:pt idx="132">
                  <c:v>-10.672276</c:v>
                </c:pt>
                <c:pt idx="133">
                  <c:v>-10.744896000000001</c:v>
                </c:pt>
                <c:pt idx="134">
                  <c:v>-10.646754</c:v>
                </c:pt>
                <c:pt idx="135">
                  <c:v>-10.828791000000001</c:v>
                </c:pt>
                <c:pt idx="136">
                  <c:v>-10.782560999999999</c:v>
                </c:pt>
                <c:pt idx="137">
                  <c:v>-10.752124999999999</c:v>
                </c:pt>
                <c:pt idx="138">
                  <c:v>-10.927458</c:v>
                </c:pt>
                <c:pt idx="139">
                  <c:v>-10.720701</c:v>
                </c:pt>
                <c:pt idx="140">
                  <c:v>-10.838288</c:v>
                </c:pt>
                <c:pt idx="141">
                  <c:v>-10.801614000000001</c:v>
                </c:pt>
                <c:pt idx="142">
                  <c:v>-11.005520000000001</c:v>
                </c:pt>
                <c:pt idx="143">
                  <c:v>-10.970818</c:v>
                </c:pt>
                <c:pt idx="144">
                  <c:v>-10.783222</c:v>
                </c:pt>
                <c:pt idx="145">
                  <c:v>-11.130108</c:v>
                </c:pt>
                <c:pt idx="146">
                  <c:v>-11.099086</c:v>
                </c:pt>
                <c:pt idx="147">
                  <c:v>-11.193614</c:v>
                </c:pt>
                <c:pt idx="148">
                  <c:v>-11.602270000000001</c:v>
                </c:pt>
                <c:pt idx="149">
                  <c:v>-11.731373</c:v>
                </c:pt>
                <c:pt idx="150">
                  <c:v>-11.80049</c:v>
                </c:pt>
                <c:pt idx="151">
                  <c:v>-12.501068</c:v>
                </c:pt>
                <c:pt idx="152">
                  <c:v>-13.404026999999999</c:v>
                </c:pt>
                <c:pt idx="153">
                  <c:v>-14.091310999999999</c:v>
                </c:pt>
                <c:pt idx="154">
                  <c:v>-15.047022</c:v>
                </c:pt>
                <c:pt idx="155">
                  <c:v>-16.316814000000001</c:v>
                </c:pt>
                <c:pt idx="156">
                  <c:v>-16.470897999999998</c:v>
                </c:pt>
                <c:pt idx="157">
                  <c:v>-16.36956</c:v>
                </c:pt>
                <c:pt idx="158">
                  <c:v>-17.99935</c:v>
                </c:pt>
                <c:pt idx="159">
                  <c:v>-18.306608000000001</c:v>
                </c:pt>
                <c:pt idx="160">
                  <c:v>-16.372254999999999</c:v>
                </c:pt>
                <c:pt idx="161">
                  <c:v>-15.576514</c:v>
                </c:pt>
                <c:pt idx="162">
                  <c:v>-15.377478999999999</c:v>
                </c:pt>
                <c:pt idx="163">
                  <c:v>-14.16962</c:v>
                </c:pt>
                <c:pt idx="164">
                  <c:v>-13.241047999999999</c:v>
                </c:pt>
                <c:pt idx="165">
                  <c:v>-12.245399000000001</c:v>
                </c:pt>
                <c:pt idx="166">
                  <c:v>-11.508343999999999</c:v>
                </c:pt>
                <c:pt idx="167">
                  <c:v>-11.317256</c:v>
                </c:pt>
                <c:pt idx="168">
                  <c:v>-11.154047</c:v>
                </c:pt>
                <c:pt idx="169">
                  <c:v>-10.921593</c:v>
                </c:pt>
                <c:pt idx="170">
                  <c:v>-10.907273</c:v>
                </c:pt>
                <c:pt idx="171">
                  <c:v>-10.994818</c:v>
                </c:pt>
                <c:pt idx="172">
                  <c:v>-11.134687</c:v>
                </c:pt>
                <c:pt idx="173">
                  <c:v>-11.395562999999999</c:v>
                </c:pt>
                <c:pt idx="174">
                  <c:v>-11.626953</c:v>
                </c:pt>
                <c:pt idx="175">
                  <c:v>-11.957582</c:v>
                </c:pt>
                <c:pt idx="176">
                  <c:v>-12.472962000000001</c:v>
                </c:pt>
                <c:pt idx="177">
                  <c:v>-12.915760000000001</c:v>
                </c:pt>
                <c:pt idx="178">
                  <c:v>-13.446683999999999</c:v>
                </c:pt>
                <c:pt idx="179">
                  <c:v>-14.13048</c:v>
                </c:pt>
                <c:pt idx="180">
                  <c:v>-14.689723000000001</c:v>
                </c:pt>
                <c:pt idx="181">
                  <c:v>-15.049365</c:v>
                </c:pt>
                <c:pt idx="182">
                  <c:v>-15.606413</c:v>
                </c:pt>
                <c:pt idx="183">
                  <c:v>-15.825923</c:v>
                </c:pt>
                <c:pt idx="184">
                  <c:v>-16.489402999999999</c:v>
                </c:pt>
                <c:pt idx="185">
                  <c:v>-17.503933</c:v>
                </c:pt>
                <c:pt idx="186">
                  <c:v>-19.039487999999999</c:v>
                </c:pt>
                <c:pt idx="187">
                  <c:v>-21.678422999999999</c:v>
                </c:pt>
                <c:pt idx="188">
                  <c:v>-25.281466999999999</c:v>
                </c:pt>
                <c:pt idx="189">
                  <c:v>-28.472576</c:v>
                </c:pt>
                <c:pt idx="190">
                  <c:v>-32.567104</c:v>
                </c:pt>
                <c:pt idx="191">
                  <c:v>-36.888420000000004</c:v>
                </c:pt>
                <c:pt idx="192">
                  <c:v>-43.260818</c:v>
                </c:pt>
                <c:pt idx="193">
                  <c:v>-50.480536999999998</c:v>
                </c:pt>
                <c:pt idx="194">
                  <c:v>-48.466782000000002</c:v>
                </c:pt>
                <c:pt idx="195">
                  <c:v>-45.346237000000002</c:v>
                </c:pt>
                <c:pt idx="196">
                  <c:v>-43.497807000000002</c:v>
                </c:pt>
                <c:pt idx="197">
                  <c:v>-42.640366</c:v>
                </c:pt>
                <c:pt idx="198">
                  <c:v>-42.560893999999998</c:v>
                </c:pt>
                <c:pt idx="199">
                  <c:v>-42.695835000000002</c:v>
                </c:pt>
                <c:pt idx="200">
                  <c:v>-43.092606000000004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BC-4D90-ADA7-6B3AF926CA4B}"/>
            </c:ext>
          </c:extLst>
        </c:ser>
        <c:ser>
          <c:idx val="3"/>
          <c:order val="2"/>
          <c:tx>
            <c:strRef>
              <c:f>'CLvsLO 1.5GHz IF'!$T$2</c:f>
              <c:strCache>
                <c:ptCount val="1"/>
                <c:pt idx="0">
                  <c:v>+9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'CLvsLO 1.5GHz IF'!$Q$5:$Q$205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'CLvsLO 1.5GHz IF'!$T$5:$T$205</c:f>
              <c:numCache>
                <c:formatCode>General</c:formatCode>
                <c:ptCount val="201"/>
                <c:pt idx="0">
                  <c:v>-28.107562999999999</c:v>
                </c:pt>
                <c:pt idx="1">
                  <c:v>-26.882521000000001</c:v>
                </c:pt>
                <c:pt idx="2">
                  <c:v>-25.419892999999998</c:v>
                </c:pt>
                <c:pt idx="3">
                  <c:v>-23.840420000000002</c:v>
                </c:pt>
                <c:pt idx="4">
                  <c:v>-22.721482999999999</c:v>
                </c:pt>
                <c:pt idx="5">
                  <c:v>-21.828683999999999</c:v>
                </c:pt>
                <c:pt idx="6">
                  <c:v>-21.087561000000001</c:v>
                </c:pt>
                <c:pt idx="7">
                  <c:v>-20.473092999999999</c:v>
                </c:pt>
                <c:pt idx="8">
                  <c:v>-19.863057999999999</c:v>
                </c:pt>
                <c:pt idx="9">
                  <c:v>-19.254076000000001</c:v>
                </c:pt>
                <c:pt idx="10">
                  <c:v>-18.579159000000001</c:v>
                </c:pt>
                <c:pt idx="11">
                  <c:v>-17.865787999999998</c:v>
                </c:pt>
                <c:pt idx="12">
                  <c:v>-17.095203000000001</c:v>
                </c:pt>
                <c:pt idx="13">
                  <c:v>-16.268227</c:v>
                </c:pt>
                <c:pt idx="14">
                  <c:v>-15.486129999999999</c:v>
                </c:pt>
                <c:pt idx="15">
                  <c:v>-14.683508</c:v>
                </c:pt>
                <c:pt idx="16">
                  <c:v>-13.892931000000001</c:v>
                </c:pt>
                <c:pt idx="17">
                  <c:v>-13.128798</c:v>
                </c:pt>
                <c:pt idx="18">
                  <c:v>-12.389500999999999</c:v>
                </c:pt>
                <c:pt idx="19">
                  <c:v>-11.654942999999999</c:v>
                </c:pt>
                <c:pt idx="20">
                  <c:v>-10.999931</c:v>
                </c:pt>
                <c:pt idx="21">
                  <c:v>-10.401196000000001</c:v>
                </c:pt>
                <c:pt idx="22">
                  <c:v>-9.8880320000000008</c:v>
                </c:pt>
                <c:pt idx="23">
                  <c:v>-9.4384537000000002</c:v>
                </c:pt>
                <c:pt idx="24">
                  <c:v>-9.0673627999999997</c:v>
                </c:pt>
                <c:pt idx="25">
                  <c:v>-8.7356128999999996</c:v>
                </c:pt>
                <c:pt idx="26">
                  <c:v>-8.4772929999999995</c:v>
                </c:pt>
                <c:pt idx="27">
                  <c:v>-8.2462281999999991</c:v>
                </c:pt>
                <c:pt idx="28">
                  <c:v>-8.0828161000000005</c:v>
                </c:pt>
                <c:pt idx="29">
                  <c:v>-7.9582777</c:v>
                </c:pt>
                <c:pt idx="30">
                  <c:v>-7.9009255999999999</c:v>
                </c:pt>
                <c:pt idx="31">
                  <c:v>-7.8741526999999998</c:v>
                </c:pt>
                <c:pt idx="32">
                  <c:v>-7.8971634000000002</c:v>
                </c:pt>
                <c:pt idx="33">
                  <c:v>-7.9431338</c:v>
                </c:pt>
                <c:pt idx="34">
                  <c:v>-8.0079841999999992</c:v>
                </c:pt>
                <c:pt idx="35">
                  <c:v>-8.0687733000000001</c:v>
                </c:pt>
                <c:pt idx="36">
                  <c:v>-8.1274947999999991</c:v>
                </c:pt>
                <c:pt idx="37">
                  <c:v>-8.1574869000000003</c:v>
                </c:pt>
                <c:pt idx="38">
                  <c:v>-8.1858787999999993</c:v>
                </c:pt>
                <c:pt idx="39">
                  <c:v>-8.2001123000000007</c:v>
                </c:pt>
                <c:pt idx="40">
                  <c:v>-8.2267493999999992</c:v>
                </c:pt>
                <c:pt idx="41">
                  <c:v>-8.2611532000000008</c:v>
                </c:pt>
                <c:pt idx="42">
                  <c:v>-8.3049315999999997</c:v>
                </c:pt>
                <c:pt idx="43">
                  <c:v>-8.3277903000000002</c:v>
                </c:pt>
                <c:pt idx="44">
                  <c:v>-8.3601893999999994</c:v>
                </c:pt>
                <c:pt idx="45">
                  <c:v>-8.3662747999999993</c:v>
                </c:pt>
                <c:pt idx="46">
                  <c:v>-8.3657149999999998</c:v>
                </c:pt>
                <c:pt idx="47">
                  <c:v>-8.3773841999999998</c:v>
                </c:pt>
                <c:pt idx="48">
                  <c:v>-8.4139251999999995</c:v>
                </c:pt>
                <c:pt idx="49">
                  <c:v>-8.4529370999999998</c:v>
                </c:pt>
                <c:pt idx="50">
                  <c:v>-8.5103559000000004</c:v>
                </c:pt>
                <c:pt idx="51">
                  <c:v>-8.5759954</c:v>
                </c:pt>
                <c:pt idx="52">
                  <c:v>-8.6538571999999991</c:v>
                </c:pt>
                <c:pt idx="53">
                  <c:v>-8.7361573999999997</c:v>
                </c:pt>
                <c:pt idx="54">
                  <c:v>-8.8206462999999999</c:v>
                </c:pt>
                <c:pt idx="55">
                  <c:v>-8.9200505999999997</c:v>
                </c:pt>
                <c:pt idx="56">
                  <c:v>-9.0261201999999994</c:v>
                </c:pt>
                <c:pt idx="57">
                  <c:v>-9.1275119999999994</c:v>
                </c:pt>
                <c:pt idx="58">
                  <c:v>-9.2133570000000002</c:v>
                </c:pt>
                <c:pt idx="59">
                  <c:v>-9.3005952999999995</c:v>
                </c:pt>
                <c:pt idx="60">
                  <c:v>-9.3893784999999994</c:v>
                </c:pt>
                <c:pt idx="61">
                  <c:v>-9.4661875000000002</c:v>
                </c:pt>
                <c:pt idx="62">
                  <c:v>-9.5294123000000006</c:v>
                </c:pt>
                <c:pt idx="63">
                  <c:v>-9.6049918999999999</c:v>
                </c:pt>
                <c:pt idx="64">
                  <c:v>-9.6852131000000004</c:v>
                </c:pt>
                <c:pt idx="65">
                  <c:v>-9.7521830000000005</c:v>
                </c:pt>
                <c:pt idx="66">
                  <c:v>-9.8017301999999997</c:v>
                </c:pt>
                <c:pt idx="67">
                  <c:v>-9.8574800000000007</c:v>
                </c:pt>
                <c:pt idx="68">
                  <c:v>-9.9126902000000001</c:v>
                </c:pt>
                <c:pt idx="69">
                  <c:v>-9.9365845000000004</c:v>
                </c:pt>
                <c:pt idx="70">
                  <c:v>-9.9672488999999995</c:v>
                </c:pt>
                <c:pt idx="71">
                  <c:v>-9.9897223000000004</c:v>
                </c:pt>
                <c:pt idx="72">
                  <c:v>-9.9973621000000001</c:v>
                </c:pt>
                <c:pt idx="73">
                  <c:v>-9.9933472000000005</c:v>
                </c:pt>
                <c:pt idx="74">
                  <c:v>-10.011206</c:v>
                </c:pt>
                <c:pt idx="75">
                  <c:v>-9.9998693000000003</c:v>
                </c:pt>
                <c:pt idx="76">
                  <c:v>-10.002964</c:v>
                </c:pt>
                <c:pt idx="77">
                  <c:v>-10.027161</c:v>
                </c:pt>
                <c:pt idx="78">
                  <c:v>-10.049718</c:v>
                </c:pt>
                <c:pt idx="79">
                  <c:v>-10.061992999999999</c:v>
                </c:pt>
                <c:pt idx="80">
                  <c:v>-10.106284</c:v>
                </c:pt>
                <c:pt idx="81">
                  <c:v>-10.135168</c:v>
                </c:pt>
                <c:pt idx="82">
                  <c:v>-10.151578000000001</c:v>
                </c:pt>
                <c:pt idx="83">
                  <c:v>-10.159815999999999</c:v>
                </c:pt>
                <c:pt idx="84">
                  <c:v>-10.157268</c:v>
                </c:pt>
                <c:pt idx="85">
                  <c:v>-10.130338</c:v>
                </c:pt>
                <c:pt idx="86">
                  <c:v>-10.117680999999999</c:v>
                </c:pt>
                <c:pt idx="87">
                  <c:v>-10.078094</c:v>
                </c:pt>
                <c:pt idx="88">
                  <c:v>-10.067225000000001</c:v>
                </c:pt>
                <c:pt idx="89">
                  <c:v>-10.067926</c:v>
                </c:pt>
                <c:pt idx="90">
                  <c:v>-10.086518999999999</c:v>
                </c:pt>
                <c:pt idx="91">
                  <c:v>-10.140299000000001</c:v>
                </c:pt>
                <c:pt idx="92">
                  <c:v>-10.215944</c:v>
                </c:pt>
                <c:pt idx="93">
                  <c:v>-10.313701999999999</c:v>
                </c:pt>
                <c:pt idx="94">
                  <c:v>-10.432808</c:v>
                </c:pt>
                <c:pt idx="95">
                  <c:v>-10.549365999999999</c:v>
                </c:pt>
                <c:pt idx="96">
                  <c:v>-10.644928</c:v>
                </c:pt>
                <c:pt idx="97">
                  <c:v>-10.766689</c:v>
                </c:pt>
                <c:pt idx="98">
                  <c:v>-10.852933999999999</c:v>
                </c:pt>
                <c:pt idx="99">
                  <c:v>-10.898946</c:v>
                </c:pt>
                <c:pt idx="100">
                  <c:v>-10.965365</c:v>
                </c:pt>
                <c:pt idx="101">
                  <c:v>-11.003591</c:v>
                </c:pt>
                <c:pt idx="102">
                  <c:v>-11.014113999999999</c:v>
                </c:pt>
                <c:pt idx="103">
                  <c:v>-11.038994000000001</c:v>
                </c:pt>
                <c:pt idx="104">
                  <c:v>-11.044203</c:v>
                </c:pt>
                <c:pt idx="105">
                  <c:v>-11.035504</c:v>
                </c:pt>
                <c:pt idx="106">
                  <c:v>-11.043816</c:v>
                </c:pt>
                <c:pt idx="107">
                  <c:v>-10.993824999999999</c:v>
                </c:pt>
                <c:pt idx="108">
                  <c:v>-10.954063</c:v>
                </c:pt>
                <c:pt idx="109">
                  <c:v>-10.929887000000001</c:v>
                </c:pt>
                <c:pt idx="110">
                  <c:v>-10.8878</c:v>
                </c:pt>
                <c:pt idx="111">
                  <c:v>-10.833587</c:v>
                </c:pt>
                <c:pt idx="112">
                  <c:v>-10.839001</c:v>
                </c:pt>
                <c:pt idx="113">
                  <c:v>-10.819546000000001</c:v>
                </c:pt>
                <c:pt idx="114">
                  <c:v>-10.789045</c:v>
                </c:pt>
                <c:pt idx="115">
                  <c:v>-10.767355</c:v>
                </c:pt>
                <c:pt idx="116">
                  <c:v>-10.76155</c:v>
                </c:pt>
                <c:pt idx="117">
                  <c:v>-10.740982000000001</c:v>
                </c:pt>
                <c:pt idx="118">
                  <c:v>-10.722868</c:v>
                </c:pt>
                <c:pt idx="119">
                  <c:v>-10.716475000000001</c:v>
                </c:pt>
                <c:pt idx="120">
                  <c:v>-10.719234</c:v>
                </c:pt>
                <c:pt idx="121">
                  <c:v>-10.710876000000001</c:v>
                </c:pt>
                <c:pt idx="122">
                  <c:v>-10.720898</c:v>
                </c:pt>
                <c:pt idx="123">
                  <c:v>-10.732616999999999</c:v>
                </c:pt>
                <c:pt idx="124">
                  <c:v>-10.759149000000001</c:v>
                </c:pt>
                <c:pt idx="125">
                  <c:v>-10.77215</c:v>
                </c:pt>
                <c:pt idx="126">
                  <c:v>-10.788192</c:v>
                </c:pt>
                <c:pt idx="127">
                  <c:v>-10.81391</c:v>
                </c:pt>
                <c:pt idx="128">
                  <c:v>-10.825782999999999</c:v>
                </c:pt>
                <c:pt idx="129">
                  <c:v>-10.83652</c:v>
                </c:pt>
                <c:pt idx="130">
                  <c:v>-10.842059000000001</c:v>
                </c:pt>
                <c:pt idx="131">
                  <c:v>-10.869119</c:v>
                </c:pt>
                <c:pt idx="132">
                  <c:v>-10.865005</c:v>
                </c:pt>
                <c:pt idx="133">
                  <c:v>-10.904949999999999</c:v>
                </c:pt>
                <c:pt idx="134">
                  <c:v>-10.948509</c:v>
                </c:pt>
                <c:pt idx="135">
                  <c:v>-10.982275</c:v>
                </c:pt>
                <c:pt idx="136">
                  <c:v>-11.041724</c:v>
                </c:pt>
                <c:pt idx="137">
                  <c:v>-11.082246</c:v>
                </c:pt>
                <c:pt idx="138">
                  <c:v>-11.106605999999999</c:v>
                </c:pt>
                <c:pt idx="139">
                  <c:v>-11.134038</c:v>
                </c:pt>
                <c:pt idx="140">
                  <c:v>-11.225671</c:v>
                </c:pt>
                <c:pt idx="141">
                  <c:v>-11.272974</c:v>
                </c:pt>
                <c:pt idx="142">
                  <c:v>-11.315041000000001</c:v>
                </c:pt>
                <c:pt idx="143">
                  <c:v>-11.425333999999999</c:v>
                </c:pt>
                <c:pt idx="144">
                  <c:v>-11.560480999999999</c:v>
                </c:pt>
                <c:pt idx="145">
                  <c:v>-11.686621000000001</c:v>
                </c:pt>
                <c:pt idx="146">
                  <c:v>-11.975042</c:v>
                </c:pt>
                <c:pt idx="147">
                  <c:v>-12.379834000000001</c:v>
                </c:pt>
                <c:pt idx="148">
                  <c:v>-12.738263</c:v>
                </c:pt>
                <c:pt idx="149">
                  <c:v>-13.331939999999999</c:v>
                </c:pt>
                <c:pt idx="150">
                  <c:v>-14.168991999999999</c:v>
                </c:pt>
                <c:pt idx="151">
                  <c:v>-15.049969000000001</c:v>
                </c:pt>
                <c:pt idx="152">
                  <c:v>-16.112375</c:v>
                </c:pt>
                <c:pt idx="153">
                  <c:v>-17.432091</c:v>
                </c:pt>
                <c:pt idx="154">
                  <c:v>-18.536489</c:v>
                </c:pt>
                <c:pt idx="155">
                  <c:v>-19.334475999999999</c:v>
                </c:pt>
                <c:pt idx="156">
                  <c:v>-20.274408000000001</c:v>
                </c:pt>
                <c:pt idx="157">
                  <c:v>-21.023848000000001</c:v>
                </c:pt>
                <c:pt idx="158">
                  <c:v>-21.064461000000001</c:v>
                </c:pt>
                <c:pt idx="159">
                  <c:v>-20.882261</c:v>
                </c:pt>
                <c:pt idx="160">
                  <c:v>-20.666129999999999</c:v>
                </c:pt>
                <c:pt idx="161">
                  <c:v>-19.807461</c:v>
                </c:pt>
                <c:pt idx="162">
                  <c:v>-18.625608</c:v>
                </c:pt>
                <c:pt idx="163">
                  <c:v>-17.519155999999999</c:v>
                </c:pt>
                <c:pt idx="164">
                  <c:v>-16.293779000000001</c:v>
                </c:pt>
                <c:pt idx="165">
                  <c:v>-15.008732999999999</c:v>
                </c:pt>
                <c:pt idx="166">
                  <c:v>-13.915854</c:v>
                </c:pt>
                <c:pt idx="167">
                  <c:v>-12.943250000000001</c:v>
                </c:pt>
                <c:pt idx="168">
                  <c:v>-12.249613999999999</c:v>
                </c:pt>
                <c:pt idx="169">
                  <c:v>-11.859012</c:v>
                </c:pt>
                <c:pt idx="170">
                  <c:v>-11.583503</c:v>
                </c:pt>
                <c:pt idx="171">
                  <c:v>-11.437965999999999</c:v>
                </c:pt>
                <c:pt idx="172">
                  <c:v>-11.470275000000001</c:v>
                </c:pt>
                <c:pt idx="173">
                  <c:v>-11.613826</c:v>
                </c:pt>
                <c:pt idx="174">
                  <c:v>-11.847757</c:v>
                </c:pt>
                <c:pt idx="175">
                  <c:v>-12.156294000000001</c:v>
                </c:pt>
                <c:pt idx="176">
                  <c:v>-12.542869</c:v>
                </c:pt>
                <c:pt idx="177">
                  <c:v>-13.018026000000001</c:v>
                </c:pt>
                <c:pt idx="178">
                  <c:v>-13.541376</c:v>
                </c:pt>
                <c:pt idx="179">
                  <c:v>-14.040321</c:v>
                </c:pt>
                <c:pt idx="180">
                  <c:v>-14.556713</c:v>
                </c:pt>
                <c:pt idx="181">
                  <c:v>-15.001222</c:v>
                </c:pt>
                <c:pt idx="182">
                  <c:v>-15.430662</c:v>
                </c:pt>
                <c:pt idx="183">
                  <c:v>-15.899507</c:v>
                </c:pt>
                <c:pt idx="184">
                  <c:v>-16.510681000000002</c:v>
                </c:pt>
                <c:pt idx="185">
                  <c:v>-17.396954999999998</c:v>
                </c:pt>
                <c:pt idx="186">
                  <c:v>-18.843658000000001</c:v>
                </c:pt>
                <c:pt idx="187">
                  <c:v>-20.743811000000001</c:v>
                </c:pt>
                <c:pt idx="188">
                  <c:v>-23.253397</c:v>
                </c:pt>
                <c:pt idx="189">
                  <c:v>-26.279055</c:v>
                </c:pt>
                <c:pt idx="190">
                  <c:v>-29.878613000000001</c:v>
                </c:pt>
                <c:pt idx="191">
                  <c:v>-33.915951</c:v>
                </c:pt>
                <c:pt idx="192">
                  <c:v>-37.616951</c:v>
                </c:pt>
                <c:pt idx="193">
                  <c:v>-40.609043</c:v>
                </c:pt>
                <c:pt idx="194">
                  <c:v>-42.671436</c:v>
                </c:pt>
                <c:pt idx="195">
                  <c:v>-43.628208000000001</c:v>
                </c:pt>
                <c:pt idx="196">
                  <c:v>-43.503559000000003</c:v>
                </c:pt>
                <c:pt idx="197">
                  <c:v>-43.197921999999998</c:v>
                </c:pt>
                <c:pt idx="198">
                  <c:v>-42.819405000000003</c:v>
                </c:pt>
                <c:pt idx="199">
                  <c:v>-42.642288000000001</c:v>
                </c:pt>
                <c:pt idx="200">
                  <c:v>-42.620483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BC-4D90-ADA7-6B3AF926CA4B}"/>
            </c:ext>
          </c:extLst>
        </c:ser>
        <c:ser>
          <c:idx val="5"/>
          <c:order val="3"/>
          <c:tx>
            <c:strRef>
              <c:f>'CLvsLO 1.5GHz IF'!$U$2</c:f>
              <c:strCache>
                <c:ptCount val="1"/>
                <c:pt idx="0">
                  <c:v>+7 dBm</c:v>
                </c:pt>
              </c:strCache>
            </c:strRef>
          </c:tx>
          <c:spPr>
            <a:ln cap="rnd"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'CLvsLO 1.5GHz IF'!$E$5:$E$205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'CLvsLO 1.5GHz IF'!$U$5:$U$205</c:f>
              <c:numCache>
                <c:formatCode>General</c:formatCode>
                <c:ptCount val="201"/>
                <c:pt idx="0">
                  <c:v>-28.437773</c:v>
                </c:pt>
                <c:pt idx="1">
                  <c:v>-27.207045000000001</c:v>
                </c:pt>
                <c:pt idx="2">
                  <c:v>-25.729289999999999</c:v>
                </c:pt>
                <c:pt idx="3">
                  <c:v>-24.136310999999999</c:v>
                </c:pt>
                <c:pt idx="4">
                  <c:v>-23.010445000000001</c:v>
                </c:pt>
                <c:pt idx="5">
                  <c:v>-22.118856000000001</c:v>
                </c:pt>
                <c:pt idx="6">
                  <c:v>-21.383438000000002</c:v>
                </c:pt>
                <c:pt idx="7">
                  <c:v>-20.793033999999999</c:v>
                </c:pt>
                <c:pt idx="8">
                  <c:v>-20.214779</c:v>
                </c:pt>
                <c:pt idx="9">
                  <c:v>-19.639074000000001</c:v>
                </c:pt>
                <c:pt idx="10">
                  <c:v>-18.989933000000001</c:v>
                </c:pt>
                <c:pt idx="11">
                  <c:v>-18.297373</c:v>
                </c:pt>
                <c:pt idx="12">
                  <c:v>-17.529713000000001</c:v>
                </c:pt>
                <c:pt idx="13">
                  <c:v>-16.687177999999999</c:v>
                </c:pt>
                <c:pt idx="14">
                  <c:v>-15.880815999999999</c:v>
                </c:pt>
                <c:pt idx="15">
                  <c:v>-15.052263</c:v>
                </c:pt>
                <c:pt idx="16">
                  <c:v>-14.224743</c:v>
                </c:pt>
                <c:pt idx="17">
                  <c:v>-13.434041000000001</c:v>
                </c:pt>
                <c:pt idx="18">
                  <c:v>-12.673162</c:v>
                </c:pt>
                <c:pt idx="19">
                  <c:v>-11.922349000000001</c:v>
                </c:pt>
                <c:pt idx="20">
                  <c:v>-11.249067</c:v>
                </c:pt>
                <c:pt idx="21">
                  <c:v>-10.640739999999999</c:v>
                </c:pt>
                <c:pt idx="22">
                  <c:v>-10.112735000000001</c:v>
                </c:pt>
                <c:pt idx="23">
                  <c:v>-9.6512747000000001</c:v>
                </c:pt>
                <c:pt idx="24">
                  <c:v>-9.2644768000000006</c:v>
                </c:pt>
                <c:pt idx="25">
                  <c:v>-8.9179563999999996</c:v>
                </c:pt>
                <c:pt idx="26">
                  <c:v>-8.6440163000000005</c:v>
                </c:pt>
                <c:pt idx="27">
                  <c:v>-8.3983287999999998</c:v>
                </c:pt>
                <c:pt idx="28">
                  <c:v>-8.2190551999999997</c:v>
                </c:pt>
                <c:pt idx="29">
                  <c:v>-8.0795850999999992</c:v>
                </c:pt>
                <c:pt idx="30">
                  <c:v>-8.0085688000000008</c:v>
                </c:pt>
                <c:pt idx="31">
                  <c:v>-7.9659428999999999</c:v>
                </c:pt>
                <c:pt idx="32">
                  <c:v>-7.9703884</c:v>
                </c:pt>
                <c:pt idx="33">
                  <c:v>-7.9973749999999999</c:v>
                </c:pt>
                <c:pt idx="34">
                  <c:v>-8.0429735000000004</c:v>
                </c:pt>
                <c:pt idx="35">
                  <c:v>-8.0836077</c:v>
                </c:pt>
                <c:pt idx="36">
                  <c:v>-8.1204804999999993</c:v>
                </c:pt>
                <c:pt idx="37">
                  <c:v>-8.1314954999999998</c:v>
                </c:pt>
                <c:pt idx="38">
                  <c:v>-8.1442288999999999</c:v>
                </c:pt>
                <c:pt idx="39">
                  <c:v>-8.1468325000000004</c:v>
                </c:pt>
                <c:pt idx="40">
                  <c:v>-8.1681165999999994</c:v>
                </c:pt>
                <c:pt idx="41">
                  <c:v>-8.1997414000000006</c:v>
                </c:pt>
                <c:pt idx="42">
                  <c:v>-8.2412337999999998</c:v>
                </c:pt>
                <c:pt idx="43">
                  <c:v>-8.2628468999999996</c:v>
                </c:pt>
                <c:pt idx="44">
                  <c:v>-8.2970618999999992</c:v>
                </c:pt>
                <c:pt idx="45">
                  <c:v>-8.3095303000000005</c:v>
                </c:pt>
                <c:pt idx="46">
                  <c:v>-8.3183985000000007</c:v>
                </c:pt>
                <c:pt idx="47">
                  <c:v>-8.3439016000000006</c:v>
                </c:pt>
                <c:pt idx="48">
                  <c:v>-8.3952636999999992</c:v>
                </c:pt>
                <c:pt idx="49">
                  <c:v>-8.4443941000000002</c:v>
                </c:pt>
                <c:pt idx="50">
                  <c:v>-8.5112591000000002</c:v>
                </c:pt>
                <c:pt idx="51">
                  <c:v>-8.5867366999999994</c:v>
                </c:pt>
                <c:pt idx="52">
                  <c:v>-8.6736077999999992</c:v>
                </c:pt>
                <c:pt idx="53">
                  <c:v>-8.7649412000000009</c:v>
                </c:pt>
                <c:pt idx="54">
                  <c:v>-8.8598423000000004</c:v>
                </c:pt>
                <c:pt idx="55">
                  <c:v>-8.9641657000000006</c:v>
                </c:pt>
                <c:pt idx="56">
                  <c:v>-9.0746202</c:v>
                </c:pt>
                <c:pt idx="57">
                  <c:v>-9.1794194999999998</c:v>
                </c:pt>
                <c:pt idx="58">
                  <c:v>-9.2676811000000008</c:v>
                </c:pt>
                <c:pt idx="59">
                  <c:v>-9.3592749000000008</c:v>
                </c:pt>
                <c:pt idx="60">
                  <c:v>-9.4502725999999999</c:v>
                </c:pt>
                <c:pt idx="61">
                  <c:v>-9.5270089999999996</c:v>
                </c:pt>
                <c:pt idx="62">
                  <c:v>-9.587059</c:v>
                </c:pt>
                <c:pt idx="63">
                  <c:v>-9.6581430000000008</c:v>
                </c:pt>
                <c:pt idx="64">
                  <c:v>-9.7324771999999999</c:v>
                </c:pt>
                <c:pt idx="65">
                  <c:v>-9.7904873000000006</c:v>
                </c:pt>
                <c:pt idx="66">
                  <c:v>-9.8292780000000004</c:v>
                </c:pt>
                <c:pt idx="67">
                  <c:v>-9.8792933999999999</c:v>
                </c:pt>
                <c:pt idx="68">
                  <c:v>-9.9277505999999995</c:v>
                </c:pt>
                <c:pt idx="69">
                  <c:v>-9.9477015000000009</c:v>
                </c:pt>
                <c:pt idx="70">
                  <c:v>-9.9828261999999999</c:v>
                </c:pt>
                <c:pt idx="71">
                  <c:v>-10.009005</c:v>
                </c:pt>
                <c:pt idx="72">
                  <c:v>-10.018456</c:v>
                </c:pt>
                <c:pt idx="73">
                  <c:v>-10.018124</c:v>
                </c:pt>
                <c:pt idx="74">
                  <c:v>-10.037585</c:v>
                </c:pt>
                <c:pt idx="75">
                  <c:v>-10.02342</c:v>
                </c:pt>
                <c:pt idx="76">
                  <c:v>-10.027585999999999</c:v>
                </c:pt>
                <c:pt idx="77">
                  <c:v>-10.050535</c:v>
                </c:pt>
                <c:pt idx="78">
                  <c:v>-10.066329</c:v>
                </c:pt>
                <c:pt idx="79">
                  <c:v>-10.068654</c:v>
                </c:pt>
                <c:pt idx="80">
                  <c:v>-10.101221000000001</c:v>
                </c:pt>
                <c:pt idx="81">
                  <c:v>-10.120149</c:v>
                </c:pt>
                <c:pt idx="82">
                  <c:v>-10.124319</c:v>
                </c:pt>
                <c:pt idx="83">
                  <c:v>-10.128394</c:v>
                </c:pt>
                <c:pt idx="84">
                  <c:v>-10.121302</c:v>
                </c:pt>
                <c:pt idx="85">
                  <c:v>-10.096444999999999</c:v>
                </c:pt>
                <c:pt idx="86">
                  <c:v>-10.089751</c:v>
                </c:pt>
                <c:pt idx="87">
                  <c:v>-10.063855999999999</c:v>
                </c:pt>
                <c:pt idx="88">
                  <c:v>-10.065992</c:v>
                </c:pt>
                <c:pt idx="89">
                  <c:v>-10.084951999999999</c:v>
                </c:pt>
                <c:pt idx="90">
                  <c:v>-10.123647</c:v>
                </c:pt>
                <c:pt idx="91">
                  <c:v>-10.196465</c:v>
                </c:pt>
                <c:pt idx="92">
                  <c:v>-10.292997</c:v>
                </c:pt>
                <c:pt idx="93">
                  <c:v>-10.410776</c:v>
                </c:pt>
                <c:pt idx="94">
                  <c:v>-10.547209000000001</c:v>
                </c:pt>
                <c:pt idx="95">
                  <c:v>-10.677781</c:v>
                </c:pt>
                <c:pt idx="96">
                  <c:v>-10.785617</c:v>
                </c:pt>
                <c:pt idx="97">
                  <c:v>-10.916009000000001</c:v>
                </c:pt>
                <c:pt idx="98">
                  <c:v>-11.005927</c:v>
                </c:pt>
                <c:pt idx="99">
                  <c:v>-11.059642</c:v>
                </c:pt>
                <c:pt idx="100">
                  <c:v>-11.129053000000001</c:v>
                </c:pt>
                <c:pt idx="101">
                  <c:v>-11.167999</c:v>
                </c:pt>
                <c:pt idx="102">
                  <c:v>-11.175511</c:v>
                </c:pt>
                <c:pt idx="103">
                  <c:v>-11.203466000000001</c:v>
                </c:pt>
                <c:pt idx="104">
                  <c:v>-11.205149</c:v>
                </c:pt>
                <c:pt idx="105">
                  <c:v>-11.194596000000001</c:v>
                </c:pt>
                <c:pt idx="106">
                  <c:v>-11.198349</c:v>
                </c:pt>
                <c:pt idx="107">
                  <c:v>-11.142702</c:v>
                </c:pt>
                <c:pt idx="108">
                  <c:v>-11.094692</c:v>
                </c:pt>
                <c:pt idx="109">
                  <c:v>-11.067183</c:v>
                </c:pt>
                <c:pt idx="110">
                  <c:v>-11.021753</c:v>
                </c:pt>
                <c:pt idx="111">
                  <c:v>-10.966474</c:v>
                </c:pt>
                <c:pt idx="112">
                  <c:v>-10.973865999999999</c:v>
                </c:pt>
                <c:pt idx="113">
                  <c:v>-10.955425999999999</c:v>
                </c:pt>
                <c:pt idx="114">
                  <c:v>-10.923933999999999</c:v>
                </c:pt>
                <c:pt idx="115">
                  <c:v>-10.906257</c:v>
                </c:pt>
                <c:pt idx="116">
                  <c:v>-10.902025</c:v>
                </c:pt>
                <c:pt idx="117">
                  <c:v>-10.883922</c:v>
                </c:pt>
                <c:pt idx="118">
                  <c:v>-10.871059000000001</c:v>
                </c:pt>
                <c:pt idx="119">
                  <c:v>-10.872128999999999</c:v>
                </c:pt>
                <c:pt idx="120">
                  <c:v>-10.87884</c:v>
                </c:pt>
                <c:pt idx="121">
                  <c:v>-10.879780999999999</c:v>
                </c:pt>
                <c:pt idx="122">
                  <c:v>-10.90029</c:v>
                </c:pt>
                <c:pt idx="123">
                  <c:v>-10.916492</c:v>
                </c:pt>
                <c:pt idx="124">
                  <c:v>-10.947483</c:v>
                </c:pt>
                <c:pt idx="125">
                  <c:v>-10.963366000000001</c:v>
                </c:pt>
                <c:pt idx="126">
                  <c:v>-10.982604</c:v>
                </c:pt>
                <c:pt idx="127">
                  <c:v>-11.011525000000001</c:v>
                </c:pt>
                <c:pt idx="128">
                  <c:v>-11.029942</c:v>
                </c:pt>
                <c:pt idx="129">
                  <c:v>-11.047314999999999</c:v>
                </c:pt>
                <c:pt idx="130">
                  <c:v>-11.066338999999999</c:v>
                </c:pt>
                <c:pt idx="131">
                  <c:v>-11.104768</c:v>
                </c:pt>
                <c:pt idx="132">
                  <c:v>-11.116161</c:v>
                </c:pt>
                <c:pt idx="133">
                  <c:v>-11.178117</c:v>
                </c:pt>
                <c:pt idx="134">
                  <c:v>-11.247123</c:v>
                </c:pt>
                <c:pt idx="135">
                  <c:v>-11.306452999999999</c:v>
                </c:pt>
                <c:pt idx="136">
                  <c:v>-11.397462000000001</c:v>
                </c:pt>
                <c:pt idx="137">
                  <c:v>-11.479486</c:v>
                </c:pt>
                <c:pt idx="138">
                  <c:v>-11.542322</c:v>
                </c:pt>
                <c:pt idx="139">
                  <c:v>-11.610447000000001</c:v>
                </c:pt>
                <c:pt idx="140">
                  <c:v>-11.781936999999999</c:v>
                </c:pt>
                <c:pt idx="141">
                  <c:v>-11.915995000000001</c:v>
                </c:pt>
                <c:pt idx="142">
                  <c:v>-12.031285</c:v>
                </c:pt>
                <c:pt idx="143">
                  <c:v>-12.267670000000001</c:v>
                </c:pt>
                <c:pt idx="144">
                  <c:v>-12.58719</c:v>
                </c:pt>
                <c:pt idx="145">
                  <c:v>-12.912178000000001</c:v>
                </c:pt>
                <c:pt idx="146">
                  <c:v>-13.513043</c:v>
                </c:pt>
                <c:pt idx="147">
                  <c:v>-14.29045</c:v>
                </c:pt>
                <c:pt idx="148">
                  <c:v>-15.000339</c:v>
                </c:pt>
                <c:pt idx="149">
                  <c:v>-15.982900000000001</c:v>
                </c:pt>
                <c:pt idx="150">
                  <c:v>-17.217241000000001</c:v>
                </c:pt>
                <c:pt idx="151">
                  <c:v>-18.395040999999999</c:v>
                </c:pt>
                <c:pt idx="152">
                  <c:v>-19.699627</c:v>
                </c:pt>
                <c:pt idx="153">
                  <c:v>-21.220226</c:v>
                </c:pt>
                <c:pt idx="154">
                  <c:v>-22.420006000000001</c:v>
                </c:pt>
                <c:pt idx="155">
                  <c:v>-23.250595000000001</c:v>
                </c:pt>
                <c:pt idx="156">
                  <c:v>-24.178259000000001</c:v>
                </c:pt>
                <c:pt idx="157">
                  <c:v>-24.899554999999999</c:v>
                </c:pt>
                <c:pt idx="158">
                  <c:v>-24.956022000000001</c:v>
                </c:pt>
                <c:pt idx="159">
                  <c:v>-24.80162</c:v>
                </c:pt>
                <c:pt idx="160">
                  <c:v>-24.606991000000001</c:v>
                </c:pt>
                <c:pt idx="161">
                  <c:v>-23.791712</c:v>
                </c:pt>
                <c:pt idx="162">
                  <c:v>-22.642225</c:v>
                </c:pt>
                <c:pt idx="163">
                  <c:v>-21.484131000000001</c:v>
                </c:pt>
                <c:pt idx="164">
                  <c:v>-20.091145000000001</c:v>
                </c:pt>
                <c:pt idx="165">
                  <c:v>-18.573136999999999</c:v>
                </c:pt>
                <c:pt idx="166">
                  <c:v>-17.154308</c:v>
                </c:pt>
                <c:pt idx="167">
                  <c:v>-15.71297</c:v>
                </c:pt>
                <c:pt idx="168">
                  <c:v>-14.489207</c:v>
                </c:pt>
                <c:pt idx="169">
                  <c:v>-13.64289</c:v>
                </c:pt>
                <c:pt idx="170">
                  <c:v>-12.924405</c:v>
                </c:pt>
                <c:pt idx="171">
                  <c:v>-12.373787</c:v>
                </c:pt>
                <c:pt idx="172">
                  <c:v>-12.149898</c:v>
                </c:pt>
                <c:pt idx="173">
                  <c:v>-12.130113</c:v>
                </c:pt>
                <c:pt idx="174">
                  <c:v>-12.213737999999999</c:v>
                </c:pt>
                <c:pt idx="175">
                  <c:v>-12.419017999999999</c:v>
                </c:pt>
                <c:pt idx="176">
                  <c:v>-12.752352</c:v>
                </c:pt>
                <c:pt idx="177">
                  <c:v>-13.177288000000001</c:v>
                </c:pt>
                <c:pt idx="178">
                  <c:v>-13.664823</c:v>
                </c:pt>
                <c:pt idx="179">
                  <c:v>-14.147843</c:v>
                </c:pt>
                <c:pt idx="180">
                  <c:v>-14.647024999999999</c:v>
                </c:pt>
                <c:pt idx="181">
                  <c:v>-15.072896999999999</c:v>
                </c:pt>
                <c:pt idx="182">
                  <c:v>-15.488685</c:v>
                </c:pt>
                <c:pt idx="183">
                  <c:v>-15.91248</c:v>
                </c:pt>
                <c:pt idx="184">
                  <c:v>-16.426521000000001</c:v>
                </c:pt>
                <c:pt idx="185">
                  <c:v>-17.117588000000001</c:v>
                </c:pt>
                <c:pt idx="186">
                  <c:v>-18.173539999999999</c:v>
                </c:pt>
                <c:pt idx="187">
                  <c:v>-19.510023</c:v>
                </c:pt>
                <c:pt idx="188">
                  <c:v>-21.299562000000002</c:v>
                </c:pt>
                <c:pt idx="189">
                  <c:v>-23.481311999999999</c:v>
                </c:pt>
                <c:pt idx="190">
                  <c:v>-26.112895999999999</c:v>
                </c:pt>
                <c:pt idx="191">
                  <c:v>-29.132389</c:v>
                </c:pt>
                <c:pt idx="192">
                  <c:v>-32.073073999999998</c:v>
                </c:pt>
                <c:pt idx="193">
                  <c:v>-35.122604000000003</c:v>
                </c:pt>
                <c:pt idx="194">
                  <c:v>-37.756264000000002</c:v>
                </c:pt>
                <c:pt idx="195">
                  <c:v>-39.654648000000002</c:v>
                </c:pt>
                <c:pt idx="196">
                  <c:v>-40.903270999999997</c:v>
                </c:pt>
                <c:pt idx="197">
                  <c:v>-41.843432999999997</c:v>
                </c:pt>
                <c:pt idx="198">
                  <c:v>-42.141719999999999</c:v>
                </c:pt>
                <c:pt idx="199">
                  <c:v>-42.301468</c:v>
                </c:pt>
                <c:pt idx="200">
                  <c:v>-42.476275999999999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BC-4D90-ADA7-6B3AF926CA4B}"/>
            </c:ext>
          </c:extLst>
        </c:ser>
        <c:ser>
          <c:idx val="0"/>
          <c:order val="4"/>
          <c:tx>
            <c:strRef>
              <c:f>'CLvsLO 1.5GHz IF'!$V$2</c:f>
              <c:strCache>
                <c:ptCount val="1"/>
                <c:pt idx="0">
                  <c:v>+5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'CLvsLO 1.5GHz IF'!$Q$5:$Q$205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'CLvsLO 1.5GHz IF'!$V$5:$V$205</c:f>
              <c:numCache>
                <c:formatCode>General</c:formatCode>
                <c:ptCount val="201"/>
                <c:pt idx="0">
                  <c:v>-29.401731000000002</c:v>
                </c:pt>
                <c:pt idx="1">
                  <c:v>-27.760964999999999</c:v>
                </c:pt>
                <c:pt idx="2">
                  <c:v>-25.676231000000001</c:v>
                </c:pt>
                <c:pt idx="3">
                  <c:v>-24.266718000000001</c:v>
                </c:pt>
                <c:pt idx="4">
                  <c:v>-23.182154000000001</c:v>
                </c:pt>
                <c:pt idx="5">
                  <c:v>-22.280968000000001</c:v>
                </c:pt>
                <c:pt idx="6">
                  <c:v>-21.669696999999999</c:v>
                </c:pt>
                <c:pt idx="7">
                  <c:v>-21.092890000000001</c:v>
                </c:pt>
                <c:pt idx="8">
                  <c:v>-20.638750000000002</c:v>
                </c:pt>
                <c:pt idx="9">
                  <c:v>-20.141815000000001</c:v>
                </c:pt>
                <c:pt idx="10">
                  <c:v>-19.562339999999999</c:v>
                </c:pt>
                <c:pt idx="11">
                  <c:v>-18.8598</c:v>
                </c:pt>
                <c:pt idx="12">
                  <c:v>-18.053761000000002</c:v>
                </c:pt>
                <c:pt idx="13">
                  <c:v>-17.213380999999998</c:v>
                </c:pt>
                <c:pt idx="14">
                  <c:v>-16.321404000000001</c:v>
                </c:pt>
                <c:pt idx="15">
                  <c:v>-15.459944</c:v>
                </c:pt>
                <c:pt idx="16">
                  <c:v>-14.610105000000001</c:v>
                </c:pt>
                <c:pt idx="17">
                  <c:v>-13.797559</c:v>
                </c:pt>
                <c:pt idx="18">
                  <c:v>-13.000048</c:v>
                </c:pt>
                <c:pt idx="19">
                  <c:v>-12.236029</c:v>
                </c:pt>
                <c:pt idx="20">
                  <c:v>-11.534796</c:v>
                </c:pt>
                <c:pt idx="21">
                  <c:v>-10.885054999999999</c:v>
                </c:pt>
                <c:pt idx="22">
                  <c:v>-10.33681</c:v>
                </c:pt>
                <c:pt idx="23">
                  <c:v>-9.8954457999999992</c:v>
                </c:pt>
                <c:pt idx="24">
                  <c:v>-9.4868927000000003</c:v>
                </c:pt>
                <c:pt idx="25">
                  <c:v>-9.1466799000000005</c:v>
                </c:pt>
                <c:pt idx="26">
                  <c:v>-8.8076381999999995</c:v>
                </c:pt>
                <c:pt idx="27">
                  <c:v>-8.5633058999999996</c:v>
                </c:pt>
                <c:pt idx="28">
                  <c:v>-8.3554974000000009</c:v>
                </c:pt>
                <c:pt idx="29">
                  <c:v>-8.2183341999999993</c:v>
                </c:pt>
                <c:pt idx="30">
                  <c:v>-8.1022806000000003</c:v>
                </c:pt>
                <c:pt idx="31">
                  <c:v>-8.0532990000000009</c:v>
                </c:pt>
                <c:pt idx="32">
                  <c:v>-8.0359402000000006</c:v>
                </c:pt>
                <c:pt idx="33">
                  <c:v>-8.0599164999999999</c:v>
                </c:pt>
                <c:pt idx="34">
                  <c:v>-8.0808563000000007</c:v>
                </c:pt>
                <c:pt idx="35">
                  <c:v>-8.1130914999999995</c:v>
                </c:pt>
                <c:pt idx="36">
                  <c:v>-8.1320514999999993</c:v>
                </c:pt>
                <c:pt idx="37">
                  <c:v>-8.1385050000000003</c:v>
                </c:pt>
                <c:pt idx="38">
                  <c:v>-8.1167783999999994</c:v>
                </c:pt>
                <c:pt idx="39">
                  <c:v>-8.1103343999999993</c:v>
                </c:pt>
                <c:pt idx="40">
                  <c:v>-8.1042967000000008</c:v>
                </c:pt>
                <c:pt idx="41">
                  <c:v>-8.1595621000000005</c:v>
                </c:pt>
                <c:pt idx="42">
                  <c:v>-8.2114791999999994</c:v>
                </c:pt>
                <c:pt idx="43">
                  <c:v>-8.2642345000000006</c:v>
                </c:pt>
                <c:pt idx="44">
                  <c:v>-8.2595396000000001</c:v>
                </c:pt>
                <c:pt idx="45">
                  <c:v>-8.2668961999999997</c:v>
                </c:pt>
                <c:pt idx="46">
                  <c:v>-8.2858543000000004</c:v>
                </c:pt>
                <c:pt idx="47">
                  <c:v>-8.3407450000000001</c:v>
                </c:pt>
                <c:pt idx="48">
                  <c:v>-8.3997784000000006</c:v>
                </c:pt>
                <c:pt idx="49">
                  <c:v>-8.4772233999999997</c:v>
                </c:pt>
                <c:pt idx="50">
                  <c:v>-8.5500592999999991</c:v>
                </c:pt>
                <c:pt idx="51">
                  <c:v>-8.6314297</c:v>
                </c:pt>
                <c:pt idx="52">
                  <c:v>-8.7201576000000003</c:v>
                </c:pt>
                <c:pt idx="53">
                  <c:v>-8.8403224999999992</c:v>
                </c:pt>
                <c:pt idx="54">
                  <c:v>-8.9555682999999995</c:v>
                </c:pt>
                <c:pt idx="55">
                  <c:v>-9.0595120999999992</c:v>
                </c:pt>
                <c:pt idx="56">
                  <c:v>-9.1632338000000004</c:v>
                </c:pt>
                <c:pt idx="57">
                  <c:v>-9.2706231999999993</c:v>
                </c:pt>
                <c:pt idx="58">
                  <c:v>-9.3944797999999992</c:v>
                </c:pt>
                <c:pt idx="59">
                  <c:v>-9.4772824999999994</c:v>
                </c:pt>
                <c:pt idx="60">
                  <c:v>-9.5510558999999997</c:v>
                </c:pt>
                <c:pt idx="61">
                  <c:v>-9.6272964000000005</c:v>
                </c:pt>
                <c:pt idx="62">
                  <c:v>-9.7031030999999999</c:v>
                </c:pt>
                <c:pt idx="63">
                  <c:v>-9.7584333000000001</c:v>
                </c:pt>
                <c:pt idx="64">
                  <c:v>-9.7983294000000001</c:v>
                </c:pt>
                <c:pt idx="65">
                  <c:v>-9.8651476000000002</c:v>
                </c:pt>
                <c:pt idx="66">
                  <c:v>-9.9401264000000005</c:v>
                </c:pt>
                <c:pt idx="67">
                  <c:v>-9.9623927999999999</c:v>
                </c:pt>
                <c:pt idx="68">
                  <c:v>-9.9821013999999995</c:v>
                </c:pt>
                <c:pt idx="69">
                  <c:v>-10.008039</c:v>
                </c:pt>
                <c:pt idx="70">
                  <c:v>-10.050286</c:v>
                </c:pt>
                <c:pt idx="71">
                  <c:v>-10.112399</c:v>
                </c:pt>
                <c:pt idx="72">
                  <c:v>-10.111198999999999</c:v>
                </c:pt>
                <c:pt idx="73">
                  <c:v>-10.113688</c:v>
                </c:pt>
                <c:pt idx="74">
                  <c:v>-10.075358</c:v>
                </c:pt>
                <c:pt idx="75">
                  <c:v>-10.097346999999999</c:v>
                </c:pt>
                <c:pt idx="76">
                  <c:v>-10.110994</c:v>
                </c:pt>
                <c:pt idx="77">
                  <c:v>-10.113474</c:v>
                </c:pt>
                <c:pt idx="78">
                  <c:v>-10.123067000000001</c:v>
                </c:pt>
                <c:pt idx="79">
                  <c:v>-10.133686000000001</c:v>
                </c:pt>
                <c:pt idx="80">
                  <c:v>-10.140483</c:v>
                </c:pt>
                <c:pt idx="81">
                  <c:v>-10.156801</c:v>
                </c:pt>
                <c:pt idx="82">
                  <c:v>-10.162701</c:v>
                </c:pt>
                <c:pt idx="83">
                  <c:v>-10.176462000000001</c:v>
                </c:pt>
                <c:pt idx="84">
                  <c:v>-10.150517000000001</c:v>
                </c:pt>
                <c:pt idx="85">
                  <c:v>-10.127414</c:v>
                </c:pt>
                <c:pt idx="86">
                  <c:v>-10.116866</c:v>
                </c:pt>
                <c:pt idx="87">
                  <c:v>-10.130181</c:v>
                </c:pt>
                <c:pt idx="88">
                  <c:v>-10.146712000000001</c:v>
                </c:pt>
                <c:pt idx="89">
                  <c:v>-10.190685</c:v>
                </c:pt>
                <c:pt idx="90">
                  <c:v>-10.224625</c:v>
                </c:pt>
                <c:pt idx="91">
                  <c:v>-10.329625999999999</c:v>
                </c:pt>
                <c:pt idx="92">
                  <c:v>-10.459743</c:v>
                </c:pt>
                <c:pt idx="93">
                  <c:v>-10.597391</c:v>
                </c:pt>
                <c:pt idx="94">
                  <c:v>-10.76347</c:v>
                </c:pt>
                <c:pt idx="95">
                  <c:v>-10.899084999999999</c:v>
                </c:pt>
                <c:pt idx="96">
                  <c:v>-11.047651999999999</c:v>
                </c:pt>
                <c:pt idx="97">
                  <c:v>-11.141942999999999</c:v>
                </c:pt>
                <c:pt idx="98">
                  <c:v>-11.252857000000001</c:v>
                </c:pt>
                <c:pt idx="99">
                  <c:v>-11.337097</c:v>
                </c:pt>
                <c:pt idx="100">
                  <c:v>-11.372235</c:v>
                </c:pt>
                <c:pt idx="101">
                  <c:v>-11.413937000000001</c:v>
                </c:pt>
                <c:pt idx="102">
                  <c:v>-11.416575999999999</c:v>
                </c:pt>
                <c:pt idx="103">
                  <c:v>-11.440554000000001</c:v>
                </c:pt>
                <c:pt idx="104">
                  <c:v>-11.450716</c:v>
                </c:pt>
                <c:pt idx="105">
                  <c:v>-11.427078</c:v>
                </c:pt>
                <c:pt idx="106">
                  <c:v>-11.441834999999999</c:v>
                </c:pt>
                <c:pt idx="107">
                  <c:v>-11.405962000000001</c:v>
                </c:pt>
                <c:pt idx="108">
                  <c:v>-11.335565000000001</c:v>
                </c:pt>
                <c:pt idx="109">
                  <c:v>-11.278739</c:v>
                </c:pt>
                <c:pt idx="110">
                  <c:v>-11.191815</c:v>
                </c:pt>
                <c:pt idx="111">
                  <c:v>-11.220097000000001</c:v>
                </c:pt>
                <c:pt idx="112">
                  <c:v>-11.174205000000001</c:v>
                </c:pt>
                <c:pt idx="113">
                  <c:v>-11.168899</c:v>
                </c:pt>
                <c:pt idx="114">
                  <c:v>-11.160017</c:v>
                </c:pt>
                <c:pt idx="115">
                  <c:v>-11.12297</c:v>
                </c:pt>
                <c:pt idx="116">
                  <c:v>-11.116858000000001</c:v>
                </c:pt>
                <c:pt idx="117">
                  <c:v>-11.106780000000001</c:v>
                </c:pt>
                <c:pt idx="118">
                  <c:v>-11.129549000000001</c:v>
                </c:pt>
                <c:pt idx="119">
                  <c:v>-11.129644000000001</c:v>
                </c:pt>
                <c:pt idx="120">
                  <c:v>-11.097630000000001</c:v>
                </c:pt>
                <c:pt idx="121">
                  <c:v>-11.127316</c:v>
                </c:pt>
                <c:pt idx="122">
                  <c:v>-11.136888000000001</c:v>
                </c:pt>
                <c:pt idx="123">
                  <c:v>-11.185064000000001</c:v>
                </c:pt>
                <c:pt idx="124">
                  <c:v>-11.208193</c:v>
                </c:pt>
                <c:pt idx="125">
                  <c:v>-11.226205</c:v>
                </c:pt>
                <c:pt idx="126">
                  <c:v>-11.253166999999999</c:v>
                </c:pt>
                <c:pt idx="127">
                  <c:v>-11.266583000000001</c:v>
                </c:pt>
                <c:pt idx="128">
                  <c:v>-11.327499</c:v>
                </c:pt>
                <c:pt idx="129">
                  <c:v>-11.362793999999999</c:v>
                </c:pt>
                <c:pt idx="130">
                  <c:v>-11.387098999999999</c:v>
                </c:pt>
                <c:pt idx="131">
                  <c:v>-11.403416</c:v>
                </c:pt>
                <c:pt idx="132">
                  <c:v>-11.466792999999999</c:v>
                </c:pt>
                <c:pt idx="133">
                  <c:v>-11.534572000000001</c:v>
                </c:pt>
                <c:pt idx="134">
                  <c:v>-11.673814</c:v>
                </c:pt>
                <c:pt idx="135">
                  <c:v>-11.79135</c:v>
                </c:pt>
                <c:pt idx="136">
                  <c:v>-11.929767</c:v>
                </c:pt>
                <c:pt idx="137">
                  <c:v>-12.080579</c:v>
                </c:pt>
                <c:pt idx="138">
                  <c:v>-12.227038</c:v>
                </c:pt>
                <c:pt idx="139">
                  <c:v>-12.420484999999999</c:v>
                </c:pt>
                <c:pt idx="140">
                  <c:v>-12.542764</c:v>
                </c:pt>
                <c:pt idx="141">
                  <c:v>-12.988391</c:v>
                </c:pt>
                <c:pt idx="142">
                  <c:v>-13.453353999999999</c:v>
                </c:pt>
                <c:pt idx="143">
                  <c:v>-13.825397000000001</c:v>
                </c:pt>
                <c:pt idx="144">
                  <c:v>-14.278587</c:v>
                </c:pt>
                <c:pt idx="145">
                  <c:v>-14.952553</c:v>
                </c:pt>
                <c:pt idx="146">
                  <c:v>-15.971012999999999</c:v>
                </c:pt>
                <c:pt idx="147">
                  <c:v>-17.229773000000002</c:v>
                </c:pt>
                <c:pt idx="148">
                  <c:v>-18.466201999999999</c:v>
                </c:pt>
                <c:pt idx="149">
                  <c:v>-19.575113000000002</c:v>
                </c:pt>
                <c:pt idx="150">
                  <c:v>-20.680586000000002</c:v>
                </c:pt>
                <c:pt idx="151">
                  <c:v>-22.107427999999999</c:v>
                </c:pt>
                <c:pt idx="152">
                  <c:v>-23.739858999999999</c:v>
                </c:pt>
                <c:pt idx="153">
                  <c:v>-25.116339</c:v>
                </c:pt>
                <c:pt idx="154">
                  <c:v>-26.328658999999998</c:v>
                </c:pt>
                <c:pt idx="155">
                  <c:v>-27.239747999999999</c:v>
                </c:pt>
                <c:pt idx="156">
                  <c:v>-27.751684000000001</c:v>
                </c:pt>
                <c:pt idx="157">
                  <c:v>-28.306336999999999</c:v>
                </c:pt>
                <c:pt idx="158">
                  <c:v>-28.877054000000001</c:v>
                </c:pt>
                <c:pt idx="159">
                  <c:v>-28.912618999999999</c:v>
                </c:pt>
                <c:pt idx="160">
                  <c:v>-28.216273999999999</c:v>
                </c:pt>
                <c:pt idx="161">
                  <c:v>-27.371876</c:v>
                </c:pt>
                <c:pt idx="162">
                  <c:v>-26.616268000000002</c:v>
                </c:pt>
                <c:pt idx="163">
                  <c:v>-25.693802000000002</c:v>
                </c:pt>
                <c:pt idx="164">
                  <c:v>-24.217386000000001</c:v>
                </c:pt>
                <c:pt idx="165">
                  <c:v>-22.493179000000001</c:v>
                </c:pt>
                <c:pt idx="166">
                  <c:v>-20.842936999999999</c:v>
                </c:pt>
                <c:pt idx="167">
                  <c:v>-19.419578999999999</c:v>
                </c:pt>
                <c:pt idx="168">
                  <c:v>-17.990549000000001</c:v>
                </c:pt>
                <c:pt idx="169">
                  <c:v>-16.413446</c:v>
                </c:pt>
                <c:pt idx="170">
                  <c:v>-15.089549999999999</c:v>
                </c:pt>
                <c:pt idx="171">
                  <c:v>-14.229425000000001</c:v>
                </c:pt>
                <c:pt idx="172">
                  <c:v>-13.620839999999999</c:v>
                </c:pt>
                <c:pt idx="173">
                  <c:v>-13.151812</c:v>
                </c:pt>
                <c:pt idx="174">
                  <c:v>-12.939750999999999</c:v>
                </c:pt>
                <c:pt idx="175">
                  <c:v>-13.018991</c:v>
                </c:pt>
                <c:pt idx="176">
                  <c:v>-13.200027</c:v>
                </c:pt>
                <c:pt idx="177">
                  <c:v>-13.52275</c:v>
                </c:pt>
                <c:pt idx="178">
                  <c:v>-13.97198</c:v>
                </c:pt>
                <c:pt idx="179">
                  <c:v>-14.499459999999999</c:v>
                </c:pt>
                <c:pt idx="180">
                  <c:v>-14.992018</c:v>
                </c:pt>
                <c:pt idx="181">
                  <c:v>-15.455605</c:v>
                </c:pt>
                <c:pt idx="182">
                  <c:v>-15.790623999999999</c:v>
                </c:pt>
                <c:pt idx="183">
                  <c:v>-16.197094</c:v>
                </c:pt>
                <c:pt idx="184">
                  <c:v>-16.628864</c:v>
                </c:pt>
                <c:pt idx="185">
                  <c:v>-17.255554</c:v>
                </c:pt>
                <c:pt idx="186">
                  <c:v>-18.074770000000001</c:v>
                </c:pt>
                <c:pt idx="187">
                  <c:v>-19.161857999999999</c:v>
                </c:pt>
                <c:pt idx="188">
                  <c:v>-20.417629000000002</c:v>
                </c:pt>
                <c:pt idx="189">
                  <c:v>-21.920099</c:v>
                </c:pt>
                <c:pt idx="190">
                  <c:v>-23.603024000000001</c:v>
                </c:pt>
                <c:pt idx="191">
                  <c:v>-25.617343999999999</c:v>
                </c:pt>
                <c:pt idx="192">
                  <c:v>-27.97682</c:v>
                </c:pt>
                <c:pt idx="193">
                  <c:v>-30.163128</c:v>
                </c:pt>
                <c:pt idx="194">
                  <c:v>-32.706904999999999</c:v>
                </c:pt>
                <c:pt idx="195">
                  <c:v>-34.947600999999999</c:v>
                </c:pt>
                <c:pt idx="196">
                  <c:v>-37.225951999999999</c:v>
                </c:pt>
                <c:pt idx="197">
                  <c:v>-39.267131999999997</c:v>
                </c:pt>
                <c:pt idx="198">
                  <c:v>-40.825026999999999</c:v>
                </c:pt>
                <c:pt idx="199">
                  <c:v>-42.016444999999997</c:v>
                </c:pt>
                <c:pt idx="200">
                  <c:v>-42.337733999999998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46BC-4D90-ADA7-6B3AF926CA4B}"/>
            </c:ext>
          </c:extLst>
        </c:ser>
        <c:ser>
          <c:idx val="4"/>
          <c:order val="5"/>
          <c:tx>
            <c:strRef>
              <c:f>'CLvsLO 1.5GHz IF'!$W$2</c:f>
              <c:strCache>
                <c:ptCount val="1"/>
                <c:pt idx="0">
                  <c:v>+3 dBm</c:v>
                </c:pt>
              </c:strCache>
            </c:strRef>
          </c:tx>
          <c:spPr>
            <a:ln cap="rnd" cmpd="dbl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'CLvsLO 1.5GHz IF'!$E$5:$E$205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'CLvsLO 1.5GHz IF'!$W$5:$W$205</c:f>
              <c:numCache>
                <c:formatCode>General</c:formatCode>
                <c:ptCount val="201"/>
                <c:pt idx="0">
                  <c:v>-29.967231999999999</c:v>
                </c:pt>
                <c:pt idx="1">
                  <c:v>-28.254937999999999</c:v>
                </c:pt>
                <c:pt idx="2">
                  <c:v>-26.110001</c:v>
                </c:pt>
                <c:pt idx="3">
                  <c:v>-24.643421</c:v>
                </c:pt>
                <c:pt idx="4">
                  <c:v>-23.557023999999998</c:v>
                </c:pt>
                <c:pt idx="5">
                  <c:v>-22.643312000000002</c:v>
                </c:pt>
                <c:pt idx="6">
                  <c:v>-22.036684000000001</c:v>
                </c:pt>
                <c:pt idx="7">
                  <c:v>-21.482296000000002</c:v>
                </c:pt>
                <c:pt idx="8">
                  <c:v>-21.067169</c:v>
                </c:pt>
                <c:pt idx="9">
                  <c:v>-20.628955999999999</c:v>
                </c:pt>
                <c:pt idx="10">
                  <c:v>-20.096969999999999</c:v>
                </c:pt>
                <c:pt idx="11">
                  <c:v>-19.431415999999999</c:v>
                </c:pt>
                <c:pt idx="12">
                  <c:v>-18.633362000000002</c:v>
                </c:pt>
                <c:pt idx="13">
                  <c:v>-17.782316000000002</c:v>
                </c:pt>
                <c:pt idx="14">
                  <c:v>-16.853275</c:v>
                </c:pt>
                <c:pt idx="15">
                  <c:v>-15.960471</c:v>
                </c:pt>
                <c:pt idx="16">
                  <c:v>-15.085324999999999</c:v>
                </c:pt>
                <c:pt idx="17">
                  <c:v>-14.260363999999999</c:v>
                </c:pt>
                <c:pt idx="18">
                  <c:v>-13.454564</c:v>
                </c:pt>
                <c:pt idx="19">
                  <c:v>-12.670000999999999</c:v>
                </c:pt>
                <c:pt idx="20">
                  <c:v>-11.951703</c:v>
                </c:pt>
                <c:pt idx="21">
                  <c:v>-11.273816999999999</c:v>
                </c:pt>
                <c:pt idx="22">
                  <c:v>-10.70787</c:v>
                </c:pt>
                <c:pt idx="23">
                  <c:v>-10.23915</c:v>
                </c:pt>
                <c:pt idx="24">
                  <c:v>-9.8135861999999996</c:v>
                </c:pt>
                <c:pt idx="25">
                  <c:v>-9.4445896000000005</c:v>
                </c:pt>
                <c:pt idx="26">
                  <c:v>-9.0816402000000007</c:v>
                </c:pt>
                <c:pt idx="27">
                  <c:v>-8.8041915999999993</c:v>
                </c:pt>
                <c:pt idx="28">
                  <c:v>-8.5765265999999993</c:v>
                </c:pt>
                <c:pt idx="29">
                  <c:v>-8.4194888999999993</c:v>
                </c:pt>
                <c:pt idx="30">
                  <c:v>-8.2851438999999996</c:v>
                </c:pt>
                <c:pt idx="31">
                  <c:v>-8.2100905999999991</c:v>
                </c:pt>
                <c:pt idx="32">
                  <c:v>-8.1614293999999994</c:v>
                </c:pt>
                <c:pt idx="33">
                  <c:v>-8.1522874999999999</c:v>
                </c:pt>
                <c:pt idx="34">
                  <c:v>-8.1439552000000006</c:v>
                </c:pt>
                <c:pt idx="35">
                  <c:v>-8.1579180000000004</c:v>
                </c:pt>
                <c:pt idx="36">
                  <c:v>-8.1668261999999991</c:v>
                </c:pt>
                <c:pt idx="37">
                  <c:v>-8.1656265000000001</c:v>
                </c:pt>
                <c:pt idx="38">
                  <c:v>-8.1388998000000008</c:v>
                </c:pt>
                <c:pt idx="39">
                  <c:v>-8.1297482999999993</c:v>
                </c:pt>
                <c:pt idx="40">
                  <c:v>-8.1279115999999991</c:v>
                </c:pt>
                <c:pt idx="41">
                  <c:v>-8.1858567999999998</c:v>
                </c:pt>
                <c:pt idx="42">
                  <c:v>-8.2388115000000006</c:v>
                </c:pt>
                <c:pt idx="43">
                  <c:v>-8.2858391000000005</c:v>
                </c:pt>
                <c:pt idx="44">
                  <c:v>-8.2787704000000009</c:v>
                </c:pt>
                <c:pt idx="45">
                  <c:v>-8.2930001999999998</c:v>
                </c:pt>
                <c:pt idx="46">
                  <c:v>-8.3288507000000003</c:v>
                </c:pt>
                <c:pt idx="47">
                  <c:v>-8.4078093000000003</c:v>
                </c:pt>
                <c:pt idx="48">
                  <c:v>-8.4874677999999992</c:v>
                </c:pt>
                <c:pt idx="49">
                  <c:v>-8.5791006000000003</c:v>
                </c:pt>
                <c:pt idx="50">
                  <c:v>-8.6617384000000008</c:v>
                </c:pt>
                <c:pt idx="51">
                  <c:v>-8.7510767000000005</c:v>
                </c:pt>
                <c:pt idx="52">
                  <c:v>-8.8559436999999992</c:v>
                </c:pt>
                <c:pt idx="53">
                  <c:v>-8.9933043000000001</c:v>
                </c:pt>
                <c:pt idx="54">
                  <c:v>-9.1226950000000002</c:v>
                </c:pt>
                <c:pt idx="55">
                  <c:v>-9.2296715000000003</c:v>
                </c:pt>
                <c:pt idx="56">
                  <c:v>-9.3284234999999995</c:v>
                </c:pt>
                <c:pt idx="57">
                  <c:v>-9.4355010999999998</c:v>
                </c:pt>
                <c:pt idx="58">
                  <c:v>-9.5616932000000006</c:v>
                </c:pt>
                <c:pt idx="59">
                  <c:v>-9.6509008000000005</c:v>
                </c:pt>
                <c:pt idx="60">
                  <c:v>-9.7265367999999999</c:v>
                </c:pt>
                <c:pt idx="61">
                  <c:v>-9.8016777000000008</c:v>
                </c:pt>
                <c:pt idx="62">
                  <c:v>-9.8697137999999995</c:v>
                </c:pt>
                <c:pt idx="63">
                  <c:v>-9.9141407000000008</c:v>
                </c:pt>
                <c:pt idx="64">
                  <c:v>-9.9467783000000001</c:v>
                </c:pt>
                <c:pt idx="65">
                  <c:v>-10.01872</c:v>
                </c:pt>
                <c:pt idx="66">
                  <c:v>-10.095314</c:v>
                </c:pt>
                <c:pt idx="67">
                  <c:v>-10.113871</c:v>
                </c:pt>
                <c:pt idx="68">
                  <c:v>-10.123533999999999</c:v>
                </c:pt>
                <c:pt idx="69">
                  <c:v>-10.147993</c:v>
                </c:pt>
                <c:pt idx="70">
                  <c:v>-10.195410000000001</c:v>
                </c:pt>
                <c:pt idx="71">
                  <c:v>-10.2675</c:v>
                </c:pt>
                <c:pt idx="72">
                  <c:v>-10.269111000000001</c:v>
                </c:pt>
                <c:pt idx="73">
                  <c:v>-10.26619</c:v>
                </c:pt>
                <c:pt idx="74">
                  <c:v>-10.220316</c:v>
                </c:pt>
                <c:pt idx="75">
                  <c:v>-10.243914</c:v>
                </c:pt>
                <c:pt idx="76">
                  <c:v>-10.260317000000001</c:v>
                </c:pt>
                <c:pt idx="77">
                  <c:v>-10.261976000000001</c:v>
                </c:pt>
                <c:pt idx="78">
                  <c:v>-10.267111999999999</c:v>
                </c:pt>
                <c:pt idx="79">
                  <c:v>-10.279729</c:v>
                </c:pt>
                <c:pt idx="80">
                  <c:v>-10.280666</c:v>
                </c:pt>
                <c:pt idx="81">
                  <c:v>-10.297893999999999</c:v>
                </c:pt>
                <c:pt idx="82">
                  <c:v>-10.302315999999999</c:v>
                </c:pt>
                <c:pt idx="83">
                  <c:v>-10.321103000000001</c:v>
                </c:pt>
                <c:pt idx="84">
                  <c:v>-10.306252000000001</c:v>
                </c:pt>
                <c:pt idx="85">
                  <c:v>-10.293492000000001</c:v>
                </c:pt>
                <c:pt idx="86">
                  <c:v>-10.302320999999999</c:v>
                </c:pt>
                <c:pt idx="87">
                  <c:v>-10.334790999999999</c:v>
                </c:pt>
                <c:pt idx="88">
                  <c:v>-10.383347000000001</c:v>
                </c:pt>
                <c:pt idx="89">
                  <c:v>-10.45229</c:v>
                </c:pt>
                <c:pt idx="90">
                  <c:v>-10.504901</c:v>
                </c:pt>
                <c:pt idx="91">
                  <c:v>-10.628935999999999</c:v>
                </c:pt>
                <c:pt idx="92">
                  <c:v>-10.779553</c:v>
                </c:pt>
                <c:pt idx="93">
                  <c:v>-10.935651</c:v>
                </c:pt>
                <c:pt idx="94">
                  <c:v>-11.111043</c:v>
                </c:pt>
                <c:pt idx="95">
                  <c:v>-11.256815</c:v>
                </c:pt>
                <c:pt idx="96">
                  <c:v>-11.403623</c:v>
                </c:pt>
                <c:pt idx="97">
                  <c:v>-11.495044999999999</c:v>
                </c:pt>
                <c:pt idx="98">
                  <c:v>-11.602544</c:v>
                </c:pt>
                <c:pt idx="99">
                  <c:v>-11.681309000000001</c:v>
                </c:pt>
                <c:pt idx="100">
                  <c:v>-11.712878</c:v>
                </c:pt>
                <c:pt idx="101">
                  <c:v>-11.748964000000001</c:v>
                </c:pt>
                <c:pt idx="102">
                  <c:v>-11.752725999999999</c:v>
                </c:pt>
                <c:pt idx="103">
                  <c:v>-11.771258</c:v>
                </c:pt>
                <c:pt idx="104">
                  <c:v>-11.787094</c:v>
                </c:pt>
                <c:pt idx="105">
                  <c:v>-11.771326999999999</c:v>
                </c:pt>
                <c:pt idx="106">
                  <c:v>-11.79326</c:v>
                </c:pt>
                <c:pt idx="107">
                  <c:v>-11.75611</c:v>
                </c:pt>
                <c:pt idx="108">
                  <c:v>-11.683703</c:v>
                </c:pt>
                <c:pt idx="109">
                  <c:v>-11.61909</c:v>
                </c:pt>
                <c:pt idx="110">
                  <c:v>-11.530931000000001</c:v>
                </c:pt>
                <c:pt idx="111">
                  <c:v>-11.563673</c:v>
                </c:pt>
                <c:pt idx="112">
                  <c:v>-11.523778</c:v>
                </c:pt>
                <c:pt idx="113">
                  <c:v>-11.517614999999999</c:v>
                </c:pt>
                <c:pt idx="114">
                  <c:v>-11.504156999999999</c:v>
                </c:pt>
                <c:pt idx="115">
                  <c:v>-11.469403</c:v>
                </c:pt>
                <c:pt idx="116">
                  <c:v>-11.472854999999999</c:v>
                </c:pt>
                <c:pt idx="117">
                  <c:v>-11.472996999999999</c:v>
                </c:pt>
                <c:pt idx="118">
                  <c:v>-11.497548</c:v>
                </c:pt>
                <c:pt idx="119">
                  <c:v>-11.488276000000001</c:v>
                </c:pt>
                <c:pt idx="120">
                  <c:v>-11.452429</c:v>
                </c:pt>
                <c:pt idx="121">
                  <c:v>-11.487546</c:v>
                </c:pt>
                <c:pt idx="122">
                  <c:v>-11.501988000000001</c:v>
                </c:pt>
                <c:pt idx="123">
                  <c:v>-11.55538</c:v>
                </c:pt>
                <c:pt idx="124">
                  <c:v>-11.579763</c:v>
                </c:pt>
                <c:pt idx="125">
                  <c:v>-11.602936</c:v>
                </c:pt>
                <c:pt idx="126">
                  <c:v>-11.63125</c:v>
                </c:pt>
                <c:pt idx="127">
                  <c:v>-11.657913000000001</c:v>
                </c:pt>
                <c:pt idx="128">
                  <c:v>-11.73455</c:v>
                </c:pt>
                <c:pt idx="129">
                  <c:v>-11.795327</c:v>
                </c:pt>
                <c:pt idx="130">
                  <c:v>-11.847856999999999</c:v>
                </c:pt>
                <c:pt idx="131">
                  <c:v>-11.903202</c:v>
                </c:pt>
                <c:pt idx="132">
                  <c:v>-12.008167</c:v>
                </c:pt>
                <c:pt idx="133">
                  <c:v>-12.133603000000001</c:v>
                </c:pt>
                <c:pt idx="134">
                  <c:v>-12.35276</c:v>
                </c:pt>
                <c:pt idx="135">
                  <c:v>-12.574472</c:v>
                </c:pt>
                <c:pt idx="136">
                  <c:v>-12.823124999999999</c:v>
                </c:pt>
                <c:pt idx="137">
                  <c:v>-13.105243</c:v>
                </c:pt>
                <c:pt idx="138">
                  <c:v>-13.446266</c:v>
                </c:pt>
                <c:pt idx="139">
                  <c:v>-13.841161</c:v>
                </c:pt>
                <c:pt idx="140">
                  <c:v>-14.171683</c:v>
                </c:pt>
                <c:pt idx="141">
                  <c:v>-14.980466</c:v>
                </c:pt>
                <c:pt idx="142">
                  <c:v>-15.851476</c:v>
                </c:pt>
                <c:pt idx="143">
                  <c:v>-16.571051000000001</c:v>
                </c:pt>
                <c:pt idx="144">
                  <c:v>-17.279522</c:v>
                </c:pt>
                <c:pt idx="145">
                  <c:v>-18.220746999999999</c:v>
                </c:pt>
                <c:pt idx="146">
                  <c:v>-19.555904000000002</c:v>
                </c:pt>
                <c:pt idx="147">
                  <c:v>-21.00132</c:v>
                </c:pt>
                <c:pt idx="148">
                  <c:v>-22.319927</c:v>
                </c:pt>
                <c:pt idx="149">
                  <c:v>-23.446418999999999</c:v>
                </c:pt>
                <c:pt idx="150">
                  <c:v>-24.507836999999999</c:v>
                </c:pt>
                <c:pt idx="151">
                  <c:v>-25.844650000000001</c:v>
                </c:pt>
                <c:pt idx="152">
                  <c:v>-27.339570999999999</c:v>
                </c:pt>
                <c:pt idx="153">
                  <c:v>-28.577957000000001</c:v>
                </c:pt>
                <c:pt idx="154">
                  <c:v>-29.639638999999999</c:v>
                </c:pt>
                <c:pt idx="155">
                  <c:v>-30.434341</c:v>
                </c:pt>
                <c:pt idx="156">
                  <c:v>-30.879975999999999</c:v>
                </c:pt>
                <c:pt idx="157">
                  <c:v>-31.391919999999999</c:v>
                </c:pt>
                <c:pt idx="158">
                  <c:v>-31.942827000000001</c:v>
                </c:pt>
                <c:pt idx="159">
                  <c:v>-31.986751999999999</c:v>
                </c:pt>
                <c:pt idx="160">
                  <c:v>-31.374918000000001</c:v>
                </c:pt>
                <c:pt idx="161">
                  <c:v>-30.625426999999998</c:v>
                </c:pt>
                <c:pt idx="162">
                  <c:v>-29.941497999999999</c:v>
                </c:pt>
                <c:pt idx="163">
                  <c:v>-29.128879999999999</c:v>
                </c:pt>
                <c:pt idx="164">
                  <c:v>-27.821073999999999</c:v>
                </c:pt>
                <c:pt idx="165">
                  <c:v>-26.274338</c:v>
                </c:pt>
                <c:pt idx="166">
                  <c:v>-24.751162000000001</c:v>
                </c:pt>
                <c:pt idx="167">
                  <c:v>-23.398548000000002</c:v>
                </c:pt>
                <c:pt idx="168">
                  <c:v>-21.951694</c:v>
                </c:pt>
                <c:pt idx="169">
                  <c:v>-20.223326</c:v>
                </c:pt>
                <c:pt idx="170">
                  <c:v>-18.660181000000001</c:v>
                </c:pt>
                <c:pt idx="171">
                  <c:v>-17.454674000000001</c:v>
                </c:pt>
                <c:pt idx="172">
                  <c:v>-16.360610999999999</c:v>
                </c:pt>
                <c:pt idx="173">
                  <c:v>-15.390743000000001</c:v>
                </c:pt>
                <c:pt idx="174">
                  <c:v>-14.730584</c:v>
                </c:pt>
                <c:pt idx="175">
                  <c:v>-14.464093</c:v>
                </c:pt>
                <c:pt idx="176">
                  <c:v>-14.340336000000001</c:v>
                </c:pt>
                <c:pt idx="177">
                  <c:v>-14.437644000000001</c:v>
                </c:pt>
                <c:pt idx="178">
                  <c:v>-14.766564000000001</c:v>
                </c:pt>
                <c:pt idx="179">
                  <c:v>-15.223027999999999</c:v>
                </c:pt>
                <c:pt idx="180">
                  <c:v>-15.68723</c:v>
                </c:pt>
                <c:pt idx="181">
                  <c:v>-16.16403</c:v>
                </c:pt>
                <c:pt idx="182">
                  <c:v>-16.527767000000001</c:v>
                </c:pt>
                <c:pt idx="183">
                  <c:v>-16.993863999999999</c:v>
                </c:pt>
                <c:pt idx="184">
                  <c:v>-17.528793</c:v>
                </c:pt>
                <c:pt idx="185">
                  <c:v>-18.286524</c:v>
                </c:pt>
                <c:pt idx="186">
                  <c:v>-19.255448999999999</c:v>
                </c:pt>
                <c:pt idx="187">
                  <c:v>-20.363227999999999</c:v>
                </c:pt>
                <c:pt idx="188">
                  <c:v>-21.509502000000001</c:v>
                </c:pt>
                <c:pt idx="189">
                  <c:v>-22.697599</c:v>
                </c:pt>
                <c:pt idx="190">
                  <c:v>-23.955593</c:v>
                </c:pt>
                <c:pt idx="191">
                  <c:v>-25.277994</c:v>
                </c:pt>
                <c:pt idx="192">
                  <c:v>-26.736702000000001</c:v>
                </c:pt>
                <c:pt idx="193">
                  <c:v>-28.294513999999999</c:v>
                </c:pt>
                <c:pt idx="194">
                  <c:v>-30.265799000000001</c:v>
                </c:pt>
                <c:pt idx="195">
                  <c:v>-32.346764</c:v>
                </c:pt>
                <c:pt idx="196">
                  <c:v>-34.566093000000002</c:v>
                </c:pt>
                <c:pt idx="197">
                  <c:v>-37.162956000000001</c:v>
                </c:pt>
                <c:pt idx="198">
                  <c:v>-39.618057</c:v>
                </c:pt>
                <c:pt idx="199">
                  <c:v>-42.000214</c:v>
                </c:pt>
                <c:pt idx="200">
                  <c:v>-43.193489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46BC-4D90-ADA7-6B3AF926CA4B}"/>
            </c:ext>
          </c:extLst>
        </c:ser>
        <c:ser>
          <c:idx val="6"/>
          <c:order val="6"/>
          <c:tx>
            <c:strRef>
              <c:f>'CLvsLO 1.5GHz IF'!$X$2</c:f>
              <c:strCache>
                <c:ptCount val="1"/>
                <c:pt idx="0">
                  <c:v>+1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'CLvsLO 1.5GHz IF'!$Q$5:$Q$205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'CLvsLO 1.5GHz IF'!$X$5:$X$205</c:f>
              <c:numCache>
                <c:formatCode>General</c:formatCode>
                <c:ptCount val="201"/>
                <c:pt idx="0">
                  <c:v>-30.669858999999999</c:v>
                </c:pt>
                <c:pt idx="1">
                  <c:v>-28.860016000000002</c:v>
                </c:pt>
                <c:pt idx="2">
                  <c:v>-26.637135000000001</c:v>
                </c:pt>
                <c:pt idx="3">
                  <c:v>-25.114843</c:v>
                </c:pt>
                <c:pt idx="4">
                  <c:v>-24.008900000000001</c:v>
                </c:pt>
                <c:pt idx="5">
                  <c:v>-23.072823</c:v>
                </c:pt>
                <c:pt idx="6">
                  <c:v>-22.457166999999998</c:v>
                </c:pt>
                <c:pt idx="7">
                  <c:v>-21.921095000000001</c:v>
                </c:pt>
                <c:pt idx="8">
                  <c:v>-21.532136999999999</c:v>
                </c:pt>
                <c:pt idx="9">
                  <c:v>-21.150037999999999</c:v>
                </c:pt>
                <c:pt idx="10">
                  <c:v>-20.680793999999999</c:v>
                </c:pt>
                <c:pt idx="11">
                  <c:v>-20.053512999999999</c:v>
                </c:pt>
                <c:pt idx="12">
                  <c:v>-19.287196999999999</c:v>
                </c:pt>
                <c:pt idx="13">
                  <c:v>-18.427917000000001</c:v>
                </c:pt>
                <c:pt idx="14">
                  <c:v>-17.481660999999999</c:v>
                </c:pt>
                <c:pt idx="15">
                  <c:v>-16.550315999999999</c:v>
                </c:pt>
                <c:pt idx="16">
                  <c:v>-15.655263</c:v>
                </c:pt>
                <c:pt idx="17">
                  <c:v>-14.817815</c:v>
                </c:pt>
                <c:pt idx="18">
                  <c:v>-14.016294</c:v>
                </c:pt>
                <c:pt idx="19">
                  <c:v>-13.209742</c:v>
                </c:pt>
                <c:pt idx="20">
                  <c:v>-12.466174000000001</c:v>
                </c:pt>
                <c:pt idx="21">
                  <c:v>-11.752787</c:v>
                </c:pt>
                <c:pt idx="22">
                  <c:v>-11.168148</c:v>
                </c:pt>
                <c:pt idx="23">
                  <c:v>-10.666931999999999</c:v>
                </c:pt>
                <c:pt idx="24">
                  <c:v>-10.215358999999999</c:v>
                </c:pt>
                <c:pt idx="25">
                  <c:v>-9.8154678000000004</c:v>
                </c:pt>
                <c:pt idx="26">
                  <c:v>-9.4280948999999996</c:v>
                </c:pt>
                <c:pt idx="27">
                  <c:v>-9.1159382000000004</c:v>
                </c:pt>
                <c:pt idx="28">
                  <c:v>-8.8629102999999994</c:v>
                </c:pt>
                <c:pt idx="29">
                  <c:v>-8.6825980999999999</c:v>
                </c:pt>
                <c:pt idx="30">
                  <c:v>-8.5282687999999993</c:v>
                </c:pt>
                <c:pt idx="31">
                  <c:v>-8.4221029000000005</c:v>
                </c:pt>
                <c:pt idx="32">
                  <c:v>-8.3394499</c:v>
                </c:pt>
                <c:pt idx="33">
                  <c:v>-8.2947407000000002</c:v>
                </c:pt>
                <c:pt idx="34">
                  <c:v>-8.2641907000000003</c:v>
                </c:pt>
                <c:pt idx="35">
                  <c:v>-8.2646464999999996</c:v>
                </c:pt>
                <c:pt idx="36">
                  <c:v>-8.2720184000000003</c:v>
                </c:pt>
                <c:pt idx="37">
                  <c:v>-8.2691174000000007</c:v>
                </c:pt>
                <c:pt idx="38">
                  <c:v>-8.2441663999999992</c:v>
                </c:pt>
                <c:pt idx="39">
                  <c:v>-8.2329472999999993</c:v>
                </c:pt>
                <c:pt idx="40">
                  <c:v>-8.2386923000000003</c:v>
                </c:pt>
                <c:pt idx="41">
                  <c:v>-8.3026581000000004</c:v>
                </c:pt>
                <c:pt idx="42">
                  <c:v>-8.3621645000000004</c:v>
                </c:pt>
                <c:pt idx="43">
                  <c:v>-8.4044342000000007</c:v>
                </c:pt>
                <c:pt idx="44">
                  <c:v>-8.3958692999999993</c:v>
                </c:pt>
                <c:pt idx="45">
                  <c:v>-8.4182196000000005</c:v>
                </c:pt>
                <c:pt idx="46">
                  <c:v>-8.4748011000000005</c:v>
                </c:pt>
                <c:pt idx="47">
                  <c:v>-8.5812673999999998</c:v>
                </c:pt>
                <c:pt idx="48">
                  <c:v>-8.6792897999999994</c:v>
                </c:pt>
                <c:pt idx="49">
                  <c:v>-8.7873734999999993</c:v>
                </c:pt>
                <c:pt idx="50">
                  <c:v>-8.8828601999999997</c:v>
                </c:pt>
                <c:pt idx="51">
                  <c:v>-8.9891024000000002</c:v>
                </c:pt>
                <c:pt idx="52">
                  <c:v>-9.1113300000000006</c:v>
                </c:pt>
                <c:pt idx="53">
                  <c:v>-9.2618971000000005</c:v>
                </c:pt>
                <c:pt idx="54">
                  <c:v>-9.3958329999999997</c:v>
                </c:pt>
                <c:pt idx="55">
                  <c:v>-9.4991827000000004</c:v>
                </c:pt>
                <c:pt idx="56">
                  <c:v>-9.5958834</c:v>
                </c:pt>
                <c:pt idx="57">
                  <c:v>-9.7095146000000003</c:v>
                </c:pt>
                <c:pt idx="58">
                  <c:v>-9.8341112000000006</c:v>
                </c:pt>
                <c:pt idx="59">
                  <c:v>-9.9173335999999992</c:v>
                </c:pt>
                <c:pt idx="60">
                  <c:v>-9.9888659000000004</c:v>
                </c:pt>
                <c:pt idx="61">
                  <c:v>-10.065752</c:v>
                </c:pt>
                <c:pt idx="62">
                  <c:v>-10.140631000000001</c:v>
                </c:pt>
                <c:pt idx="63">
                  <c:v>-10.180669999999999</c:v>
                </c:pt>
                <c:pt idx="64">
                  <c:v>-10.207288999999999</c:v>
                </c:pt>
                <c:pt idx="65">
                  <c:v>-10.285869</c:v>
                </c:pt>
                <c:pt idx="66">
                  <c:v>-10.373009</c:v>
                </c:pt>
                <c:pt idx="67">
                  <c:v>-10.393544</c:v>
                </c:pt>
                <c:pt idx="68">
                  <c:v>-10.394268</c:v>
                </c:pt>
                <c:pt idx="69">
                  <c:v>-10.410130000000001</c:v>
                </c:pt>
                <c:pt idx="70">
                  <c:v>-10.467205999999999</c:v>
                </c:pt>
                <c:pt idx="71">
                  <c:v>-10.551582</c:v>
                </c:pt>
                <c:pt idx="72">
                  <c:v>-10.560907</c:v>
                </c:pt>
                <c:pt idx="73">
                  <c:v>-10.547931999999999</c:v>
                </c:pt>
                <c:pt idx="74">
                  <c:v>-10.499853999999999</c:v>
                </c:pt>
                <c:pt idx="75">
                  <c:v>-10.537077</c:v>
                </c:pt>
                <c:pt idx="76">
                  <c:v>-10.571545</c:v>
                </c:pt>
                <c:pt idx="77">
                  <c:v>-10.574125</c:v>
                </c:pt>
                <c:pt idx="78">
                  <c:v>-10.581149999999999</c:v>
                </c:pt>
                <c:pt idx="79">
                  <c:v>-10.607915999999999</c:v>
                </c:pt>
                <c:pt idx="80">
                  <c:v>-10.618092000000001</c:v>
                </c:pt>
                <c:pt idx="81">
                  <c:v>-10.640617000000001</c:v>
                </c:pt>
                <c:pt idx="82">
                  <c:v>-10.649635999999999</c:v>
                </c:pt>
                <c:pt idx="83">
                  <c:v>-10.678882</c:v>
                </c:pt>
                <c:pt idx="84">
                  <c:v>-10.686279000000001</c:v>
                </c:pt>
                <c:pt idx="85">
                  <c:v>-10.692106000000001</c:v>
                </c:pt>
                <c:pt idx="86">
                  <c:v>-10.719842999999999</c:v>
                </c:pt>
                <c:pt idx="87">
                  <c:v>-10.771084999999999</c:v>
                </c:pt>
                <c:pt idx="88">
                  <c:v>-10.849983</c:v>
                </c:pt>
                <c:pt idx="89">
                  <c:v>-10.941833000000001</c:v>
                </c:pt>
                <c:pt idx="90">
                  <c:v>-11.004113</c:v>
                </c:pt>
                <c:pt idx="91">
                  <c:v>-11.140802000000001</c:v>
                </c:pt>
                <c:pt idx="92">
                  <c:v>-11.313127</c:v>
                </c:pt>
                <c:pt idx="93">
                  <c:v>-11.481354</c:v>
                </c:pt>
                <c:pt idx="94">
                  <c:v>-11.655827</c:v>
                </c:pt>
                <c:pt idx="95">
                  <c:v>-11.795911</c:v>
                </c:pt>
                <c:pt idx="96">
                  <c:v>-11.931944</c:v>
                </c:pt>
                <c:pt idx="97">
                  <c:v>-12.01403</c:v>
                </c:pt>
                <c:pt idx="98">
                  <c:v>-12.116858000000001</c:v>
                </c:pt>
                <c:pt idx="99">
                  <c:v>-12.188931</c:v>
                </c:pt>
                <c:pt idx="100">
                  <c:v>-12.212661000000001</c:v>
                </c:pt>
                <c:pt idx="101">
                  <c:v>-12.242253</c:v>
                </c:pt>
                <c:pt idx="102">
                  <c:v>-12.242125</c:v>
                </c:pt>
                <c:pt idx="103">
                  <c:v>-12.25639</c:v>
                </c:pt>
                <c:pt idx="104">
                  <c:v>-12.281236</c:v>
                </c:pt>
                <c:pt idx="105">
                  <c:v>-12.277680999999999</c:v>
                </c:pt>
                <c:pt idx="106">
                  <c:v>-12.304879</c:v>
                </c:pt>
                <c:pt idx="107">
                  <c:v>-12.272997</c:v>
                </c:pt>
                <c:pt idx="108">
                  <c:v>-12.212063000000001</c:v>
                </c:pt>
                <c:pt idx="109">
                  <c:v>-12.153646</c:v>
                </c:pt>
                <c:pt idx="110">
                  <c:v>-12.070715</c:v>
                </c:pt>
                <c:pt idx="111">
                  <c:v>-12.116466000000001</c:v>
                </c:pt>
                <c:pt idx="112">
                  <c:v>-12.086252999999999</c:v>
                </c:pt>
                <c:pt idx="113">
                  <c:v>-12.073886</c:v>
                </c:pt>
                <c:pt idx="114">
                  <c:v>-12.043405999999999</c:v>
                </c:pt>
                <c:pt idx="115">
                  <c:v>-12.004467999999999</c:v>
                </c:pt>
                <c:pt idx="116">
                  <c:v>-12.015601999999999</c:v>
                </c:pt>
                <c:pt idx="117">
                  <c:v>-12.026128999999999</c:v>
                </c:pt>
                <c:pt idx="118">
                  <c:v>-12.048557000000001</c:v>
                </c:pt>
                <c:pt idx="119">
                  <c:v>-12.027615000000001</c:v>
                </c:pt>
                <c:pt idx="120">
                  <c:v>-11.986734999999999</c:v>
                </c:pt>
                <c:pt idx="121">
                  <c:v>-12.028813</c:v>
                </c:pt>
                <c:pt idx="122">
                  <c:v>-12.052758000000001</c:v>
                </c:pt>
                <c:pt idx="123">
                  <c:v>-12.117202000000001</c:v>
                </c:pt>
                <c:pt idx="124">
                  <c:v>-12.152533</c:v>
                </c:pt>
                <c:pt idx="125">
                  <c:v>-12.18567</c:v>
                </c:pt>
                <c:pt idx="126">
                  <c:v>-12.228286000000001</c:v>
                </c:pt>
                <c:pt idx="127">
                  <c:v>-12.284800000000001</c:v>
                </c:pt>
                <c:pt idx="128">
                  <c:v>-12.407759</c:v>
                </c:pt>
                <c:pt idx="129">
                  <c:v>-12.518037</c:v>
                </c:pt>
                <c:pt idx="130">
                  <c:v>-12.626250000000001</c:v>
                </c:pt>
                <c:pt idx="131">
                  <c:v>-12.761971000000001</c:v>
                </c:pt>
                <c:pt idx="132">
                  <c:v>-12.964499</c:v>
                </c:pt>
                <c:pt idx="133">
                  <c:v>-13.213971000000001</c:v>
                </c:pt>
                <c:pt idx="134">
                  <c:v>-13.588623</c:v>
                </c:pt>
                <c:pt idx="135">
                  <c:v>-14.007459000000001</c:v>
                </c:pt>
                <c:pt idx="136">
                  <c:v>-14.469417</c:v>
                </c:pt>
                <c:pt idx="137">
                  <c:v>-14.993425999999999</c:v>
                </c:pt>
                <c:pt idx="138">
                  <c:v>-15.649851999999999</c:v>
                </c:pt>
                <c:pt idx="139">
                  <c:v>-16.345209000000001</c:v>
                </c:pt>
                <c:pt idx="140">
                  <c:v>-16.950066</c:v>
                </c:pt>
                <c:pt idx="141">
                  <c:v>-18.090537999999999</c:v>
                </c:pt>
                <c:pt idx="142">
                  <c:v>-19.285975000000001</c:v>
                </c:pt>
                <c:pt idx="143">
                  <c:v>-20.24485</c:v>
                </c:pt>
                <c:pt idx="144">
                  <c:v>-21.039560000000002</c:v>
                </c:pt>
                <c:pt idx="145">
                  <c:v>-22.037697000000001</c:v>
                </c:pt>
                <c:pt idx="146">
                  <c:v>-23.429967999999999</c:v>
                </c:pt>
                <c:pt idx="147">
                  <c:v>-24.834475999999999</c:v>
                </c:pt>
                <c:pt idx="148">
                  <c:v>-26.062581999999999</c:v>
                </c:pt>
                <c:pt idx="149">
                  <c:v>-27.091269</c:v>
                </c:pt>
                <c:pt idx="150">
                  <c:v>-28.032485999999999</c:v>
                </c:pt>
                <c:pt idx="151">
                  <c:v>-29.229572000000001</c:v>
                </c:pt>
                <c:pt idx="152">
                  <c:v>-30.578678</c:v>
                </c:pt>
                <c:pt idx="153">
                  <c:v>-31.664303</c:v>
                </c:pt>
                <c:pt idx="154">
                  <c:v>-32.588146000000002</c:v>
                </c:pt>
                <c:pt idx="155">
                  <c:v>-33.260902000000002</c:v>
                </c:pt>
                <c:pt idx="156">
                  <c:v>-33.664684000000001</c:v>
                </c:pt>
                <c:pt idx="157">
                  <c:v>-34.145831999999999</c:v>
                </c:pt>
                <c:pt idx="158">
                  <c:v>-34.666820999999999</c:v>
                </c:pt>
                <c:pt idx="159">
                  <c:v>-34.721867000000003</c:v>
                </c:pt>
                <c:pt idx="160">
                  <c:v>-34.175983000000002</c:v>
                </c:pt>
                <c:pt idx="161">
                  <c:v>-33.495544000000002</c:v>
                </c:pt>
                <c:pt idx="162">
                  <c:v>-32.903568</c:v>
                </c:pt>
                <c:pt idx="163">
                  <c:v>-32.194415999999997</c:v>
                </c:pt>
                <c:pt idx="164">
                  <c:v>-31.052842999999999</c:v>
                </c:pt>
                <c:pt idx="165">
                  <c:v>-29.678913000000001</c:v>
                </c:pt>
                <c:pt idx="166">
                  <c:v>-28.313514999999999</c:v>
                </c:pt>
                <c:pt idx="167">
                  <c:v>-27.10351</c:v>
                </c:pt>
                <c:pt idx="168">
                  <c:v>-25.765021999999998</c:v>
                </c:pt>
                <c:pt idx="169">
                  <c:v>-24.130253</c:v>
                </c:pt>
                <c:pt idx="170">
                  <c:v>-22.603629999999999</c:v>
                </c:pt>
                <c:pt idx="171">
                  <c:v>-21.326761000000001</c:v>
                </c:pt>
                <c:pt idx="172">
                  <c:v>-20.001186000000001</c:v>
                </c:pt>
                <c:pt idx="173">
                  <c:v>-18.730454999999999</c:v>
                </c:pt>
                <c:pt idx="174">
                  <c:v>-17.708611999999999</c:v>
                </c:pt>
                <c:pt idx="175">
                  <c:v>-17.033626999999999</c:v>
                </c:pt>
                <c:pt idx="176">
                  <c:v>-16.497005000000001</c:v>
                </c:pt>
                <c:pt idx="177">
                  <c:v>-16.247812</c:v>
                </c:pt>
                <c:pt idx="178">
                  <c:v>-16.348516</c:v>
                </c:pt>
                <c:pt idx="179">
                  <c:v>-16.657598</c:v>
                </c:pt>
                <c:pt idx="180">
                  <c:v>-17.049990000000001</c:v>
                </c:pt>
                <c:pt idx="181">
                  <c:v>-17.539204000000002</c:v>
                </c:pt>
                <c:pt idx="182">
                  <c:v>-17.966532000000001</c:v>
                </c:pt>
                <c:pt idx="183">
                  <c:v>-18.577279999999998</c:v>
                </c:pt>
                <c:pt idx="184">
                  <c:v>-19.359843999999999</c:v>
                </c:pt>
                <c:pt idx="185">
                  <c:v>-20.432089000000001</c:v>
                </c:pt>
                <c:pt idx="186">
                  <c:v>-21.754515000000001</c:v>
                </c:pt>
                <c:pt idx="187">
                  <c:v>-23.114170000000001</c:v>
                </c:pt>
                <c:pt idx="188">
                  <c:v>-24.396730000000002</c:v>
                </c:pt>
                <c:pt idx="189">
                  <c:v>-25.559000000000001</c:v>
                </c:pt>
                <c:pt idx="190">
                  <c:v>-26.707830000000001</c:v>
                </c:pt>
                <c:pt idx="191">
                  <c:v>-27.73218</c:v>
                </c:pt>
                <c:pt idx="192">
                  <c:v>-28.728732999999998</c:v>
                </c:pt>
                <c:pt idx="193">
                  <c:v>-30.003174000000001</c:v>
                </c:pt>
                <c:pt idx="194">
                  <c:v>-31.668823</c:v>
                </c:pt>
                <c:pt idx="195">
                  <c:v>-33.708148999999999</c:v>
                </c:pt>
                <c:pt idx="196">
                  <c:v>-35.932181999999997</c:v>
                </c:pt>
                <c:pt idx="197">
                  <c:v>-38.756698999999998</c:v>
                </c:pt>
                <c:pt idx="198">
                  <c:v>-41.458199</c:v>
                </c:pt>
                <c:pt idx="199">
                  <c:v>-44.305588</c:v>
                </c:pt>
                <c:pt idx="200">
                  <c:v>-45.953671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6BC-4D90-ADA7-6B3AF926C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88"/>
        <c:axId val="116071808"/>
        <c:extLst/>
      </c:scatterChart>
      <c:valAx>
        <c:axId val="116069888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071808"/>
        <c:crosses val="autoZero"/>
        <c:crossBetween val="midCat"/>
        <c:majorUnit val="2"/>
      </c:valAx>
      <c:valAx>
        <c:axId val="116071808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069888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2967310067531399"/>
          <c:y val="0.57627041411490243"/>
          <c:w val="0.40477669369960589"/>
          <c:h val="0.21824292796733738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1-dB Compression (dBm) vs. LO Power @ 7 GHz</a:t>
            </a:r>
          </a:p>
        </c:rich>
      </c:tx>
      <c:layout>
        <c:manualLayout>
          <c:xMode val="edge"/>
          <c:yMode val="edge"/>
          <c:x val="0.20198094811759959"/>
          <c:y val="1.38888888888889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6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Square Wave (Note 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A0-4E7C-8927-250697611C05}"/>
            </c:ext>
          </c:extLst>
        </c:ser>
        <c:ser>
          <c:idx val="1"/>
          <c:order val="1"/>
          <c:tx>
            <c:v>Sine Wave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A0-4E7C-8927-25069761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15456"/>
        <c:axId val="111717376"/>
      </c:scatterChart>
      <c:valAx>
        <c:axId val="111715456"/>
        <c:scaling>
          <c:orientation val="minMax"/>
          <c:max val="24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9724459709066606"/>
              <c:y val="0.915717410323727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717376"/>
        <c:crosses val="autoZero"/>
        <c:crossBetween val="midCat"/>
        <c:majorUnit val="1"/>
      </c:valAx>
      <c:valAx>
        <c:axId val="111717376"/>
        <c:scaling>
          <c:orientation val="minMax"/>
          <c:max val="19"/>
          <c:min val="9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715456"/>
        <c:crosses val="autoZero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50522614192277027"/>
          <c:y val="0.67833151064451003"/>
          <c:w val="0.35859952205265988"/>
          <c:h val="0.11804389034703996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IP3 (dBm) vs. LO Power @ 7 GHz</a:t>
            </a:r>
          </a:p>
        </c:rich>
      </c:tx>
      <c:layout>
        <c:manualLayout>
          <c:xMode val="edge"/>
          <c:yMode val="edge"/>
          <c:x val="0.2852599825004738"/>
          <c:y val="1.85185185185185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74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Square Wave (Note 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89-4993-A046-0ECB68AADA30}"/>
            </c:ext>
          </c:extLst>
        </c:ser>
        <c:ser>
          <c:idx val="1"/>
          <c:order val="1"/>
          <c:tx>
            <c:v>Sine Wave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89-4993-A046-0ECB68AAD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45376"/>
        <c:axId val="111847296"/>
      </c:scatterChart>
      <c:valAx>
        <c:axId val="111845376"/>
        <c:scaling>
          <c:orientation val="minMax"/>
          <c:max val="24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9724459709066628"/>
              <c:y val="0.915717410323727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847296"/>
        <c:crosses val="autoZero"/>
        <c:crossBetween val="midCat"/>
        <c:majorUnit val="1"/>
      </c:valAx>
      <c:valAx>
        <c:axId val="111847296"/>
        <c:scaling>
          <c:orientation val="minMax"/>
          <c:max val="32"/>
          <c:min val="16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845376"/>
        <c:crosses val="autoZero"/>
        <c:crossBetween val="midCat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50239137605161643"/>
          <c:y val="0.66959900845728015"/>
          <c:w val="0.35304561920585276"/>
          <c:h val="0.10402321014840522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2RF x 2LO Spurious Suppression (dBc) -10 dBm RF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'2Rx2L'!$F$5:$F$103</c:f>
              <c:numCache>
                <c:formatCode>General</c:formatCode>
                <c:ptCount val="99"/>
                <c:pt idx="0">
                  <c:v>2</c:v>
                </c:pt>
                <c:pt idx="1">
                  <c:v>2.1020408163264999</c:v>
                </c:pt>
                <c:pt idx="2">
                  <c:v>2.2040816326531001</c:v>
                </c:pt>
                <c:pt idx="3">
                  <c:v>2.3061224489795999</c:v>
                </c:pt>
                <c:pt idx="4">
                  <c:v>2.4081632653060998</c:v>
                </c:pt>
                <c:pt idx="5">
                  <c:v>2.5102040816327</c:v>
                </c:pt>
                <c:pt idx="6">
                  <c:v>2.6122448979591999</c:v>
                </c:pt>
                <c:pt idx="7">
                  <c:v>2.7142857142856998</c:v>
                </c:pt>
                <c:pt idx="8">
                  <c:v>2.8163265306121996</c:v>
                </c:pt>
                <c:pt idx="9">
                  <c:v>2.9183673469387998</c:v>
                </c:pt>
                <c:pt idx="10">
                  <c:v>3.0204081632652997</c:v>
                </c:pt>
                <c:pt idx="11">
                  <c:v>3.1224489795918</c:v>
                </c:pt>
                <c:pt idx="12">
                  <c:v>3.2244897959183998</c:v>
                </c:pt>
                <c:pt idx="13">
                  <c:v>3.3265306122449001</c:v>
                </c:pt>
                <c:pt idx="14">
                  <c:v>3.4285714285714</c:v>
                </c:pt>
                <c:pt idx="15">
                  <c:v>3.5306122448979997</c:v>
                </c:pt>
                <c:pt idx="16">
                  <c:v>3.6326530612245</c:v>
                </c:pt>
                <c:pt idx="17">
                  <c:v>3.7346938775509999</c:v>
                </c:pt>
                <c:pt idx="18">
                  <c:v>3.8367346938776001</c:v>
                </c:pt>
                <c:pt idx="19">
                  <c:v>3.9387755102041</c:v>
                </c:pt>
                <c:pt idx="20">
                  <c:v>4.0408163265306003</c:v>
                </c:pt>
                <c:pt idx="21">
                  <c:v>4.1428571428570997</c:v>
                </c:pt>
                <c:pt idx="22">
                  <c:v>4.2448979591837004</c:v>
                </c:pt>
                <c:pt idx="23">
                  <c:v>4.3469387755101998</c:v>
                </c:pt>
                <c:pt idx="24">
                  <c:v>4.4489795918367001</c:v>
                </c:pt>
                <c:pt idx="25">
                  <c:v>4.5510204081632999</c:v>
                </c:pt>
                <c:pt idx="26">
                  <c:v>4.6530612244898002</c:v>
                </c:pt>
                <c:pt idx="27">
                  <c:v>4.7551020408163005</c:v>
                </c:pt>
                <c:pt idx="28">
                  <c:v>4.8571428571429003</c:v>
                </c:pt>
                <c:pt idx="29">
                  <c:v>4.9591836734694006</c:v>
                </c:pt>
                <c:pt idx="30">
                  <c:v>5.0612244897959</c:v>
                </c:pt>
                <c:pt idx="31">
                  <c:v>5.1632653061224003</c:v>
                </c:pt>
                <c:pt idx="32">
                  <c:v>5.2653061224490001</c:v>
                </c:pt>
                <c:pt idx="33">
                  <c:v>5.3673469387755004</c:v>
                </c:pt>
                <c:pt idx="34">
                  <c:v>5.4693877551019998</c:v>
                </c:pt>
                <c:pt idx="35">
                  <c:v>5.5714285714286005</c:v>
                </c:pt>
                <c:pt idx="36">
                  <c:v>5.6734693877550999</c:v>
                </c:pt>
                <c:pt idx="37">
                  <c:v>5.7755102040816002</c:v>
                </c:pt>
                <c:pt idx="38">
                  <c:v>5.8775510204082</c:v>
                </c:pt>
                <c:pt idx="39">
                  <c:v>5.9795918367347003</c:v>
                </c:pt>
                <c:pt idx="40">
                  <c:v>6.0816326530611997</c:v>
                </c:pt>
                <c:pt idx="41">
                  <c:v>6.1836734693878004</c:v>
                </c:pt>
                <c:pt idx="42">
                  <c:v>6.2857142857142998</c:v>
                </c:pt>
                <c:pt idx="43">
                  <c:v>6.3877551020408001</c:v>
                </c:pt>
                <c:pt idx="44">
                  <c:v>6.4897959183673004</c:v>
                </c:pt>
                <c:pt idx="45">
                  <c:v>6.5918367346939002</c:v>
                </c:pt>
                <c:pt idx="46">
                  <c:v>6.6938775510203996</c:v>
                </c:pt>
                <c:pt idx="47">
                  <c:v>6.7959183673468999</c:v>
                </c:pt>
                <c:pt idx="48">
                  <c:v>6.8979591836734997</c:v>
                </c:pt>
                <c:pt idx="49">
                  <c:v>7</c:v>
                </c:pt>
                <c:pt idx="50">
                  <c:v>7.1020408163265003</c:v>
                </c:pt>
                <c:pt idx="51">
                  <c:v>7.2040816326531001</c:v>
                </c:pt>
                <c:pt idx="52">
                  <c:v>7.3061224489796004</c:v>
                </c:pt>
                <c:pt idx="53">
                  <c:v>7.4081632653060998</c:v>
                </c:pt>
                <c:pt idx="54">
                  <c:v>7.5102040816326996</c:v>
                </c:pt>
                <c:pt idx="55">
                  <c:v>7.6122448979591999</c:v>
                </c:pt>
                <c:pt idx="56">
                  <c:v>7.7142857142857002</c:v>
                </c:pt>
                <c:pt idx="57">
                  <c:v>7.8163265306121996</c:v>
                </c:pt>
                <c:pt idx="58">
                  <c:v>7.9183673469388003</c:v>
                </c:pt>
                <c:pt idx="59">
                  <c:v>8.0204081632652997</c:v>
                </c:pt>
                <c:pt idx="60">
                  <c:v>8.1224489795918</c:v>
                </c:pt>
                <c:pt idx="61">
                  <c:v>8.2244897959183998</c:v>
                </c:pt>
                <c:pt idx="62">
                  <c:v>8.3265306122449001</c:v>
                </c:pt>
                <c:pt idx="63">
                  <c:v>8.4285714285714004</c:v>
                </c:pt>
                <c:pt idx="64">
                  <c:v>8.5306122448980002</c:v>
                </c:pt>
                <c:pt idx="65">
                  <c:v>8.6326530612245005</c:v>
                </c:pt>
                <c:pt idx="66">
                  <c:v>8.7346938775510008</c:v>
                </c:pt>
                <c:pt idx="67">
                  <c:v>8.8367346938776006</c:v>
                </c:pt>
                <c:pt idx="68">
                  <c:v>8.9387755102040991</c:v>
                </c:pt>
                <c:pt idx="69">
                  <c:v>9.0408163265305994</c:v>
                </c:pt>
                <c:pt idx="70">
                  <c:v>9.1428571428570997</c:v>
                </c:pt>
                <c:pt idx="71">
                  <c:v>9.2448979591837013</c:v>
                </c:pt>
                <c:pt idx="72">
                  <c:v>9.3469387755101998</c:v>
                </c:pt>
                <c:pt idx="73">
                  <c:v>9.4489795918367001</c:v>
                </c:pt>
                <c:pt idx="74">
                  <c:v>9.5510204081632999</c:v>
                </c:pt>
                <c:pt idx="75">
                  <c:v>9.6530612244898002</c:v>
                </c:pt>
                <c:pt idx="76">
                  <c:v>9.7551020408162987</c:v>
                </c:pt>
                <c:pt idx="77">
                  <c:v>9.8571428571429003</c:v>
                </c:pt>
                <c:pt idx="78">
                  <c:v>9.9591836734694006</c:v>
                </c:pt>
                <c:pt idx="79">
                  <c:v>10.061224489796</c:v>
                </c:pt>
                <c:pt idx="80">
                  <c:v>10.163265306122</c:v>
                </c:pt>
                <c:pt idx="81">
                  <c:v>10.265306122448999</c:v>
                </c:pt>
                <c:pt idx="82">
                  <c:v>10.367346938775999</c:v>
                </c:pt>
                <c:pt idx="83">
                  <c:v>10.469387755102</c:v>
                </c:pt>
                <c:pt idx="84">
                  <c:v>10.571428571429001</c:v>
                </c:pt>
                <c:pt idx="85">
                  <c:v>10.673469387754999</c:v>
                </c:pt>
                <c:pt idx="86">
                  <c:v>10.775510204082</c:v>
                </c:pt>
                <c:pt idx="87">
                  <c:v>10.877551020408001</c:v>
                </c:pt>
                <c:pt idx="88">
                  <c:v>10.979591836735</c:v>
                </c:pt>
                <c:pt idx="89">
                  <c:v>11.081632653061002</c:v>
                </c:pt>
                <c:pt idx="90">
                  <c:v>11.183673469388001</c:v>
                </c:pt>
                <c:pt idx="91">
                  <c:v>11.285714285714</c:v>
                </c:pt>
                <c:pt idx="92">
                  <c:v>11.387755102041</c:v>
                </c:pt>
                <c:pt idx="93">
                  <c:v>11.489795918367001</c:v>
                </c:pt>
                <c:pt idx="94">
                  <c:v>11.591836734694001</c:v>
                </c:pt>
                <c:pt idx="95">
                  <c:v>11.69387755102</c:v>
                </c:pt>
                <c:pt idx="96">
                  <c:v>11.795918367346999</c:v>
                </c:pt>
                <c:pt idx="97">
                  <c:v>11.897959183673001</c:v>
                </c:pt>
                <c:pt idx="98">
                  <c:v>12</c:v>
                </c:pt>
              </c:numCache>
            </c:numRef>
          </c:xVal>
          <c:yVal>
            <c:numRef>
              <c:f>'2Rx2L'!$G$5:$G$103</c:f>
              <c:numCache>
                <c:formatCode>General</c:formatCode>
                <c:ptCount val="99"/>
                <c:pt idx="0">
                  <c:v>-52.522396000000001</c:v>
                </c:pt>
                <c:pt idx="1">
                  <c:v>-53.756878</c:v>
                </c:pt>
                <c:pt idx="2">
                  <c:v>-54.953575000000001</c:v>
                </c:pt>
                <c:pt idx="3">
                  <c:v>-56.084698000000003</c:v>
                </c:pt>
                <c:pt idx="4">
                  <c:v>-56.668823000000003</c:v>
                </c:pt>
                <c:pt idx="5">
                  <c:v>-57.928168999999997</c:v>
                </c:pt>
                <c:pt idx="6">
                  <c:v>-58.892597000000002</c:v>
                </c:pt>
                <c:pt idx="7">
                  <c:v>-59.599021999999998</c:v>
                </c:pt>
                <c:pt idx="8">
                  <c:v>-60.786625000000001</c:v>
                </c:pt>
                <c:pt idx="9">
                  <c:v>-60.875526000000001</c:v>
                </c:pt>
                <c:pt idx="10">
                  <c:v>-60.936065999999997</c:v>
                </c:pt>
                <c:pt idx="11">
                  <c:v>-59.857616</c:v>
                </c:pt>
                <c:pt idx="12">
                  <c:v>-60.164721999999998</c:v>
                </c:pt>
                <c:pt idx="13">
                  <c:v>-61.173794000000001</c:v>
                </c:pt>
                <c:pt idx="14">
                  <c:v>-62.442101000000001</c:v>
                </c:pt>
                <c:pt idx="15">
                  <c:v>-63.492657000000001</c:v>
                </c:pt>
                <c:pt idx="16">
                  <c:v>-64.434989999999999</c:v>
                </c:pt>
                <c:pt idx="17">
                  <c:v>-65.143699999999995</c:v>
                </c:pt>
                <c:pt idx="18">
                  <c:v>-66.033450999999999</c:v>
                </c:pt>
                <c:pt idx="19">
                  <c:v>-68.004997000000003</c:v>
                </c:pt>
                <c:pt idx="20">
                  <c:v>-70.103836000000001</c:v>
                </c:pt>
                <c:pt idx="21">
                  <c:v>-72.534499999999994</c:v>
                </c:pt>
                <c:pt idx="22">
                  <c:v>-72.912116999999995</c:v>
                </c:pt>
                <c:pt idx="23">
                  <c:v>-73.276252999999997</c:v>
                </c:pt>
                <c:pt idx="24">
                  <c:v>-72.916686999999996</c:v>
                </c:pt>
                <c:pt idx="25">
                  <c:v>-73.494308000000004</c:v>
                </c:pt>
                <c:pt idx="26">
                  <c:v>-74.960976000000002</c:v>
                </c:pt>
                <c:pt idx="27">
                  <c:v>-77.939483999999993</c:v>
                </c:pt>
                <c:pt idx="28">
                  <c:v>-78.845084999999997</c:v>
                </c:pt>
                <c:pt idx="29">
                  <c:v>-77.666458000000006</c:v>
                </c:pt>
                <c:pt idx="30">
                  <c:v>-73.039412999999996</c:v>
                </c:pt>
                <c:pt idx="31">
                  <c:v>-69.757355000000004</c:v>
                </c:pt>
                <c:pt idx="32">
                  <c:v>-67.872378999999995</c:v>
                </c:pt>
                <c:pt idx="33">
                  <c:v>-68.807713000000007</c:v>
                </c:pt>
                <c:pt idx="34">
                  <c:v>-71.781799000000007</c:v>
                </c:pt>
                <c:pt idx="35">
                  <c:v>-74.061965999999998</c:v>
                </c:pt>
                <c:pt idx="36">
                  <c:v>-75.693245000000005</c:v>
                </c:pt>
                <c:pt idx="37">
                  <c:v>-74.921959000000001</c:v>
                </c:pt>
                <c:pt idx="38">
                  <c:v>-74.010688999999999</c:v>
                </c:pt>
                <c:pt idx="39">
                  <c:v>-72.964729000000005</c:v>
                </c:pt>
                <c:pt idx="40">
                  <c:v>-72.026259999999994</c:v>
                </c:pt>
                <c:pt idx="41">
                  <c:v>-72.726875000000007</c:v>
                </c:pt>
                <c:pt idx="42">
                  <c:v>-73.356575000000007</c:v>
                </c:pt>
                <c:pt idx="43">
                  <c:v>-74.048980999999998</c:v>
                </c:pt>
                <c:pt idx="44">
                  <c:v>-73.532318000000004</c:v>
                </c:pt>
                <c:pt idx="45">
                  <c:v>-72.936126999999999</c:v>
                </c:pt>
                <c:pt idx="46">
                  <c:v>-72.836410999999998</c:v>
                </c:pt>
                <c:pt idx="47">
                  <c:v>-73.258865</c:v>
                </c:pt>
                <c:pt idx="48">
                  <c:v>-73.359145999999996</c:v>
                </c:pt>
                <c:pt idx="49">
                  <c:v>-72.680137999999999</c:v>
                </c:pt>
                <c:pt idx="50">
                  <c:v>-71.287330999999995</c:v>
                </c:pt>
                <c:pt idx="51">
                  <c:v>-71.077988000000005</c:v>
                </c:pt>
                <c:pt idx="52">
                  <c:v>-72.309494000000001</c:v>
                </c:pt>
                <c:pt idx="53">
                  <c:v>-73.589737</c:v>
                </c:pt>
                <c:pt idx="54">
                  <c:v>-73.954659000000007</c:v>
                </c:pt>
                <c:pt idx="55">
                  <c:v>-74.162047999999999</c:v>
                </c:pt>
                <c:pt idx="56">
                  <c:v>-74.730689999999996</c:v>
                </c:pt>
                <c:pt idx="57">
                  <c:v>-77.199569999999994</c:v>
                </c:pt>
                <c:pt idx="58">
                  <c:v>-82.488158999999996</c:v>
                </c:pt>
                <c:pt idx="59">
                  <c:v>-85.298079999999999</c:v>
                </c:pt>
                <c:pt idx="60">
                  <c:v>-90.363051999999996</c:v>
                </c:pt>
                <c:pt idx="61">
                  <c:v>-89.040931999999998</c:v>
                </c:pt>
                <c:pt idx="62">
                  <c:v>-91.328902999999997</c:v>
                </c:pt>
                <c:pt idx="63">
                  <c:v>-88.587661999999995</c:v>
                </c:pt>
                <c:pt idx="64">
                  <c:v>-85.640129000000002</c:v>
                </c:pt>
                <c:pt idx="65">
                  <c:v>-81.533974000000001</c:v>
                </c:pt>
                <c:pt idx="66">
                  <c:v>-76.670433000000003</c:v>
                </c:pt>
                <c:pt idx="67">
                  <c:v>-74.418816000000007</c:v>
                </c:pt>
                <c:pt idx="68">
                  <c:v>-71.663330000000002</c:v>
                </c:pt>
                <c:pt idx="69">
                  <c:v>-69.981658999999993</c:v>
                </c:pt>
                <c:pt idx="70">
                  <c:v>-68.666809000000001</c:v>
                </c:pt>
                <c:pt idx="71">
                  <c:v>-67.028019</c:v>
                </c:pt>
                <c:pt idx="72">
                  <c:v>-65.700400999999999</c:v>
                </c:pt>
                <c:pt idx="73">
                  <c:v>-64.387684000000007</c:v>
                </c:pt>
                <c:pt idx="74">
                  <c:v>-63.613059999999997</c:v>
                </c:pt>
                <c:pt idx="75">
                  <c:v>-62.915500999999999</c:v>
                </c:pt>
                <c:pt idx="76">
                  <c:v>-63.140129000000002</c:v>
                </c:pt>
                <c:pt idx="77">
                  <c:v>-64.363247000000001</c:v>
                </c:pt>
                <c:pt idx="78">
                  <c:v>-66.10293999999999</c:v>
                </c:pt>
                <c:pt idx="79">
                  <c:v>-68.004440000000002</c:v>
                </c:pt>
                <c:pt idx="80">
                  <c:v>-69.386375000000001</c:v>
                </c:pt>
                <c:pt idx="81">
                  <c:v>-70.563346999999993</c:v>
                </c:pt>
                <c:pt idx="82">
                  <c:v>-71.202956999999998</c:v>
                </c:pt>
                <c:pt idx="83">
                  <c:v>-72.238968</c:v>
                </c:pt>
                <c:pt idx="84">
                  <c:v>-73.740500999999995</c:v>
                </c:pt>
                <c:pt idx="85">
                  <c:v>-75.571631999999994</c:v>
                </c:pt>
                <c:pt idx="86">
                  <c:v>-75.574378999999993</c:v>
                </c:pt>
                <c:pt idx="87">
                  <c:v>-74.417884999999998</c:v>
                </c:pt>
                <c:pt idx="88">
                  <c:v>-73.850266000000005</c:v>
                </c:pt>
                <c:pt idx="89">
                  <c:v>-73.324485999999993</c:v>
                </c:pt>
                <c:pt idx="90">
                  <c:v>-72.570335</c:v>
                </c:pt>
                <c:pt idx="91">
                  <c:v>-70.624793999999994</c:v>
                </c:pt>
                <c:pt idx="92">
                  <c:v>-69.273658999999995</c:v>
                </c:pt>
                <c:pt idx="93">
                  <c:v>-68.512650000000008</c:v>
                </c:pt>
                <c:pt idx="94">
                  <c:v>-67.391875999999996</c:v>
                </c:pt>
                <c:pt idx="95">
                  <c:v>-66.409694999999999</c:v>
                </c:pt>
                <c:pt idx="96">
                  <c:v>-65.392212000000001</c:v>
                </c:pt>
                <c:pt idx="97">
                  <c:v>-65.176556000000005</c:v>
                </c:pt>
                <c:pt idx="98">
                  <c:v>-65.320591000000007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6D-4A5B-8A00-9FF7636E72A8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'2Rx2L'!$F$5:$F$103</c:f>
              <c:numCache>
                <c:formatCode>General</c:formatCode>
                <c:ptCount val="99"/>
                <c:pt idx="0">
                  <c:v>2</c:v>
                </c:pt>
                <c:pt idx="1">
                  <c:v>2.1020408163264999</c:v>
                </c:pt>
                <c:pt idx="2">
                  <c:v>2.2040816326531001</c:v>
                </c:pt>
                <c:pt idx="3">
                  <c:v>2.3061224489795999</c:v>
                </c:pt>
                <c:pt idx="4">
                  <c:v>2.4081632653060998</c:v>
                </c:pt>
                <c:pt idx="5">
                  <c:v>2.5102040816327</c:v>
                </c:pt>
                <c:pt idx="6">
                  <c:v>2.6122448979591999</c:v>
                </c:pt>
                <c:pt idx="7">
                  <c:v>2.7142857142856998</c:v>
                </c:pt>
                <c:pt idx="8">
                  <c:v>2.8163265306121996</c:v>
                </c:pt>
                <c:pt idx="9">
                  <c:v>2.9183673469387998</c:v>
                </c:pt>
                <c:pt idx="10">
                  <c:v>3.0204081632652997</c:v>
                </c:pt>
                <c:pt idx="11">
                  <c:v>3.1224489795918</c:v>
                </c:pt>
                <c:pt idx="12">
                  <c:v>3.2244897959183998</c:v>
                </c:pt>
                <c:pt idx="13">
                  <c:v>3.3265306122449001</c:v>
                </c:pt>
                <c:pt idx="14">
                  <c:v>3.4285714285714</c:v>
                </c:pt>
                <c:pt idx="15">
                  <c:v>3.5306122448979997</c:v>
                </c:pt>
                <c:pt idx="16">
                  <c:v>3.6326530612245</c:v>
                </c:pt>
                <c:pt idx="17">
                  <c:v>3.7346938775509999</c:v>
                </c:pt>
                <c:pt idx="18">
                  <c:v>3.8367346938776001</c:v>
                </c:pt>
                <c:pt idx="19">
                  <c:v>3.9387755102041</c:v>
                </c:pt>
                <c:pt idx="20">
                  <c:v>4.0408163265306003</c:v>
                </c:pt>
                <c:pt idx="21">
                  <c:v>4.1428571428570997</c:v>
                </c:pt>
                <c:pt idx="22">
                  <c:v>4.2448979591837004</c:v>
                </c:pt>
                <c:pt idx="23">
                  <c:v>4.3469387755101998</c:v>
                </c:pt>
                <c:pt idx="24">
                  <c:v>4.4489795918367001</c:v>
                </c:pt>
                <c:pt idx="25">
                  <c:v>4.5510204081632999</c:v>
                </c:pt>
                <c:pt idx="26">
                  <c:v>4.6530612244898002</c:v>
                </c:pt>
                <c:pt idx="27">
                  <c:v>4.7551020408163005</c:v>
                </c:pt>
                <c:pt idx="28">
                  <c:v>4.8571428571429003</c:v>
                </c:pt>
                <c:pt idx="29">
                  <c:v>4.9591836734694006</c:v>
                </c:pt>
                <c:pt idx="30">
                  <c:v>5.0612244897959</c:v>
                </c:pt>
                <c:pt idx="31">
                  <c:v>5.1632653061224003</c:v>
                </c:pt>
                <c:pt idx="32">
                  <c:v>5.2653061224490001</c:v>
                </c:pt>
                <c:pt idx="33">
                  <c:v>5.3673469387755004</c:v>
                </c:pt>
                <c:pt idx="34">
                  <c:v>5.4693877551019998</c:v>
                </c:pt>
                <c:pt idx="35">
                  <c:v>5.5714285714286005</c:v>
                </c:pt>
                <c:pt idx="36">
                  <c:v>5.6734693877550999</c:v>
                </c:pt>
                <c:pt idx="37">
                  <c:v>5.7755102040816002</c:v>
                </c:pt>
                <c:pt idx="38">
                  <c:v>5.8775510204082</c:v>
                </c:pt>
                <c:pt idx="39">
                  <c:v>5.9795918367347003</c:v>
                </c:pt>
                <c:pt idx="40">
                  <c:v>6.0816326530611997</c:v>
                </c:pt>
                <c:pt idx="41">
                  <c:v>6.1836734693878004</c:v>
                </c:pt>
                <c:pt idx="42">
                  <c:v>6.2857142857142998</c:v>
                </c:pt>
                <c:pt idx="43">
                  <c:v>6.3877551020408001</c:v>
                </c:pt>
                <c:pt idx="44">
                  <c:v>6.4897959183673004</c:v>
                </c:pt>
                <c:pt idx="45">
                  <c:v>6.5918367346939002</c:v>
                </c:pt>
                <c:pt idx="46">
                  <c:v>6.6938775510203996</c:v>
                </c:pt>
                <c:pt idx="47">
                  <c:v>6.7959183673468999</c:v>
                </c:pt>
                <c:pt idx="48">
                  <c:v>6.8979591836734997</c:v>
                </c:pt>
                <c:pt idx="49">
                  <c:v>7</c:v>
                </c:pt>
                <c:pt idx="50">
                  <c:v>7.1020408163265003</c:v>
                </c:pt>
                <c:pt idx="51">
                  <c:v>7.2040816326531001</c:v>
                </c:pt>
                <c:pt idx="52">
                  <c:v>7.3061224489796004</c:v>
                </c:pt>
                <c:pt idx="53">
                  <c:v>7.4081632653060998</c:v>
                </c:pt>
                <c:pt idx="54">
                  <c:v>7.5102040816326996</c:v>
                </c:pt>
                <c:pt idx="55">
                  <c:v>7.6122448979591999</c:v>
                </c:pt>
                <c:pt idx="56">
                  <c:v>7.7142857142857002</c:v>
                </c:pt>
                <c:pt idx="57">
                  <c:v>7.8163265306121996</c:v>
                </c:pt>
                <c:pt idx="58">
                  <c:v>7.9183673469388003</c:v>
                </c:pt>
                <c:pt idx="59">
                  <c:v>8.0204081632652997</c:v>
                </c:pt>
                <c:pt idx="60">
                  <c:v>8.1224489795918</c:v>
                </c:pt>
                <c:pt idx="61">
                  <c:v>8.2244897959183998</c:v>
                </c:pt>
                <c:pt idx="62">
                  <c:v>8.3265306122449001</c:v>
                </c:pt>
                <c:pt idx="63">
                  <c:v>8.4285714285714004</c:v>
                </c:pt>
                <c:pt idx="64">
                  <c:v>8.5306122448980002</c:v>
                </c:pt>
                <c:pt idx="65">
                  <c:v>8.6326530612245005</c:v>
                </c:pt>
                <c:pt idx="66">
                  <c:v>8.7346938775510008</c:v>
                </c:pt>
                <c:pt idx="67">
                  <c:v>8.8367346938776006</c:v>
                </c:pt>
                <c:pt idx="68">
                  <c:v>8.9387755102040991</c:v>
                </c:pt>
                <c:pt idx="69">
                  <c:v>9.0408163265305994</c:v>
                </c:pt>
                <c:pt idx="70">
                  <c:v>9.1428571428570997</c:v>
                </c:pt>
                <c:pt idx="71">
                  <c:v>9.2448979591837013</c:v>
                </c:pt>
                <c:pt idx="72">
                  <c:v>9.3469387755101998</c:v>
                </c:pt>
                <c:pt idx="73">
                  <c:v>9.4489795918367001</c:v>
                </c:pt>
                <c:pt idx="74">
                  <c:v>9.5510204081632999</c:v>
                </c:pt>
                <c:pt idx="75">
                  <c:v>9.6530612244898002</c:v>
                </c:pt>
                <c:pt idx="76">
                  <c:v>9.7551020408162987</c:v>
                </c:pt>
                <c:pt idx="77">
                  <c:v>9.8571428571429003</c:v>
                </c:pt>
                <c:pt idx="78">
                  <c:v>9.9591836734694006</c:v>
                </c:pt>
                <c:pt idx="79">
                  <c:v>10.061224489796</c:v>
                </c:pt>
                <c:pt idx="80">
                  <c:v>10.163265306122</c:v>
                </c:pt>
                <c:pt idx="81">
                  <c:v>10.265306122448999</c:v>
                </c:pt>
                <c:pt idx="82">
                  <c:v>10.367346938775999</c:v>
                </c:pt>
                <c:pt idx="83">
                  <c:v>10.469387755102</c:v>
                </c:pt>
                <c:pt idx="84">
                  <c:v>10.571428571429001</c:v>
                </c:pt>
                <c:pt idx="85">
                  <c:v>10.673469387754999</c:v>
                </c:pt>
                <c:pt idx="86">
                  <c:v>10.775510204082</c:v>
                </c:pt>
                <c:pt idx="87">
                  <c:v>10.877551020408001</c:v>
                </c:pt>
                <c:pt idx="88">
                  <c:v>10.979591836735</c:v>
                </c:pt>
                <c:pt idx="89">
                  <c:v>11.081632653061002</c:v>
                </c:pt>
                <c:pt idx="90">
                  <c:v>11.183673469388001</c:v>
                </c:pt>
                <c:pt idx="91">
                  <c:v>11.285714285714</c:v>
                </c:pt>
                <c:pt idx="92">
                  <c:v>11.387755102041</c:v>
                </c:pt>
                <c:pt idx="93">
                  <c:v>11.489795918367001</c:v>
                </c:pt>
                <c:pt idx="94">
                  <c:v>11.591836734694001</c:v>
                </c:pt>
                <c:pt idx="95">
                  <c:v>11.69387755102</c:v>
                </c:pt>
                <c:pt idx="96">
                  <c:v>11.795918367346999</c:v>
                </c:pt>
                <c:pt idx="97">
                  <c:v>11.897959183673001</c:v>
                </c:pt>
                <c:pt idx="98">
                  <c:v>12</c:v>
                </c:pt>
              </c:numCache>
            </c:numRef>
          </c:xVal>
          <c:yVal>
            <c:numRef>
              <c:f>'2Rx2L'!$O$5:$O$103</c:f>
              <c:numCache>
                <c:formatCode>General</c:formatCode>
                <c:ptCount val="99"/>
                <c:pt idx="0">
                  <c:v>-84.990493999999998</c:v>
                </c:pt>
                <c:pt idx="1">
                  <c:v>-82.433090000000007</c:v>
                </c:pt>
                <c:pt idx="2">
                  <c:v>-76.772835000000001</c:v>
                </c:pt>
                <c:pt idx="3">
                  <c:v>-72.052764999999994</c:v>
                </c:pt>
                <c:pt idx="4">
                  <c:v>-66.688793000000004</c:v>
                </c:pt>
                <c:pt idx="5">
                  <c:v>-63.728996000000002</c:v>
                </c:pt>
                <c:pt idx="6">
                  <c:v>-62.874752000000001</c:v>
                </c:pt>
                <c:pt idx="7">
                  <c:v>-62.599125000000001</c:v>
                </c:pt>
                <c:pt idx="8">
                  <c:v>-63.053317999999997</c:v>
                </c:pt>
                <c:pt idx="9">
                  <c:v>-63.978881999999999</c:v>
                </c:pt>
                <c:pt idx="10">
                  <c:v>-66.833880999999991</c:v>
                </c:pt>
                <c:pt idx="11">
                  <c:v>-70.984482</c:v>
                </c:pt>
                <c:pt idx="12">
                  <c:v>-73.501464999999996</c:v>
                </c:pt>
                <c:pt idx="13">
                  <c:v>-72.277916000000005</c:v>
                </c:pt>
                <c:pt idx="14">
                  <c:v>-69.956085000000002</c:v>
                </c:pt>
                <c:pt idx="15">
                  <c:v>-67.327056999999996</c:v>
                </c:pt>
                <c:pt idx="16">
                  <c:v>-66.251316000000003</c:v>
                </c:pt>
                <c:pt idx="17">
                  <c:v>-65.170712000000009</c:v>
                </c:pt>
                <c:pt idx="18">
                  <c:v>-65.13420099999999</c:v>
                </c:pt>
                <c:pt idx="19">
                  <c:v>-65.401375000000002</c:v>
                </c:pt>
                <c:pt idx="20">
                  <c:v>-65.933078999999992</c:v>
                </c:pt>
                <c:pt idx="21">
                  <c:v>-65.837054999999992</c:v>
                </c:pt>
                <c:pt idx="22">
                  <c:v>-65.944468999999998</c:v>
                </c:pt>
                <c:pt idx="23">
                  <c:v>-66.149180999999999</c:v>
                </c:pt>
                <c:pt idx="24">
                  <c:v>-66.505900999999994</c:v>
                </c:pt>
                <c:pt idx="25">
                  <c:v>-66.598647999999997</c:v>
                </c:pt>
                <c:pt idx="26">
                  <c:v>-65.980534000000006</c:v>
                </c:pt>
                <c:pt idx="27">
                  <c:v>-65.686217999999997</c:v>
                </c:pt>
                <c:pt idx="28">
                  <c:v>-65.620911000000007</c:v>
                </c:pt>
                <c:pt idx="29">
                  <c:v>-65.993210000000005</c:v>
                </c:pt>
                <c:pt idx="30">
                  <c:v>-67.348251000000005</c:v>
                </c:pt>
                <c:pt idx="31">
                  <c:v>-69.287064000000001</c:v>
                </c:pt>
                <c:pt idx="32">
                  <c:v>-71.22757</c:v>
                </c:pt>
                <c:pt idx="33">
                  <c:v>-72.360207000000003</c:v>
                </c:pt>
                <c:pt idx="34">
                  <c:v>-72.992797999999993</c:v>
                </c:pt>
                <c:pt idx="35">
                  <c:v>-73.931618</c:v>
                </c:pt>
                <c:pt idx="36">
                  <c:v>-73.879493999999994</c:v>
                </c:pt>
                <c:pt idx="37">
                  <c:v>-74.141563000000005</c:v>
                </c:pt>
                <c:pt idx="38">
                  <c:v>-73.682327000000001</c:v>
                </c:pt>
                <c:pt idx="39">
                  <c:v>-74.354140999999998</c:v>
                </c:pt>
                <c:pt idx="40">
                  <c:v>-74.569755999999998</c:v>
                </c:pt>
                <c:pt idx="41">
                  <c:v>-75.314445000000006</c:v>
                </c:pt>
                <c:pt idx="42">
                  <c:v>-74.167113999999998</c:v>
                </c:pt>
                <c:pt idx="43">
                  <c:v>-73.62191</c:v>
                </c:pt>
                <c:pt idx="44">
                  <c:v>-72.148437999999999</c:v>
                </c:pt>
                <c:pt idx="45">
                  <c:v>-72.973220999999995</c:v>
                </c:pt>
                <c:pt idx="46">
                  <c:v>-73.423927000000006</c:v>
                </c:pt>
                <c:pt idx="47">
                  <c:v>-73.992644999999996</c:v>
                </c:pt>
                <c:pt idx="48">
                  <c:v>-73.743469000000005</c:v>
                </c:pt>
                <c:pt idx="49">
                  <c:v>-73.233711</c:v>
                </c:pt>
                <c:pt idx="50">
                  <c:v>-72.080139000000003</c:v>
                </c:pt>
                <c:pt idx="51">
                  <c:v>-71.799773999999999</c:v>
                </c:pt>
                <c:pt idx="52">
                  <c:v>-71.796920999999998</c:v>
                </c:pt>
                <c:pt idx="53">
                  <c:v>-71.323920999999999</c:v>
                </c:pt>
                <c:pt idx="54">
                  <c:v>-71.103249000000005</c:v>
                </c:pt>
                <c:pt idx="55">
                  <c:v>-71.079505999999995</c:v>
                </c:pt>
                <c:pt idx="56">
                  <c:v>-71.295174000000003</c:v>
                </c:pt>
                <c:pt idx="57">
                  <c:v>-72.556572000000003</c:v>
                </c:pt>
                <c:pt idx="58">
                  <c:v>-75.559471000000002</c:v>
                </c:pt>
                <c:pt idx="59">
                  <c:v>-77.586181999999994</c:v>
                </c:pt>
                <c:pt idx="60">
                  <c:v>-79.613792000000004</c:v>
                </c:pt>
                <c:pt idx="61">
                  <c:v>-79.698798999999994</c:v>
                </c:pt>
                <c:pt idx="62">
                  <c:v>-79.986671000000001</c:v>
                </c:pt>
                <c:pt idx="63">
                  <c:v>-78.962387000000007</c:v>
                </c:pt>
                <c:pt idx="64">
                  <c:v>-76.728667999999999</c:v>
                </c:pt>
                <c:pt idx="65">
                  <c:v>-75.065735000000004</c:v>
                </c:pt>
                <c:pt idx="66">
                  <c:v>-72.245734999999996</c:v>
                </c:pt>
                <c:pt idx="67">
                  <c:v>-71.466644000000002</c:v>
                </c:pt>
                <c:pt idx="68">
                  <c:v>-70.988265999999996</c:v>
                </c:pt>
                <c:pt idx="69">
                  <c:v>-72.298805000000002</c:v>
                </c:pt>
                <c:pt idx="70">
                  <c:v>-71.896507</c:v>
                </c:pt>
                <c:pt idx="71">
                  <c:v>-71.154769999999999</c:v>
                </c:pt>
                <c:pt idx="72">
                  <c:v>-69.52816</c:v>
                </c:pt>
                <c:pt idx="73">
                  <c:v>-68.785042000000004</c:v>
                </c:pt>
                <c:pt idx="74">
                  <c:v>-68.272736000000009</c:v>
                </c:pt>
                <c:pt idx="75">
                  <c:v>-68.474354000000005</c:v>
                </c:pt>
                <c:pt idx="76">
                  <c:v>-68.411686000000003</c:v>
                </c:pt>
                <c:pt idx="77">
                  <c:v>-68.72977800000001</c:v>
                </c:pt>
                <c:pt idx="78">
                  <c:v>-68.924182999999999</c:v>
                </c:pt>
                <c:pt idx="79">
                  <c:v>-70.175940999999995</c:v>
                </c:pt>
                <c:pt idx="80">
                  <c:v>-71.491530999999995</c:v>
                </c:pt>
                <c:pt idx="81">
                  <c:v>-72.831519999999998</c:v>
                </c:pt>
                <c:pt idx="82">
                  <c:v>-73.846687000000003</c:v>
                </c:pt>
                <c:pt idx="83">
                  <c:v>-75.401970000000006</c:v>
                </c:pt>
                <c:pt idx="84">
                  <c:v>-75.611510999999993</c:v>
                </c:pt>
                <c:pt idx="85">
                  <c:v>-75.208160000000007</c:v>
                </c:pt>
                <c:pt idx="86">
                  <c:v>-73.074027999999998</c:v>
                </c:pt>
                <c:pt idx="87">
                  <c:v>-71.686806000000004</c:v>
                </c:pt>
                <c:pt idx="88">
                  <c:v>-69.738204999999994</c:v>
                </c:pt>
                <c:pt idx="89">
                  <c:v>-68.775665000000004</c:v>
                </c:pt>
                <c:pt idx="90">
                  <c:v>-67.596755999999999</c:v>
                </c:pt>
                <c:pt idx="91">
                  <c:v>-67.066916999999989</c:v>
                </c:pt>
                <c:pt idx="92">
                  <c:v>-67.005549999999999</c:v>
                </c:pt>
                <c:pt idx="93">
                  <c:v>-67.209370000000007</c:v>
                </c:pt>
                <c:pt idx="94">
                  <c:v>-67.059489999999997</c:v>
                </c:pt>
                <c:pt idx="95">
                  <c:v>-65.588550999999995</c:v>
                </c:pt>
                <c:pt idx="96">
                  <c:v>-64.480441999999996</c:v>
                </c:pt>
                <c:pt idx="97">
                  <c:v>-63.743228999999999</c:v>
                </c:pt>
                <c:pt idx="98">
                  <c:v>-63.850285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6D-4A5B-8A00-9FF7636E7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66272"/>
        <c:axId val="112968448"/>
      </c:scatterChart>
      <c:valAx>
        <c:axId val="112966272"/>
        <c:scaling>
          <c:orientation val="minMax"/>
          <c:max val="12"/>
          <c:min val="3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Input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2968448"/>
        <c:crosses val="autoZero"/>
        <c:crossBetween val="midCat"/>
        <c:majorUnit val="1"/>
      </c:valAx>
      <c:valAx>
        <c:axId val="112968448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296627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265918134590342"/>
          <c:y val="0.18610942425137003"/>
          <c:w val="0.28145353431708547"/>
          <c:h val="0.150007654965435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Return Loss (dB)</a:t>
            </a:r>
          </a:p>
        </c:rich>
      </c:tx>
      <c:layout>
        <c:manualLayout>
          <c:xMode val="edge"/>
          <c:yMode val="edge"/>
          <c:x val="0.4045262455758592"/>
          <c:y val="2.77777777777777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'CL &amp; Data'!$J$4:$J$204</c:f>
              <c:numCache>
                <c:formatCode>General</c:formatCode>
                <c:ptCount val="201"/>
                <c:pt idx="0">
                  <c:v>-3.5025741999999999E-2</c:v>
                </c:pt>
                <c:pt idx="1">
                  <c:v>-4.1770644000000003E-2</c:v>
                </c:pt>
                <c:pt idx="2">
                  <c:v>-5.0997845999999999E-2</c:v>
                </c:pt>
                <c:pt idx="3">
                  <c:v>-6.3602014999999998E-2</c:v>
                </c:pt>
                <c:pt idx="4">
                  <c:v>-8.0141089999999998E-2</c:v>
                </c:pt>
                <c:pt idx="5">
                  <c:v>-0.10217043000000001</c:v>
                </c:pt>
                <c:pt idx="6">
                  <c:v>-0.13223413000000001</c:v>
                </c:pt>
                <c:pt idx="7">
                  <c:v>-0.1734907</c:v>
                </c:pt>
                <c:pt idx="8">
                  <c:v>-0.22408122999999999</c:v>
                </c:pt>
                <c:pt idx="9">
                  <c:v>-0.28501293</c:v>
                </c:pt>
                <c:pt idx="10">
                  <c:v>-0.36073824999999998</c:v>
                </c:pt>
                <c:pt idx="11">
                  <c:v>-0.4504782</c:v>
                </c:pt>
                <c:pt idx="12">
                  <c:v>-0.55981873999999998</c:v>
                </c:pt>
                <c:pt idx="13">
                  <c:v>-0.69316560000000005</c:v>
                </c:pt>
                <c:pt idx="14">
                  <c:v>-0.85556197</c:v>
                </c:pt>
                <c:pt idx="15">
                  <c:v>-1.0624594999999999</c:v>
                </c:pt>
                <c:pt idx="16">
                  <c:v>-1.3386985</c:v>
                </c:pt>
                <c:pt idx="17">
                  <c:v>-1.7347885000000001</c:v>
                </c:pt>
                <c:pt idx="18">
                  <c:v>-2.3450053</c:v>
                </c:pt>
                <c:pt idx="19">
                  <c:v>-3.2919320999999999</c:v>
                </c:pt>
                <c:pt idx="20">
                  <c:v>-4.6799702999999999</c:v>
                </c:pt>
                <c:pt idx="21">
                  <c:v>-6.1227831999999998</c:v>
                </c:pt>
                <c:pt idx="22">
                  <c:v>-7.2822927999999996</c:v>
                </c:pt>
                <c:pt idx="23">
                  <c:v>-8.1440411000000008</c:v>
                </c:pt>
                <c:pt idx="24">
                  <c:v>-8.8111610000000002</c:v>
                </c:pt>
                <c:pt idx="25">
                  <c:v>-9.2826023000000006</c:v>
                </c:pt>
                <c:pt idx="26">
                  <c:v>-9.5476971000000006</c:v>
                </c:pt>
                <c:pt idx="27">
                  <c:v>-9.5338802000000005</c:v>
                </c:pt>
                <c:pt idx="28">
                  <c:v>-9.1281756999999999</c:v>
                </c:pt>
                <c:pt idx="29">
                  <c:v>-8.2403134999999992</c:v>
                </c:pt>
                <c:pt idx="30">
                  <c:v>-7.2563801000000003</c:v>
                </c:pt>
                <c:pt idx="31">
                  <c:v>-6.5160298000000001</c:v>
                </c:pt>
                <c:pt idx="32">
                  <c:v>-6.0369029000000003</c:v>
                </c:pt>
                <c:pt idx="33">
                  <c:v>-5.6967344000000004</c:v>
                </c:pt>
                <c:pt idx="34">
                  <c:v>-5.4833759999999998</c:v>
                </c:pt>
                <c:pt idx="35">
                  <c:v>-5.3523173000000002</c:v>
                </c:pt>
                <c:pt idx="36">
                  <c:v>-5.2805828999999997</c:v>
                </c:pt>
                <c:pt idx="37">
                  <c:v>-5.2487592999999997</c:v>
                </c:pt>
                <c:pt idx="38">
                  <c:v>-5.2577543000000002</c:v>
                </c:pt>
                <c:pt idx="39">
                  <c:v>-5.2975664</c:v>
                </c:pt>
                <c:pt idx="40">
                  <c:v>-5.3687477000000001</c:v>
                </c:pt>
                <c:pt idx="41">
                  <c:v>-5.4554752999999998</c:v>
                </c:pt>
                <c:pt idx="42">
                  <c:v>-5.5617127000000002</c:v>
                </c:pt>
                <c:pt idx="43">
                  <c:v>-5.6772213000000002</c:v>
                </c:pt>
                <c:pt idx="44">
                  <c:v>-5.8106432000000003</c:v>
                </c:pt>
                <c:pt idx="45">
                  <c:v>-5.9593897</c:v>
                </c:pt>
                <c:pt idx="46">
                  <c:v>-6.1283855000000003</c:v>
                </c:pt>
                <c:pt idx="47">
                  <c:v>-6.3040180000000001</c:v>
                </c:pt>
                <c:pt idx="48">
                  <c:v>-6.4830093</c:v>
                </c:pt>
                <c:pt idx="49">
                  <c:v>-6.6608529000000001</c:v>
                </c:pt>
                <c:pt idx="50">
                  <c:v>-6.8527274</c:v>
                </c:pt>
                <c:pt idx="51">
                  <c:v>-7.0463776999999999</c:v>
                </c:pt>
                <c:pt idx="52">
                  <c:v>-7.2410731000000004</c:v>
                </c:pt>
                <c:pt idx="53">
                  <c:v>-7.4477209999999996</c:v>
                </c:pt>
                <c:pt idx="54">
                  <c:v>-7.6687307000000002</c:v>
                </c:pt>
                <c:pt idx="55">
                  <c:v>-7.8973221999999996</c:v>
                </c:pt>
                <c:pt idx="56">
                  <c:v>-8.1329498000000005</c:v>
                </c:pt>
                <c:pt idx="57">
                  <c:v>-8.3886938000000004</c:v>
                </c:pt>
                <c:pt idx="58">
                  <c:v>-8.6352568000000005</c:v>
                </c:pt>
                <c:pt idx="59">
                  <c:v>-8.8754387000000001</c:v>
                </c:pt>
                <c:pt idx="60">
                  <c:v>-9.1156883000000004</c:v>
                </c:pt>
                <c:pt idx="61">
                  <c:v>-9.3255891999999996</c:v>
                </c:pt>
                <c:pt idx="62">
                  <c:v>-9.5003071000000006</c:v>
                </c:pt>
                <c:pt idx="63">
                  <c:v>-9.6363257999999998</c:v>
                </c:pt>
                <c:pt idx="64">
                  <c:v>-9.7338418999999998</c:v>
                </c:pt>
                <c:pt idx="65">
                  <c:v>-9.7972555000000003</c:v>
                </c:pt>
                <c:pt idx="66">
                  <c:v>-9.8301048000000009</c:v>
                </c:pt>
                <c:pt idx="67">
                  <c:v>-9.8527412000000005</c:v>
                </c:pt>
                <c:pt idx="68">
                  <c:v>-9.8513727000000006</c:v>
                </c:pt>
                <c:pt idx="69">
                  <c:v>-9.8263654999999996</c:v>
                </c:pt>
                <c:pt idx="70">
                  <c:v>-9.8077126000000003</c:v>
                </c:pt>
                <c:pt idx="71">
                  <c:v>-9.7839984999999992</c:v>
                </c:pt>
                <c:pt idx="72">
                  <c:v>-9.7553043000000006</c:v>
                </c:pt>
                <c:pt idx="73">
                  <c:v>-9.7282952999999992</c:v>
                </c:pt>
                <c:pt idx="74">
                  <c:v>-9.6875610000000005</c:v>
                </c:pt>
                <c:pt idx="75">
                  <c:v>-9.6272220999999991</c:v>
                </c:pt>
                <c:pt idx="76">
                  <c:v>-9.5580578000000003</c:v>
                </c:pt>
                <c:pt idx="77">
                  <c:v>-9.4830179000000001</c:v>
                </c:pt>
                <c:pt idx="78">
                  <c:v>-9.4032259000000007</c:v>
                </c:pt>
                <c:pt idx="79">
                  <c:v>-9.3100786000000006</c:v>
                </c:pt>
                <c:pt idx="80">
                  <c:v>-9.2137861000000001</c:v>
                </c:pt>
                <c:pt idx="81">
                  <c:v>-9.1116837999999998</c:v>
                </c:pt>
                <c:pt idx="82">
                  <c:v>-9.0053148000000007</c:v>
                </c:pt>
                <c:pt idx="83">
                  <c:v>-8.9017476999999996</c:v>
                </c:pt>
                <c:pt idx="84">
                  <c:v>-8.7995806000000005</c:v>
                </c:pt>
                <c:pt idx="85">
                  <c:v>-8.6978998000000001</c:v>
                </c:pt>
                <c:pt idx="86">
                  <c:v>-8.5872641000000005</c:v>
                </c:pt>
                <c:pt idx="87">
                  <c:v>-8.4774103000000007</c:v>
                </c:pt>
                <c:pt idx="88">
                  <c:v>-8.3690490999999998</c:v>
                </c:pt>
                <c:pt idx="89">
                  <c:v>-8.2629775999999993</c:v>
                </c:pt>
                <c:pt idx="90">
                  <c:v>-8.1622228999999997</c:v>
                </c:pt>
                <c:pt idx="91">
                  <c:v>-8.0715541999999996</c:v>
                </c:pt>
                <c:pt idx="92">
                  <c:v>-7.9987645000000001</c:v>
                </c:pt>
                <c:pt idx="93">
                  <c:v>-7.9469317999999998</c:v>
                </c:pt>
                <c:pt idx="94">
                  <c:v>-7.9087104999999998</c:v>
                </c:pt>
                <c:pt idx="95">
                  <c:v>-7.8939070999999998</c:v>
                </c:pt>
                <c:pt idx="96">
                  <c:v>-7.9034728999999997</c:v>
                </c:pt>
                <c:pt idx="97">
                  <c:v>-7.9311299000000002</c:v>
                </c:pt>
                <c:pt idx="98">
                  <c:v>-7.9693335999999997</c:v>
                </c:pt>
                <c:pt idx="99">
                  <c:v>-8.0141039000000003</c:v>
                </c:pt>
                <c:pt idx="100">
                  <c:v>-8.0416516999999992</c:v>
                </c:pt>
                <c:pt idx="101">
                  <c:v>-8.0408878000000001</c:v>
                </c:pt>
                <c:pt idx="102">
                  <c:v>-8.0125560999999994</c:v>
                </c:pt>
                <c:pt idx="103">
                  <c:v>-7.9690994999999996</c:v>
                </c:pt>
                <c:pt idx="104">
                  <c:v>-7.9056401000000003</c:v>
                </c:pt>
                <c:pt idx="105">
                  <c:v>-7.8231535000000001</c:v>
                </c:pt>
                <c:pt idx="106">
                  <c:v>-7.739223</c:v>
                </c:pt>
                <c:pt idx="107">
                  <c:v>-7.6453261000000001</c:v>
                </c:pt>
                <c:pt idx="108">
                  <c:v>-7.5511451000000003</c:v>
                </c:pt>
                <c:pt idx="109">
                  <c:v>-7.4782848</c:v>
                </c:pt>
                <c:pt idx="110">
                  <c:v>-7.4388737999999996</c:v>
                </c:pt>
                <c:pt idx="111">
                  <c:v>-7.4235239000000002</c:v>
                </c:pt>
                <c:pt idx="112">
                  <c:v>-7.4312095999999999</c:v>
                </c:pt>
                <c:pt idx="113">
                  <c:v>-7.4701323999999998</c:v>
                </c:pt>
                <c:pt idx="114">
                  <c:v>-7.5270862999999997</c:v>
                </c:pt>
                <c:pt idx="115">
                  <c:v>-7.5979815000000004</c:v>
                </c:pt>
                <c:pt idx="116">
                  <c:v>-7.6895164999999999</c:v>
                </c:pt>
                <c:pt idx="117">
                  <c:v>-7.8036875999999999</c:v>
                </c:pt>
                <c:pt idx="118">
                  <c:v>-7.9430366000000001</c:v>
                </c:pt>
                <c:pt idx="119">
                  <c:v>-8.0930766999999992</c:v>
                </c:pt>
                <c:pt idx="120">
                  <c:v>-8.2707108999999992</c:v>
                </c:pt>
                <c:pt idx="121">
                  <c:v>-8.4677772999999998</c:v>
                </c:pt>
                <c:pt idx="122">
                  <c:v>-8.6807203000000008</c:v>
                </c:pt>
                <c:pt idx="123">
                  <c:v>-8.9148797999999996</c:v>
                </c:pt>
                <c:pt idx="124">
                  <c:v>-9.1661940000000008</c:v>
                </c:pt>
                <c:pt idx="125">
                  <c:v>-9.4339905000000002</c:v>
                </c:pt>
                <c:pt idx="126">
                  <c:v>-9.7201041999999998</c:v>
                </c:pt>
                <c:pt idx="127">
                  <c:v>-10.002362</c:v>
                </c:pt>
                <c:pt idx="128">
                  <c:v>-10.310307999999999</c:v>
                </c:pt>
                <c:pt idx="129">
                  <c:v>-10.631679</c:v>
                </c:pt>
                <c:pt idx="130">
                  <c:v>-10.968418</c:v>
                </c:pt>
                <c:pt idx="131">
                  <c:v>-11.333838</c:v>
                </c:pt>
                <c:pt idx="132">
                  <c:v>-11.737672</c:v>
                </c:pt>
                <c:pt idx="133">
                  <c:v>-12.187211</c:v>
                </c:pt>
                <c:pt idx="134">
                  <c:v>-12.700882</c:v>
                </c:pt>
                <c:pt idx="135">
                  <c:v>-13.277912000000001</c:v>
                </c:pt>
                <c:pt idx="136">
                  <c:v>-13.989409999999999</c:v>
                </c:pt>
                <c:pt idx="137">
                  <c:v>-14.804337</c:v>
                </c:pt>
                <c:pt idx="138">
                  <c:v>-15.768653</c:v>
                </c:pt>
                <c:pt idx="139">
                  <c:v>-16.899118000000001</c:v>
                </c:pt>
                <c:pt idx="140">
                  <c:v>-18.114927000000002</c:v>
                </c:pt>
                <c:pt idx="141">
                  <c:v>-19.250499999999999</c:v>
                </c:pt>
                <c:pt idx="142">
                  <c:v>-20.114723000000001</c:v>
                </c:pt>
                <c:pt idx="143">
                  <c:v>-20.624317000000001</c:v>
                </c:pt>
                <c:pt idx="144">
                  <c:v>-20.812062999999998</c:v>
                </c:pt>
                <c:pt idx="145">
                  <c:v>-20.628741999999999</c:v>
                </c:pt>
                <c:pt idx="146">
                  <c:v>-20.136431000000002</c:v>
                </c:pt>
                <c:pt idx="147">
                  <c:v>-19.299372000000002</c:v>
                </c:pt>
                <c:pt idx="148">
                  <c:v>-18.134108999999999</c:v>
                </c:pt>
                <c:pt idx="149">
                  <c:v>-16.710588000000001</c:v>
                </c:pt>
                <c:pt idx="150">
                  <c:v>-15.203436999999999</c:v>
                </c:pt>
                <c:pt idx="151">
                  <c:v>-13.808293000000001</c:v>
                </c:pt>
                <c:pt idx="152">
                  <c:v>-12.600910000000001</c:v>
                </c:pt>
                <c:pt idx="153">
                  <c:v>-11.550204000000001</c:v>
                </c:pt>
                <c:pt idx="154">
                  <c:v>-10.656910999999999</c:v>
                </c:pt>
                <c:pt idx="155">
                  <c:v>-9.8756722999999997</c:v>
                </c:pt>
                <c:pt idx="156">
                  <c:v>-9.1980476000000007</c:v>
                </c:pt>
                <c:pt idx="157">
                  <c:v>-8.5970802000000006</c:v>
                </c:pt>
                <c:pt idx="158">
                  <c:v>-8.0692109999999992</c:v>
                </c:pt>
                <c:pt idx="159">
                  <c:v>-7.5962253000000004</c:v>
                </c:pt>
                <c:pt idx="160">
                  <c:v>-7.1716762000000003</c:v>
                </c:pt>
                <c:pt idx="161">
                  <c:v>-6.7887076999999998</c:v>
                </c:pt>
                <c:pt idx="162">
                  <c:v>-6.4426880000000004</c:v>
                </c:pt>
                <c:pt idx="163">
                  <c:v>-6.1254549000000003</c:v>
                </c:pt>
                <c:pt idx="164">
                  <c:v>-5.8370385000000002</c:v>
                </c:pt>
                <c:pt idx="165">
                  <c:v>-5.5744910000000001</c:v>
                </c:pt>
                <c:pt idx="166">
                  <c:v>-5.3290781999999997</c:v>
                </c:pt>
                <c:pt idx="167">
                  <c:v>-5.1048387999999996</c:v>
                </c:pt>
                <c:pt idx="168">
                  <c:v>-4.9004716999999998</c:v>
                </c:pt>
                <c:pt idx="169">
                  <c:v>-4.7129788000000001</c:v>
                </c:pt>
                <c:pt idx="170">
                  <c:v>-4.5418839000000002</c:v>
                </c:pt>
                <c:pt idx="171">
                  <c:v>-4.3862475999999999</c:v>
                </c:pt>
                <c:pt idx="172">
                  <c:v>-4.2485843000000001</c:v>
                </c:pt>
                <c:pt idx="173">
                  <c:v>-4.1267109</c:v>
                </c:pt>
                <c:pt idx="174">
                  <c:v>-4.0218577</c:v>
                </c:pt>
                <c:pt idx="175">
                  <c:v>-3.9381029999999999</c:v>
                </c:pt>
                <c:pt idx="176">
                  <c:v>-3.8729460000000002</c:v>
                </c:pt>
                <c:pt idx="177">
                  <c:v>-3.8272664999999999</c:v>
                </c:pt>
                <c:pt idx="178">
                  <c:v>-3.8045626000000001</c:v>
                </c:pt>
                <c:pt idx="179">
                  <c:v>-3.8046479</c:v>
                </c:pt>
                <c:pt idx="180">
                  <c:v>-3.8288158999999999</c:v>
                </c:pt>
                <c:pt idx="181">
                  <c:v>-3.8788114</c:v>
                </c:pt>
                <c:pt idx="182">
                  <c:v>-3.9545712000000002</c:v>
                </c:pt>
                <c:pt idx="183">
                  <c:v>-4.0574808000000004</c:v>
                </c:pt>
                <c:pt idx="184">
                  <c:v>-4.1888256000000004</c:v>
                </c:pt>
                <c:pt idx="185">
                  <c:v>-4.3456983999999999</c:v>
                </c:pt>
                <c:pt idx="186">
                  <c:v>-4.5327267999999998</c:v>
                </c:pt>
                <c:pt idx="187">
                  <c:v>-4.7465510000000002</c:v>
                </c:pt>
                <c:pt idx="188">
                  <c:v>-4.9607887000000002</c:v>
                </c:pt>
                <c:pt idx="189">
                  <c:v>-5.2261715000000004</c:v>
                </c:pt>
                <c:pt idx="190">
                  <c:v>-5.5206270000000002</c:v>
                </c:pt>
                <c:pt idx="191">
                  <c:v>-5.8432278999999996</c:v>
                </c:pt>
                <c:pt idx="192">
                  <c:v>-6.1915975000000003</c:v>
                </c:pt>
                <c:pt idx="193">
                  <c:v>-6.5598650000000003</c:v>
                </c:pt>
                <c:pt idx="194">
                  <c:v>-6.9516581999999998</c:v>
                </c:pt>
                <c:pt idx="195">
                  <c:v>-7.3536166999999999</c:v>
                </c:pt>
                <c:pt idx="196">
                  <c:v>-7.7525668000000003</c:v>
                </c:pt>
                <c:pt idx="197">
                  <c:v>-8.1134014000000008</c:v>
                </c:pt>
                <c:pt idx="198">
                  <c:v>-8.4312181000000006</c:v>
                </c:pt>
                <c:pt idx="199">
                  <c:v>-8.7028283999999996</c:v>
                </c:pt>
                <c:pt idx="200">
                  <c:v>-8.9258804000000005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4C-4F10-B689-104766D18F97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'CL &amp; Data'!$T$4:$T$204</c:f>
              <c:numCache>
                <c:formatCode>General</c:formatCode>
                <c:ptCount val="201"/>
                <c:pt idx="0">
                  <c:v>-3.4836979000000001</c:v>
                </c:pt>
                <c:pt idx="1">
                  <c:v>-3.4900245999999999</c:v>
                </c:pt>
                <c:pt idx="2">
                  <c:v>-3.4869175000000001</c:v>
                </c:pt>
                <c:pt idx="3">
                  <c:v>-3.4727838000000002</c:v>
                </c:pt>
                <c:pt idx="4">
                  <c:v>-3.4475083</c:v>
                </c:pt>
                <c:pt idx="5">
                  <c:v>-3.411556</c:v>
                </c:pt>
                <c:pt idx="6">
                  <c:v>-3.3528612</c:v>
                </c:pt>
                <c:pt idx="7">
                  <c:v>-3.2851759999999999</c:v>
                </c:pt>
                <c:pt idx="8">
                  <c:v>-3.2133547999999998</c:v>
                </c:pt>
                <c:pt idx="9">
                  <c:v>-3.1465793</c:v>
                </c:pt>
                <c:pt idx="10">
                  <c:v>-3.0911936999999998</c:v>
                </c:pt>
                <c:pt idx="11">
                  <c:v>-3.0506264999999999</c:v>
                </c:pt>
                <c:pt idx="12">
                  <c:v>-3.0162342</c:v>
                </c:pt>
                <c:pt idx="13">
                  <c:v>-2.9878141999999999</c:v>
                </c:pt>
                <c:pt idx="14">
                  <c:v>-2.9692626</c:v>
                </c:pt>
                <c:pt idx="15">
                  <c:v>-2.9545881999999999</c:v>
                </c:pt>
                <c:pt idx="16">
                  <c:v>-2.9470160000000001</c:v>
                </c:pt>
                <c:pt idx="17">
                  <c:v>-2.9582104999999999</c:v>
                </c:pt>
                <c:pt idx="18">
                  <c:v>-2.9922805000000001</c:v>
                </c:pt>
                <c:pt idx="19">
                  <c:v>-3.0545149</c:v>
                </c:pt>
                <c:pt idx="20">
                  <c:v>-3.1692688000000002</c:v>
                </c:pt>
                <c:pt idx="21">
                  <c:v>-3.3466439000000001</c:v>
                </c:pt>
                <c:pt idx="22">
                  <c:v>-3.6150486000000002</c:v>
                </c:pt>
                <c:pt idx="23">
                  <c:v>-3.9938669</c:v>
                </c:pt>
                <c:pt idx="24">
                  <c:v>-4.5048079000000003</c:v>
                </c:pt>
                <c:pt idx="25">
                  <c:v>-5.1635002999999999</c:v>
                </c:pt>
                <c:pt idx="26">
                  <c:v>-5.9708094999999997</c:v>
                </c:pt>
                <c:pt idx="27">
                  <c:v>-6.9648060999999997</c:v>
                </c:pt>
                <c:pt idx="28">
                  <c:v>-8.1573162000000004</c:v>
                </c:pt>
                <c:pt idx="29">
                  <c:v>-9.6133708999999996</c:v>
                </c:pt>
                <c:pt idx="30">
                  <c:v>-11.314755999999999</c:v>
                </c:pt>
                <c:pt idx="31">
                  <c:v>-13.214897000000001</c:v>
                </c:pt>
                <c:pt idx="32">
                  <c:v>-14.957046</c:v>
                </c:pt>
                <c:pt idx="33">
                  <c:v>-16.305454000000001</c:v>
                </c:pt>
                <c:pt idx="34">
                  <c:v>-17.236260999999999</c:v>
                </c:pt>
                <c:pt idx="35">
                  <c:v>-17.821804</c:v>
                </c:pt>
                <c:pt idx="36">
                  <c:v>-18.0672</c:v>
                </c:pt>
                <c:pt idx="37">
                  <c:v>-17.966339000000001</c:v>
                </c:pt>
                <c:pt idx="38">
                  <c:v>-17.442295000000001</c:v>
                </c:pt>
                <c:pt idx="39">
                  <c:v>-16.523869000000001</c:v>
                </c:pt>
                <c:pt idx="40">
                  <c:v>-15.254332</c:v>
                </c:pt>
                <c:pt idx="41">
                  <c:v>-13.969187</c:v>
                </c:pt>
                <c:pt idx="42">
                  <c:v>-12.906207</c:v>
                </c:pt>
                <c:pt idx="43">
                  <c:v>-12.061997</c:v>
                </c:pt>
                <c:pt idx="44">
                  <c:v>-11.369325999999999</c:v>
                </c:pt>
                <c:pt idx="45">
                  <c:v>-10.772634999999999</c:v>
                </c:pt>
                <c:pt idx="46">
                  <c:v>-10.268522000000001</c:v>
                </c:pt>
                <c:pt idx="47">
                  <c:v>-9.8449229999999996</c:v>
                </c:pt>
                <c:pt idx="48">
                  <c:v>-9.4920758999999997</c:v>
                </c:pt>
                <c:pt idx="49">
                  <c:v>-9.1836634000000004</c:v>
                </c:pt>
                <c:pt idx="50">
                  <c:v>-8.9325161000000008</c:v>
                </c:pt>
                <c:pt idx="51">
                  <c:v>-8.7203988999999993</c:v>
                </c:pt>
                <c:pt idx="52">
                  <c:v>-8.5474730000000001</c:v>
                </c:pt>
                <c:pt idx="53">
                  <c:v>-8.4093017999999997</c:v>
                </c:pt>
                <c:pt idx="54">
                  <c:v>-8.3058461999999995</c:v>
                </c:pt>
                <c:pt idx="55">
                  <c:v>-8.2181043999999996</c:v>
                </c:pt>
                <c:pt idx="56">
                  <c:v>-8.1426610999999998</c:v>
                </c:pt>
                <c:pt idx="57">
                  <c:v>-8.0848122</c:v>
                </c:pt>
                <c:pt idx="58">
                  <c:v>-8.0374268999999998</c:v>
                </c:pt>
                <c:pt idx="59">
                  <c:v>-7.9970999000000003</c:v>
                </c:pt>
                <c:pt idx="60">
                  <c:v>-7.9623089</c:v>
                </c:pt>
                <c:pt idx="61">
                  <c:v>-7.9315800999999997</c:v>
                </c:pt>
                <c:pt idx="62">
                  <c:v>-7.8952135999999999</c:v>
                </c:pt>
                <c:pt idx="63">
                  <c:v>-7.8591723</c:v>
                </c:pt>
                <c:pt idx="64">
                  <c:v>-7.8385901000000002</c:v>
                </c:pt>
                <c:pt idx="65">
                  <c:v>-7.8318237999999996</c:v>
                </c:pt>
                <c:pt idx="66">
                  <c:v>-7.8439546</c:v>
                </c:pt>
                <c:pt idx="67">
                  <c:v>-7.8863931000000003</c:v>
                </c:pt>
                <c:pt idx="68">
                  <c:v>-7.9446992999999999</c:v>
                </c:pt>
                <c:pt idx="69">
                  <c:v>-8.0246715999999996</c:v>
                </c:pt>
                <c:pt idx="70">
                  <c:v>-8.1384820999999992</c:v>
                </c:pt>
                <c:pt idx="71">
                  <c:v>-8.2781362999999999</c:v>
                </c:pt>
                <c:pt idx="72">
                  <c:v>-8.4455794999999991</c:v>
                </c:pt>
                <c:pt idx="73">
                  <c:v>-8.6415377000000007</c:v>
                </c:pt>
                <c:pt idx="74">
                  <c:v>-8.8529148000000006</c:v>
                </c:pt>
                <c:pt idx="75">
                  <c:v>-9.0740031999999999</c:v>
                </c:pt>
                <c:pt idx="76">
                  <c:v>-9.2934588999999992</c:v>
                </c:pt>
                <c:pt idx="77">
                  <c:v>-9.5113363</c:v>
                </c:pt>
                <c:pt idx="78">
                  <c:v>-9.7249879999999997</c:v>
                </c:pt>
                <c:pt idx="79">
                  <c:v>-9.9171619</c:v>
                </c:pt>
                <c:pt idx="80">
                  <c:v>-10.087401</c:v>
                </c:pt>
                <c:pt idx="81">
                  <c:v>-10.232708000000001</c:v>
                </c:pt>
                <c:pt idx="82">
                  <c:v>-10.331086000000001</c:v>
                </c:pt>
                <c:pt idx="83">
                  <c:v>-10.402068999999999</c:v>
                </c:pt>
                <c:pt idx="84">
                  <c:v>-10.439189000000001</c:v>
                </c:pt>
                <c:pt idx="85">
                  <c:v>-10.438105</c:v>
                </c:pt>
                <c:pt idx="86">
                  <c:v>-10.404019</c:v>
                </c:pt>
                <c:pt idx="87">
                  <c:v>-10.341469</c:v>
                </c:pt>
                <c:pt idx="88">
                  <c:v>-10.250451999999999</c:v>
                </c:pt>
                <c:pt idx="89">
                  <c:v>-10.152543</c:v>
                </c:pt>
                <c:pt idx="90">
                  <c:v>-10.039006000000001</c:v>
                </c:pt>
                <c:pt idx="91">
                  <c:v>-9.9288053999999999</c:v>
                </c:pt>
                <c:pt idx="92">
                  <c:v>-9.8303536999999999</c:v>
                </c:pt>
                <c:pt idx="93">
                  <c:v>-9.7465410000000006</c:v>
                </c:pt>
                <c:pt idx="94">
                  <c:v>-9.6830969000000007</c:v>
                </c:pt>
                <c:pt idx="95">
                  <c:v>-9.6454801999999997</c:v>
                </c:pt>
                <c:pt idx="96">
                  <c:v>-9.6263570999999999</c:v>
                </c:pt>
                <c:pt idx="97">
                  <c:v>-9.6224518000000003</c:v>
                </c:pt>
                <c:pt idx="98">
                  <c:v>-9.6287403000000005</c:v>
                </c:pt>
                <c:pt idx="99">
                  <c:v>-9.6303148000000007</c:v>
                </c:pt>
                <c:pt idx="100">
                  <c:v>-9.6382933000000008</c:v>
                </c:pt>
                <c:pt idx="101">
                  <c:v>-9.6193790000000003</c:v>
                </c:pt>
                <c:pt idx="102">
                  <c:v>-9.6002016000000001</c:v>
                </c:pt>
                <c:pt idx="103">
                  <c:v>-9.5743264999999997</c:v>
                </c:pt>
                <c:pt idx="104">
                  <c:v>-9.5488929999999996</c:v>
                </c:pt>
                <c:pt idx="105">
                  <c:v>-9.5174521999999993</c:v>
                </c:pt>
                <c:pt idx="106">
                  <c:v>-9.5080890999999994</c:v>
                </c:pt>
                <c:pt idx="107">
                  <c:v>-9.5026492999999999</c:v>
                </c:pt>
                <c:pt idx="108">
                  <c:v>-9.5025081999999994</c:v>
                </c:pt>
                <c:pt idx="109">
                  <c:v>-9.5252809999999997</c:v>
                </c:pt>
                <c:pt idx="110">
                  <c:v>-9.5667725000000008</c:v>
                </c:pt>
                <c:pt idx="111">
                  <c:v>-9.6010494000000008</c:v>
                </c:pt>
                <c:pt idx="112">
                  <c:v>-9.6493444000000004</c:v>
                </c:pt>
                <c:pt idx="113">
                  <c:v>-9.6913251999999996</c:v>
                </c:pt>
                <c:pt idx="114">
                  <c:v>-9.7234391999999996</c:v>
                </c:pt>
                <c:pt idx="115">
                  <c:v>-9.7445698000000007</c:v>
                </c:pt>
                <c:pt idx="116">
                  <c:v>-9.7406320999999991</c:v>
                </c:pt>
                <c:pt idx="117">
                  <c:v>-9.7479229000000007</c:v>
                </c:pt>
                <c:pt idx="118">
                  <c:v>-9.7221088000000009</c:v>
                </c:pt>
                <c:pt idx="119">
                  <c:v>-9.6925372999999997</c:v>
                </c:pt>
                <c:pt idx="120">
                  <c:v>-9.6649522999999995</c:v>
                </c:pt>
                <c:pt idx="121">
                  <c:v>-9.6213979999999992</c:v>
                </c:pt>
                <c:pt idx="122">
                  <c:v>-9.5833615999999999</c:v>
                </c:pt>
                <c:pt idx="123">
                  <c:v>-9.5531292000000008</c:v>
                </c:pt>
                <c:pt idx="124">
                  <c:v>-9.5139942000000008</c:v>
                </c:pt>
                <c:pt idx="125">
                  <c:v>-9.4959840999999994</c:v>
                </c:pt>
                <c:pt idx="126">
                  <c:v>-9.4798449999999992</c:v>
                </c:pt>
                <c:pt idx="127">
                  <c:v>-9.4775925000000001</c:v>
                </c:pt>
                <c:pt idx="128">
                  <c:v>-9.4975881999999991</c:v>
                </c:pt>
                <c:pt idx="129">
                  <c:v>-9.5256834000000001</c:v>
                </c:pt>
                <c:pt idx="130">
                  <c:v>-9.5758323999999995</c:v>
                </c:pt>
                <c:pt idx="131">
                  <c:v>-9.6375236999999991</c:v>
                </c:pt>
                <c:pt idx="132">
                  <c:v>-9.7246922999999992</c:v>
                </c:pt>
                <c:pt idx="133">
                  <c:v>-9.8439645999999996</c:v>
                </c:pt>
                <c:pt idx="134">
                  <c:v>-9.9935884000000001</c:v>
                </c:pt>
                <c:pt idx="135">
                  <c:v>-10.178452</c:v>
                </c:pt>
                <c:pt idx="136">
                  <c:v>-10.417094000000001</c:v>
                </c:pt>
                <c:pt idx="137">
                  <c:v>-10.694717000000001</c:v>
                </c:pt>
                <c:pt idx="138">
                  <c:v>-11.031478</c:v>
                </c:pt>
                <c:pt idx="139">
                  <c:v>-11.423063000000001</c:v>
                </c:pt>
                <c:pt idx="140">
                  <c:v>-11.879531</c:v>
                </c:pt>
                <c:pt idx="141">
                  <c:v>-12.391393000000001</c:v>
                </c:pt>
                <c:pt idx="142">
                  <c:v>-12.961765</c:v>
                </c:pt>
                <c:pt idx="143">
                  <c:v>-13.616168</c:v>
                </c:pt>
                <c:pt idx="144">
                  <c:v>-14.367089</c:v>
                </c:pt>
                <c:pt idx="145">
                  <c:v>-15.196953000000001</c:v>
                </c:pt>
                <c:pt idx="146">
                  <c:v>-16.126052999999999</c:v>
                </c:pt>
                <c:pt idx="147">
                  <c:v>-17.165436</c:v>
                </c:pt>
                <c:pt idx="148">
                  <c:v>-18.259609000000001</c:v>
                </c:pt>
                <c:pt idx="149">
                  <c:v>-19.401394</c:v>
                </c:pt>
                <c:pt idx="150">
                  <c:v>-20.493248000000001</c:v>
                </c:pt>
                <c:pt idx="151">
                  <c:v>-21.371400999999999</c:v>
                </c:pt>
                <c:pt idx="152">
                  <c:v>-22.011976000000001</c:v>
                </c:pt>
                <c:pt idx="153">
                  <c:v>-22.400220999999998</c:v>
                </c:pt>
                <c:pt idx="154">
                  <c:v>-22.531386999999999</c:v>
                </c:pt>
                <c:pt idx="155">
                  <c:v>-22.388029</c:v>
                </c:pt>
                <c:pt idx="156">
                  <c:v>-21.986919</c:v>
                </c:pt>
                <c:pt idx="157">
                  <c:v>-21.401857</c:v>
                </c:pt>
                <c:pt idx="158">
                  <c:v>-20.594260999999999</c:v>
                </c:pt>
                <c:pt idx="159">
                  <c:v>-19.724644000000001</c:v>
                </c:pt>
                <c:pt idx="160">
                  <c:v>-18.963218999999999</c:v>
                </c:pt>
                <c:pt idx="161">
                  <c:v>-18.276724000000002</c:v>
                </c:pt>
                <c:pt idx="162">
                  <c:v>-17.677810999999998</c:v>
                </c:pt>
                <c:pt idx="163">
                  <c:v>-17.184746000000001</c:v>
                </c:pt>
                <c:pt idx="164">
                  <c:v>-16.747672999999999</c:v>
                </c:pt>
                <c:pt idx="165">
                  <c:v>-16.380566000000002</c:v>
                </c:pt>
                <c:pt idx="166">
                  <c:v>-16.079920000000001</c:v>
                </c:pt>
                <c:pt idx="167">
                  <c:v>-15.835008999999999</c:v>
                </c:pt>
                <c:pt idx="168">
                  <c:v>-15.609756000000001</c:v>
                </c:pt>
                <c:pt idx="169">
                  <c:v>-15.409948</c:v>
                </c:pt>
                <c:pt idx="170">
                  <c:v>-15.298646</c:v>
                </c:pt>
                <c:pt idx="171">
                  <c:v>-15.246869999999999</c:v>
                </c:pt>
                <c:pt idx="172">
                  <c:v>-15.216488</c:v>
                </c:pt>
                <c:pt idx="173">
                  <c:v>-15.26394</c:v>
                </c:pt>
                <c:pt idx="174">
                  <c:v>-15.306825999999999</c:v>
                </c:pt>
                <c:pt idx="175">
                  <c:v>-15.297812</c:v>
                </c:pt>
                <c:pt idx="176">
                  <c:v>-15.299613000000001</c:v>
                </c:pt>
                <c:pt idx="177">
                  <c:v>-15.374852000000001</c:v>
                </c:pt>
                <c:pt idx="178">
                  <c:v>-15.479941999999999</c:v>
                </c:pt>
                <c:pt idx="179">
                  <c:v>-15.708175000000001</c:v>
                </c:pt>
                <c:pt idx="180">
                  <c:v>-16.106783</c:v>
                </c:pt>
                <c:pt idx="181">
                  <c:v>-16.726113999999999</c:v>
                </c:pt>
                <c:pt idx="182">
                  <c:v>-17.296997000000001</c:v>
                </c:pt>
                <c:pt idx="183">
                  <c:v>-17.744242</c:v>
                </c:pt>
                <c:pt idx="184">
                  <c:v>-17.959002999999999</c:v>
                </c:pt>
                <c:pt idx="185">
                  <c:v>-17.95262</c:v>
                </c:pt>
                <c:pt idx="186">
                  <c:v>-17.690228000000001</c:v>
                </c:pt>
                <c:pt idx="187">
                  <c:v>-17.249348000000001</c:v>
                </c:pt>
                <c:pt idx="188">
                  <c:v>-16.518156000000001</c:v>
                </c:pt>
                <c:pt idx="189">
                  <c:v>-15.491932</c:v>
                </c:pt>
                <c:pt idx="190">
                  <c:v>-14.16358</c:v>
                </c:pt>
                <c:pt idx="191">
                  <c:v>-12.814062</c:v>
                </c:pt>
                <c:pt idx="192">
                  <c:v>-11.553100000000001</c:v>
                </c:pt>
                <c:pt idx="193">
                  <c:v>-10.535519000000001</c:v>
                </c:pt>
                <c:pt idx="194">
                  <c:v>-9.7395992000000007</c:v>
                </c:pt>
                <c:pt idx="195">
                  <c:v>-9.1183490999999997</c:v>
                </c:pt>
                <c:pt idx="196">
                  <c:v>-8.6282481999999998</c:v>
                </c:pt>
                <c:pt idx="197">
                  <c:v>-8.2587252000000007</c:v>
                </c:pt>
                <c:pt idx="198">
                  <c:v>-7.9848590000000002</c:v>
                </c:pt>
                <c:pt idx="199">
                  <c:v>-7.7875380999999999</c:v>
                </c:pt>
                <c:pt idx="200">
                  <c:v>-7.6473221999999996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4C-4F10-B689-104766D18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93632"/>
        <c:axId val="113181824"/>
      </c:scatterChart>
      <c:valAx>
        <c:axId val="113093632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3181824"/>
        <c:crosses val="autoZero"/>
        <c:crossBetween val="midCat"/>
        <c:majorUnit val="2"/>
      </c:valAx>
      <c:valAx>
        <c:axId val="113181824"/>
        <c:scaling>
          <c:orientation val="minMax"/>
          <c:max val="0"/>
          <c:min val="-2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3093632"/>
        <c:crosses val="autoZero"/>
        <c:crossBetween val="midCat"/>
        <c:majorUnit val="5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28248583380630321"/>
          <c:y val="0.67052238261883934"/>
          <c:w val="0.31763225961532171"/>
          <c:h val="0.121138086905803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Return Loss (dB)</a:t>
            </a:r>
          </a:p>
        </c:rich>
      </c:tx>
      <c:layout>
        <c:manualLayout>
          <c:xMode val="edge"/>
          <c:yMode val="edge"/>
          <c:x val="0.39778725021602179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0.01</c:v>
                </c:pt>
                <c:pt idx="1">
                  <c:v>8.9950000000000002E-2</c:v>
                </c:pt>
                <c:pt idx="2">
                  <c:v>0.1699</c:v>
                </c:pt>
                <c:pt idx="3">
                  <c:v>0.24984999999999999</c:v>
                </c:pt>
                <c:pt idx="4">
                  <c:v>0.32979999999999998</c:v>
                </c:pt>
                <c:pt idx="5">
                  <c:v>0.40975</c:v>
                </c:pt>
                <c:pt idx="6">
                  <c:v>0.48970000000000002</c:v>
                </c:pt>
                <c:pt idx="7">
                  <c:v>0.56964999999999999</c:v>
                </c:pt>
                <c:pt idx="8">
                  <c:v>0.64959999999999996</c:v>
                </c:pt>
                <c:pt idx="9">
                  <c:v>0.72955000000000003</c:v>
                </c:pt>
                <c:pt idx="10">
                  <c:v>0.8095</c:v>
                </c:pt>
                <c:pt idx="11">
                  <c:v>0.88944999999999996</c:v>
                </c:pt>
                <c:pt idx="12">
                  <c:v>0.96940000000000004</c:v>
                </c:pt>
                <c:pt idx="13">
                  <c:v>1.04935</c:v>
                </c:pt>
                <c:pt idx="14">
                  <c:v>1.1293</c:v>
                </c:pt>
                <c:pt idx="15">
                  <c:v>1.2092499999999999</c:v>
                </c:pt>
                <c:pt idx="16">
                  <c:v>1.2891999999999999</c:v>
                </c:pt>
                <c:pt idx="17">
                  <c:v>1.3691500000000001</c:v>
                </c:pt>
                <c:pt idx="18">
                  <c:v>1.4491000000000001</c:v>
                </c:pt>
                <c:pt idx="19">
                  <c:v>1.52905</c:v>
                </c:pt>
                <c:pt idx="20">
                  <c:v>1.609</c:v>
                </c:pt>
                <c:pt idx="21">
                  <c:v>1.68895</c:v>
                </c:pt>
                <c:pt idx="22">
                  <c:v>1.7688999999999999</c:v>
                </c:pt>
                <c:pt idx="23">
                  <c:v>1.8488500000000001</c:v>
                </c:pt>
                <c:pt idx="24">
                  <c:v>1.9288000000000001</c:v>
                </c:pt>
                <c:pt idx="25">
                  <c:v>2.00875</c:v>
                </c:pt>
                <c:pt idx="26">
                  <c:v>2.0886999999999998</c:v>
                </c:pt>
                <c:pt idx="27">
                  <c:v>2.16865</c:v>
                </c:pt>
                <c:pt idx="28">
                  <c:v>2.2486000000000002</c:v>
                </c:pt>
                <c:pt idx="29">
                  <c:v>2.3285499999999999</c:v>
                </c:pt>
                <c:pt idx="30">
                  <c:v>2.4085000000000001</c:v>
                </c:pt>
                <c:pt idx="31">
                  <c:v>2.4884499999999998</c:v>
                </c:pt>
                <c:pt idx="32">
                  <c:v>2.5684</c:v>
                </c:pt>
                <c:pt idx="33">
                  <c:v>2.6483500000000002</c:v>
                </c:pt>
                <c:pt idx="34">
                  <c:v>2.7282999999999999</c:v>
                </c:pt>
                <c:pt idx="35">
                  <c:v>2.8082500000000001</c:v>
                </c:pt>
                <c:pt idx="36">
                  <c:v>2.8881999999999999</c:v>
                </c:pt>
                <c:pt idx="37">
                  <c:v>2.9681500000000001</c:v>
                </c:pt>
                <c:pt idx="38">
                  <c:v>3.0480999999999998</c:v>
                </c:pt>
                <c:pt idx="39">
                  <c:v>3.12805</c:v>
                </c:pt>
                <c:pt idx="40">
                  <c:v>3.2080000000000002</c:v>
                </c:pt>
                <c:pt idx="41">
                  <c:v>3.2879499999999999</c:v>
                </c:pt>
                <c:pt idx="42">
                  <c:v>3.3679000000000001</c:v>
                </c:pt>
                <c:pt idx="43">
                  <c:v>3.4478499999999999</c:v>
                </c:pt>
                <c:pt idx="44">
                  <c:v>3.5278</c:v>
                </c:pt>
                <c:pt idx="45">
                  <c:v>3.6077499999999998</c:v>
                </c:pt>
                <c:pt idx="46">
                  <c:v>3.6877</c:v>
                </c:pt>
                <c:pt idx="47">
                  <c:v>3.7676500000000002</c:v>
                </c:pt>
                <c:pt idx="48">
                  <c:v>3.8475999999999999</c:v>
                </c:pt>
                <c:pt idx="49">
                  <c:v>3.9275500000000001</c:v>
                </c:pt>
                <c:pt idx="50">
                  <c:v>4.0075000000000003</c:v>
                </c:pt>
                <c:pt idx="51">
                  <c:v>4.0874499999999996</c:v>
                </c:pt>
                <c:pt idx="52">
                  <c:v>4.1673999999999998</c:v>
                </c:pt>
                <c:pt idx="53">
                  <c:v>4.24735</c:v>
                </c:pt>
                <c:pt idx="54">
                  <c:v>4.3273000000000001</c:v>
                </c:pt>
                <c:pt idx="55">
                  <c:v>4.4072500000000003</c:v>
                </c:pt>
                <c:pt idx="56">
                  <c:v>4.4871999999999996</c:v>
                </c:pt>
                <c:pt idx="57">
                  <c:v>4.5671499999999998</c:v>
                </c:pt>
                <c:pt idx="58">
                  <c:v>4.6471</c:v>
                </c:pt>
                <c:pt idx="59">
                  <c:v>4.7270500000000002</c:v>
                </c:pt>
                <c:pt idx="60">
                  <c:v>4.8070000000000004</c:v>
                </c:pt>
                <c:pt idx="61">
                  <c:v>4.8869499999999997</c:v>
                </c:pt>
                <c:pt idx="62">
                  <c:v>4.9668999999999999</c:v>
                </c:pt>
                <c:pt idx="63">
                  <c:v>5.0468500000000001</c:v>
                </c:pt>
                <c:pt idx="64">
                  <c:v>5.1268000000000002</c:v>
                </c:pt>
                <c:pt idx="65">
                  <c:v>5.2067500000000004</c:v>
                </c:pt>
                <c:pt idx="66">
                  <c:v>5.2866999999999997</c:v>
                </c:pt>
                <c:pt idx="67">
                  <c:v>5.3666499999999999</c:v>
                </c:pt>
                <c:pt idx="68">
                  <c:v>5.4466000000000001</c:v>
                </c:pt>
                <c:pt idx="69">
                  <c:v>5.5265500000000003</c:v>
                </c:pt>
                <c:pt idx="70">
                  <c:v>5.6064999999999996</c:v>
                </c:pt>
                <c:pt idx="71">
                  <c:v>5.6864499999999998</c:v>
                </c:pt>
                <c:pt idx="72">
                  <c:v>5.7664</c:v>
                </c:pt>
                <c:pt idx="73">
                  <c:v>5.8463500000000002</c:v>
                </c:pt>
                <c:pt idx="74">
                  <c:v>5.9263000000000003</c:v>
                </c:pt>
                <c:pt idx="75">
                  <c:v>6.0062499999999996</c:v>
                </c:pt>
                <c:pt idx="76">
                  <c:v>6.0861999999999998</c:v>
                </c:pt>
                <c:pt idx="77">
                  <c:v>6.16615</c:v>
                </c:pt>
                <c:pt idx="78">
                  <c:v>6.2461000000000002</c:v>
                </c:pt>
                <c:pt idx="79">
                  <c:v>6.3260500000000004</c:v>
                </c:pt>
                <c:pt idx="80">
                  <c:v>6.4059999999999997</c:v>
                </c:pt>
                <c:pt idx="81">
                  <c:v>6.4859499999999999</c:v>
                </c:pt>
                <c:pt idx="82">
                  <c:v>6.5659000000000001</c:v>
                </c:pt>
                <c:pt idx="83">
                  <c:v>6.6458500000000003</c:v>
                </c:pt>
                <c:pt idx="84">
                  <c:v>6.7257999999999996</c:v>
                </c:pt>
                <c:pt idx="85">
                  <c:v>6.8057499999999997</c:v>
                </c:pt>
                <c:pt idx="86">
                  <c:v>6.8856999999999999</c:v>
                </c:pt>
                <c:pt idx="87">
                  <c:v>6.9656500000000001</c:v>
                </c:pt>
                <c:pt idx="88">
                  <c:v>7.0456000000000003</c:v>
                </c:pt>
                <c:pt idx="89">
                  <c:v>7.1255499999999996</c:v>
                </c:pt>
                <c:pt idx="90">
                  <c:v>7.2054999999999998</c:v>
                </c:pt>
                <c:pt idx="91">
                  <c:v>7.28545</c:v>
                </c:pt>
                <c:pt idx="92">
                  <c:v>7.3654000000000002</c:v>
                </c:pt>
                <c:pt idx="93">
                  <c:v>7.4453500000000004</c:v>
                </c:pt>
                <c:pt idx="94">
                  <c:v>7.5252999999999997</c:v>
                </c:pt>
                <c:pt idx="95">
                  <c:v>7.6052499999999998</c:v>
                </c:pt>
                <c:pt idx="96">
                  <c:v>7.6852</c:v>
                </c:pt>
                <c:pt idx="97">
                  <c:v>7.7651500000000002</c:v>
                </c:pt>
                <c:pt idx="98">
                  <c:v>7.8451000000000004</c:v>
                </c:pt>
                <c:pt idx="99">
                  <c:v>7.9250499999999997</c:v>
                </c:pt>
                <c:pt idx="100">
                  <c:v>8.0050000000000008</c:v>
                </c:pt>
                <c:pt idx="101">
                  <c:v>8.0849499999999992</c:v>
                </c:pt>
                <c:pt idx="102">
                  <c:v>8.1648999999999994</c:v>
                </c:pt>
                <c:pt idx="103">
                  <c:v>8.2448499999999996</c:v>
                </c:pt>
                <c:pt idx="104">
                  <c:v>8.3247999999999998</c:v>
                </c:pt>
                <c:pt idx="105">
                  <c:v>8.4047499999999999</c:v>
                </c:pt>
                <c:pt idx="106">
                  <c:v>8.4847000000000001</c:v>
                </c:pt>
                <c:pt idx="107">
                  <c:v>8.5646500000000003</c:v>
                </c:pt>
                <c:pt idx="108">
                  <c:v>8.6446000000000005</c:v>
                </c:pt>
                <c:pt idx="109">
                  <c:v>8.7245500000000007</c:v>
                </c:pt>
                <c:pt idx="110">
                  <c:v>8.8045000000000009</c:v>
                </c:pt>
                <c:pt idx="111">
                  <c:v>8.8844499999999993</c:v>
                </c:pt>
                <c:pt idx="112">
                  <c:v>8.9643999999999995</c:v>
                </c:pt>
                <c:pt idx="113">
                  <c:v>9.0443499999999997</c:v>
                </c:pt>
                <c:pt idx="114">
                  <c:v>9.1242999999999999</c:v>
                </c:pt>
                <c:pt idx="115">
                  <c:v>9.20425</c:v>
                </c:pt>
                <c:pt idx="116">
                  <c:v>9.2842000000000002</c:v>
                </c:pt>
                <c:pt idx="117">
                  <c:v>9.3641500000000004</c:v>
                </c:pt>
                <c:pt idx="118">
                  <c:v>9.4441000000000006</c:v>
                </c:pt>
                <c:pt idx="119">
                  <c:v>9.5240500000000008</c:v>
                </c:pt>
                <c:pt idx="120">
                  <c:v>9.6039999999999992</c:v>
                </c:pt>
                <c:pt idx="121">
                  <c:v>9.6839499999999994</c:v>
                </c:pt>
                <c:pt idx="122">
                  <c:v>9.7638999999999996</c:v>
                </c:pt>
                <c:pt idx="123">
                  <c:v>9.8438499999999998</c:v>
                </c:pt>
                <c:pt idx="124">
                  <c:v>9.9238</c:v>
                </c:pt>
                <c:pt idx="125">
                  <c:v>10.00375</c:v>
                </c:pt>
                <c:pt idx="126">
                  <c:v>10.0837</c:v>
                </c:pt>
                <c:pt idx="127">
                  <c:v>10.163650000000001</c:v>
                </c:pt>
                <c:pt idx="128">
                  <c:v>10.243600000000001</c:v>
                </c:pt>
                <c:pt idx="129">
                  <c:v>10.323549999999999</c:v>
                </c:pt>
                <c:pt idx="130">
                  <c:v>10.403499999999999</c:v>
                </c:pt>
                <c:pt idx="131">
                  <c:v>10.483449999999999</c:v>
                </c:pt>
                <c:pt idx="132">
                  <c:v>10.5634</c:v>
                </c:pt>
                <c:pt idx="133">
                  <c:v>10.64335</c:v>
                </c:pt>
                <c:pt idx="134">
                  <c:v>10.7233</c:v>
                </c:pt>
                <c:pt idx="135">
                  <c:v>10.80325</c:v>
                </c:pt>
                <c:pt idx="136">
                  <c:v>10.8832</c:v>
                </c:pt>
                <c:pt idx="137">
                  <c:v>10.963150000000001</c:v>
                </c:pt>
                <c:pt idx="138">
                  <c:v>11.043100000000001</c:v>
                </c:pt>
                <c:pt idx="139">
                  <c:v>11.123049999999999</c:v>
                </c:pt>
                <c:pt idx="140">
                  <c:v>11.202999999999999</c:v>
                </c:pt>
                <c:pt idx="141">
                  <c:v>11.28295</c:v>
                </c:pt>
                <c:pt idx="142">
                  <c:v>11.3629</c:v>
                </c:pt>
                <c:pt idx="143">
                  <c:v>11.44285</c:v>
                </c:pt>
                <c:pt idx="144">
                  <c:v>11.5228</c:v>
                </c:pt>
                <c:pt idx="145">
                  <c:v>11.60275</c:v>
                </c:pt>
                <c:pt idx="146">
                  <c:v>11.682700000000001</c:v>
                </c:pt>
                <c:pt idx="147">
                  <c:v>11.762650000000001</c:v>
                </c:pt>
                <c:pt idx="148">
                  <c:v>11.842599999999999</c:v>
                </c:pt>
                <c:pt idx="149">
                  <c:v>11.922549999999999</c:v>
                </c:pt>
                <c:pt idx="150">
                  <c:v>12.0025</c:v>
                </c:pt>
                <c:pt idx="151">
                  <c:v>12.08245</c:v>
                </c:pt>
                <c:pt idx="152">
                  <c:v>12.1624</c:v>
                </c:pt>
                <c:pt idx="153">
                  <c:v>12.24235</c:v>
                </c:pt>
                <c:pt idx="154">
                  <c:v>12.3223</c:v>
                </c:pt>
                <c:pt idx="155">
                  <c:v>12.40225</c:v>
                </c:pt>
                <c:pt idx="156">
                  <c:v>12.482200000000001</c:v>
                </c:pt>
                <c:pt idx="157">
                  <c:v>12.562150000000001</c:v>
                </c:pt>
                <c:pt idx="158">
                  <c:v>12.642099999999999</c:v>
                </c:pt>
                <c:pt idx="159">
                  <c:v>12.722049999999999</c:v>
                </c:pt>
                <c:pt idx="160">
                  <c:v>12.802</c:v>
                </c:pt>
                <c:pt idx="161">
                  <c:v>12.88195</c:v>
                </c:pt>
                <c:pt idx="162">
                  <c:v>12.9619</c:v>
                </c:pt>
                <c:pt idx="163">
                  <c:v>13.04185</c:v>
                </c:pt>
                <c:pt idx="164">
                  <c:v>13.1218</c:v>
                </c:pt>
                <c:pt idx="165">
                  <c:v>13.201750000000001</c:v>
                </c:pt>
                <c:pt idx="166">
                  <c:v>13.281700000000001</c:v>
                </c:pt>
                <c:pt idx="167">
                  <c:v>13.361649999999999</c:v>
                </c:pt>
                <c:pt idx="168">
                  <c:v>13.441599999999999</c:v>
                </c:pt>
                <c:pt idx="169">
                  <c:v>13.52155</c:v>
                </c:pt>
                <c:pt idx="170">
                  <c:v>13.6015</c:v>
                </c:pt>
                <c:pt idx="171">
                  <c:v>13.68145</c:v>
                </c:pt>
                <c:pt idx="172">
                  <c:v>13.7614</c:v>
                </c:pt>
                <c:pt idx="173">
                  <c:v>13.84135</c:v>
                </c:pt>
                <c:pt idx="174">
                  <c:v>13.9213</c:v>
                </c:pt>
                <c:pt idx="175">
                  <c:v>14.001250000000001</c:v>
                </c:pt>
                <c:pt idx="176">
                  <c:v>14.081200000000001</c:v>
                </c:pt>
                <c:pt idx="177">
                  <c:v>14.161149999999999</c:v>
                </c:pt>
                <c:pt idx="178">
                  <c:v>14.241099999999999</c:v>
                </c:pt>
                <c:pt idx="179">
                  <c:v>14.32105</c:v>
                </c:pt>
                <c:pt idx="180">
                  <c:v>14.401</c:v>
                </c:pt>
                <c:pt idx="181">
                  <c:v>14.48095</c:v>
                </c:pt>
                <c:pt idx="182">
                  <c:v>14.5609</c:v>
                </c:pt>
                <c:pt idx="183">
                  <c:v>14.64085</c:v>
                </c:pt>
                <c:pt idx="184">
                  <c:v>14.720800000000001</c:v>
                </c:pt>
                <c:pt idx="185">
                  <c:v>14.800750000000001</c:v>
                </c:pt>
                <c:pt idx="186">
                  <c:v>14.880699999999999</c:v>
                </c:pt>
                <c:pt idx="187">
                  <c:v>14.960649999999999</c:v>
                </c:pt>
                <c:pt idx="188">
                  <c:v>15.0406</c:v>
                </c:pt>
                <c:pt idx="189">
                  <c:v>15.12055</c:v>
                </c:pt>
                <c:pt idx="190">
                  <c:v>15.2005</c:v>
                </c:pt>
                <c:pt idx="191">
                  <c:v>15.28045</c:v>
                </c:pt>
                <c:pt idx="192">
                  <c:v>15.3604</c:v>
                </c:pt>
                <c:pt idx="193">
                  <c:v>15.44035</c:v>
                </c:pt>
                <c:pt idx="194">
                  <c:v>15.520300000000001</c:v>
                </c:pt>
                <c:pt idx="195">
                  <c:v>15.600250000000001</c:v>
                </c:pt>
                <c:pt idx="196">
                  <c:v>15.680199999999999</c:v>
                </c:pt>
                <c:pt idx="197">
                  <c:v>15.760149999999999</c:v>
                </c:pt>
                <c:pt idx="198">
                  <c:v>15.8401</c:v>
                </c:pt>
                <c:pt idx="199">
                  <c:v>15.92005</c:v>
                </c:pt>
                <c:pt idx="200">
                  <c:v>16</c:v>
                </c:pt>
              </c:numCache>
            </c:numRef>
          </c:xVal>
          <c:yVal>
            <c:numRef>
              <c:f>Isolations!$D$5:$D$205</c:f>
              <c:numCache>
                <c:formatCode>General</c:formatCode>
                <c:ptCount val="201"/>
                <c:pt idx="0">
                  <c:v>-2.9994120999999998</c:v>
                </c:pt>
                <c:pt idx="1">
                  <c:v>-3.1452618000000001</c:v>
                </c:pt>
                <c:pt idx="2">
                  <c:v>-3.3063487999999999</c:v>
                </c:pt>
                <c:pt idx="3">
                  <c:v>-3.4732747000000002</c:v>
                </c:pt>
                <c:pt idx="4">
                  <c:v>-3.5678599000000002</c:v>
                </c:pt>
                <c:pt idx="5">
                  <c:v>-3.6180045999999999</c:v>
                </c:pt>
                <c:pt idx="6">
                  <c:v>-3.6180620000000001</c:v>
                </c:pt>
                <c:pt idx="7">
                  <c:v>-3.5819128</c:v>
                </c:pt>
                <c:pt idx="8">
                  <c:v>-3.5340991000000002</c:v>
                </c:pt>
                <c:pt idx="9">
                  <c:v>-3.4923812999999999</c:v>
                </c:pt>
                <c:pt idx="10">
                  <c:v>-3.4729643000000001</c:v>
                </c:pt>
                <c:pt idx="11">
                  <c:v>-3.5134370000000001</c:v>
                </c:pt>
                <c:pt idx="12">
                  <c:v>-3.5623790999999998</c:v>
                </c:pt>
                <c:pt idx="13">
                  <c:v>-3.6166638999999998</c:v>
                </c:pt>
                <c:pt idx="14">
                  <c:v>-3.6921225</c:v>
                </c:pt>
                <c:pt idx="15">
                  <c:v>-3.7875195000000001</c:v>
                </c:pt>
                <c:pt idx="16">
                  <c:v>-3.8806231000000002</c:v>
                </c:pt>
                <c:pt idx="17">
                  <c:v>-4.0090408000000002</c:v>
                </c:pt>
                <c:pt idx="18">
                  <c:v>-4.1585802999999997</c:v>
                </c:pt>
                <c:pt idx="19">
                  <c:v>-4.3078212999999996</c:v>
                </c:pt>
                <c:pt idx="20">
                  <c:v>-4.4367156000000003</c:v>
                </c:pt>
                <c:pt idx="21">
                  <c:v>-4.5541725</c:v>
                </c:pt>
                <c:pt idx="22">
                  <c:v>-4.6711102000000002</c:v>
                </c:pt>
                <c:pt idx="23">
                  <c:v>-4.7886109000000001</c:v>
                </c:pt>
                <c:pt idx="24">
                  <c:v>-4.9346728000000004</c:v>
                </c:pt>
                <c:pt idx="25">
                  <c:v>-5.0650481999999997</c:v>
                </c:pt>
                <c:pt idx="26">
                  <c:v>-5.1787685999999997</c:v>
                </c:pt>
                <c:pt idx="27">
                  <c:v>-5.2842716999999997</c:v>
                </c:pt>
                <c:pt idx="28">
                  <c:v>-5.3884416000000002</c:v>
                </c:pt>
                <c:pt idx="29">
                  <c:v>-5.4804826000000002</c:v>
                </c:pt>
                <c:pt idx="30">
                  <c:v>-5.6003455999999998</c:v>
                </c:pt>
                <c:pt idx="31">
                  <c:v>-5.7198852999999996</c:v>
                </c:pt>
                <c:pt idx="32">
                  <c:v>-5.8402867000000001</c:v>
                </c:pt>
                <c:pt idx="33">
                  <c:v>-5.9477596000000004</c:v>
                </c:pt>
                <c:pt idx="34">
                  <c:v>-6.0612940999999996</c:v>
                </c:pt>
                <c:pt idx="35">
                  <c:v>-6.1575327</c:v>
                </c:pt>
                <c:pt idx="36">
                  <c:v>-6.2588524999999997</c:v>
                </c:pt>
                <c:pt idx="37">
                  <c:v>-6.382174</c:v>
                </c:pt>
                <c:pt idx="38">
                  <c:v>-6.4828185999999999</c:v>
                </c:pt>
                <c:pt idx="39">
                  <c:v>-6.5584787999999996</c:v>
                </c:pt>
                <c:pt idx="40">
                  <c:v>-6.6653757000000002</c:v>
                </c:pt>
                <c:pt idx="41">
                  <c:v>-6.7708974</c:v>
                </c:pt>
                <c:pt idx="42">
                  <c:v>-6.8514775999999999</c:v>
                </c:pt>
                <c:pt idx="43">
                  <c:v>-6.9441724000000002</c:v>
                </c:pt>
                <c:pt idx="44">
                  <c:v>-7.0291456999999999</c:v>
                </c:pt>
                <c:pt idx="45">
                  <c:v>-7.0974196999999997</c:v>
                </c:pt>
                <c:pt idx="46">
                  <c:v>-7.1655097000000003</c:v>
                </c:pt>
                <c:pt idx="47">
                  <c:v>-7.2592359000000002</c:v>
                </c:pt>
                <c:pt idx="48">
                  <c:v>-7.3753900999999997</c:v>
                </c:pt>
                <c:pt idx="49">
                  <c:v>-7.4658145999999999</c:v>
                </c:pt>
                <c:pt idx="50">
                  <c:v>-7.5553040999999999</c:v>
                </c:pt>
                <c:pt idx="51">
                  <c:v>-7.6636414999999998</c:v>
                </c:pt>
                <c:pt idx="52">
                  <c:v>-7.7358332000000001</c:v>
                </c:pt>
                <c:pt idx="53">
                  <c:v>-7.8357000000000001</c:v>
                </c:pt>
                <c:pt idx="54">
                  <c:v>-7.9631457000000001</c:v>
                </c:pt>
                <c:pt idx="55">
                  <c:v>-8.0722275000000003</c:v>
                </c:pt>
                <c:pt idx="56">
                  <c:v>-8.1893892000000008</c:v>
                </c:pt>
                <c:pt idx="57">
                  <c:v>-8.3367795999999998</c:v>
                </c:pt>
                <c:pt idx="58">
                  <c:v>-8.4773779000000005</c:v>
                </c:pt>
                <c:pt idx="59">
                  <c:v>-8.6342000999999993</c:v>
                </c:pt>
                <c:pt idx="60">
                  <c:v>-8.8031483000000001</c:v>
                </c:pt>
                <c:pt idx="61">
                  <c:v>-8.9630814000000001</c:v>
                </c:pt>
                <c:pt idx="62">
                  <c:v>-9.1088591000000001</c:v>
                </c:pt>
                <c:pt idx="63">
                  <c:v>-9.2623023999999994</c:v>
                </c:pt>
                <c:pt idx="64">
                  <c:v>-9.4287995999999996</c:v>
                </c:pt>
                <c:pt idx="65">
                  <c:v>-9.6134032999999999</c:v>
                </c:pt>
                <c:pt idx="66">
                  <c:v>-9.8060092999999995</c:v>
                </c:pt>
                <c:pt idx="67">
                  <c:v>-10.020595999999999</c:v>
                </c:pt>
                <c:pt idx="68">
                  <c:v>-10.265915</c:v>
                </c:pt>
                <c:pt idx="69">
                  <c:v>-10.543483</c:v>
                </c:pt>
                <c:pt idx="70">
                  <c:v>-10.834331000000001</c:v>
                </c:pt>
                <c:pt idx="71">
                  <c:v>-11.164145</c:v>
                </c:pt>
                <c:pt idx="72">
                  <c:v>-11.522919</c:v>
                </c:pt>
                <c:pt idx="73">
                  <c:v>-11.875525</c:v>
                </c:pt>
                <c:pt idx="74">
                  <c:v>-12.236653</c:v>
                </c:pt>
                <c:pt idx="75">
                  <c:v>-12.611414999999999</c:v>
                </c:pt>
                <c:pt idx="76">
                  <c:v>-12.971038999999999</c:v>
                </c:pt>
                <c:pt idx="77">
                  <c:v>-13.331859</c:v>
                </c:pt>
                <c:pt idx="78">
                  <c:v>-13.671771</c:v>
                </c:pt>
                <c:pt idx="79">
                  <c:v>-13.948309999999999</c:v>
                </c:pt>
                <c:pt idx="80">
                  <c:v>-14.174262000000001</c:v>
                </c:pt>
                <c:pt idx="81">
                  <c:v>-14.372119</c:v>
                </c:pt>
                <c:pt idx="82">
                  <c:v>-14.484970000000001</c:v>
                </c:pt>
                <c:pt idx="83">
                  <c:v>-14.539307000000001</c:v>
                </c:pt>
                <c:pt idx="84">
                  <c:v>-14.552094</c:v>
                </c:pt>
                <c:pt idx="85">
                  <c:v>-14.503975000000001</c:v>
                </c:pt>
                <c:pt idx="86">
                  <c:v>-14.395868999999999</c:v>
                </c:pt>
                <c:pt idx="87">
                  <c:v>-14.279963</c:v>
                </c:pt>
                <c:pt idx="88">
                  <c:v>-14.109066</c:v>
                </c:pt>
                <c:pt idx="89">
                  <c:v>-13.947865</c:v>
                </c:pt>
                <c:pt idx="90">
                  <c:v>-13.766448</c:v>
                </c:pt>
                <c:pt idx="91">
                  <c:v>-13.61642</c:v>
                </c:pt>
                <c:pt idx="92">
                  <c:v>-13.468360000000001</c:v>
                </c:pt>
                <c:pt idx="93">
                  <c:v>-13.367438</c:v>
                </c:pt>
                <c:pt idx="94">
                  <c:v>-13.264307000000001</c:v>
                </c:pt>
                <c:pt idx="95">
                  <c:v>-13.231733</c:v>
                </c:pt>
                <c:pt idx="96">
                  <c:v>-13.198331</c:v>
                </c:pt>
                <c:pt idx="97">
                  <c:v>-13.178102000000001</c:v>
                </c:pt>
                <c:pt idx="98">
                  <c:v>-13.174913999999999</c:v>
                </c:pt>
                <c:pt idx="99">
                  <c:v>-13.176745</c:v>
                </c:pt>
                <c:pt idx="100">
                  <c:v>-13.201559</c:v>
                </c:pt>
                <c:pt idx="101">
                  <c:v>-13.220952</c:v>
                </c:pt>
                <c:pt idx="102">
                  <c:v>-13.258217999999999</c:v>
                </c:pt>
                <c:pt idx="103">
                  <c:v>-13.313704</c:v>
                </c:pt>
                <c:pt idx="104">
                  <c:v>-13.392263</c:v>
                </c:pt>
                <c:pt idx="105">
                  <c:v>-13.471577</c:v>
                </c:pt>
                <c:pt idx="106">
                  <c:v>-13.584396</c:v>
                </c:pt>
                <c:pt idx="107">
                  <c:v>-13.715139000000001</c:v>
                </c:pt>
                <c:pt idx="108">
                  <c:v>-13.848618</c:v>
                </c:pt>
                <c:pt idx="109">
                  <c:v>-13.996292</c:v>
                </c:pt>
                <c:pt idx="110">
                  <c:v>-14.176848</c:v>
                </c:pt>
                <c:pt idx="111">
                  <c:v>-14.360123</c:v>
                </c:pt>
                <c:pt idx="112">
                  <c:v>-14.568073999999999</c:v>
                </c:pt>
                <c:pt idx="113">
                  <c:v>-14.758508000000001</c:v>
                </c:pt>
                <c:pt idx="114">
                  <c:v>-14.919851</c:v>
                </c:pt>
                <c:pt idx="115">
                  <c:v>-15.083073000000001</c:v>
                </c:pt>
                <c:pt idx="116">
                  <c:v>-15.208773000000001</c:v>
                </c:pt>
                <c:pt idx="117">
                  <c:v>-15.337954999999999</c:v>
                </c:pt>
                <c:pt idx="118">
                  <c:v>-15.450208</c:v>
                </c:pt>
                <c:pt idx="119">
                  <c:v>-15.505995</c:v>
                </c:pt>
                <c:pt idx="120">
                  <c:v>-15.522721000000001</c:v>
                </c:pt>
                <c:pt idx="121">
                  <c:v>-15.549130999999999</c:v>
                </c:pt>
                <c:pt idx="122">
                  <c:v>-15.554295</c:v>
                </c:pt>
                <c:pt idx="123">
                  <c:v>-15.618239000000001</c:v>
                </c:pt>
                <c:pt idx="124">
                  <c:v>-15.639937</c:v>
                </c:pt>
                <c:pt idx="125">
                  <c:v>-15.658848000000001</c:v>
                </c:pt>
                <c:pt idx="126">
                  <c:v>-15.668227</c:v>
                </c:pt>
                <c:pt idx="127">
                  <c:v>-15.754410999999999</c:v>
                </c:pt>
                <c:pt idx="128">
                  <c:v>-15.814458</c:v>
                </c:pt>
                <c:pt idx="129">
                  <c:v>-15.985290000000001</c:v>
                </c:pt>
                <c:pt idx="130">
                  <c:v>-16.104679000000001</c:v>
                </c:pt>
                <c:pt idx="131">
                  <c:v>-16.244322</c:v>
                </c:pt>
                <c:pt idx="132">
                  <c:v>-16.455454</c:v>
                </c:pt>
                <c:pt idx="133">
                  <c:v>-16.700216000000001</c:v>
                </c:pt>
                <c:pt idx="134">
                  <c:v>-16.98349</c:v>
                </c:pt>
                <c:pt idx="135">
                  <c:v>-17.288468999999999</c:v>
                </c:pt>
                <c:pt idx="136">
                  <c:v>-17.596191000000001</c:v>
                </c:pt>
                <c:pt idx="137">
                  <c:v>-17.857161999999999</c:v>
                </c:pt>
                <c:pt idx="138">
                  <c:v>-18.067678000000001</c:v>
                </c:pt>
                <c:pt idx="139">
                  <c:v>-18.275960999999999</c:v>
                </c:pt>
                <c:pt idx="140">
                  <c:v>-18.450517999999999</c:v>
                </c:pt>
                <c:pt idx="141">
                  <c:v>-18.622253000000001</c:v>
                </c:pt>
                <c:pt idx="142">
                  <c:v>-18.659147000000001</c:v>
                </c:pt>
                <c:pt idx="143">
                  <c:v>-18.650368</c:v>
                </c:pt>
                <c:pt idx="144">
                  <c:v>-18.568794</c:v>
                </c:pt>
                <c:pt idx="145">
                  <c:v>-18.491897999999999</c:v>
                </c:pt>
                <c:pt idx="146">
                  <c:v>-18.398683999999999</c:v>
                </c:pt>
                <c:pt idx="147">
                  <c:v>-18.272546999999999</c:v>
                </c:pt>
                <c:pt idx="148">
                  <c:v>-18.140167000000002</c:v>
                </c:pt>
                <c:pt idx="149">
                  <c:v>-18.035215000000001</c:v>
                </c:pt>
                <c:pt idx="150">
                  <c:v>-17.949922999999998</c:v>
                </c:pt>
                <c:pt idx="151">
                  <c:v>-17.867782999999999</c:v>
                </c:pt>
                <c:pt idx="152">
                  <c:v>-17.728085</c:v>
                </c:pt>
                <c:pt idx="153">
                  <c:v>-17.574753000000001</c:v>
                </c:pt>
                <c:pt idx="154">
                  <c:v>-17.473042</c:v>
                </c:pt>
                <c:pt idx="155">
                  <c:v>-17.410876999999999</c:v>
                </c:pt>
                <c:pt idx="156">
                  <c:v>-17.398814999999999</c:v>
                </c:pt>
                <c:pt idx="157">
                  <c:v>-17.447792</c:v>
                </c:pt>
                <c:pt idx="158">
                  <c:v>-17.608038000000001</c:v>
                </c:pt>
                <c:pt idx="159">
                  <c:v>-17.827186999999999</c:v>
                </c:pt>
                <c:pt idx="160">
                  <c:v>-18.136848000000001</c:v>
                </c:pt>
                <c:pt idx="161">
                  <c:v>-18.610997999999999</c:v>
                </c:pt>
                <c:pt idx="162">
                  <c:v>-19.302282000000002</c:v>
                </c:pt>
                <c:pt idx="163">
                  <c:v>-20.291651000000002</c:v>
                </c:pt>
                <c:pt idx="164">
                  <c:v>-21.487857999999999</c:v>
                </c:pt>
                <c:pt idx="165">
                  <c:v>-23.200824999999998</c:v>
                </c:pt>
                <c:pt idx="166">
                  <c:v>-25.300689999999999</c:v>
                </c:pt>
                <c:pt idx="167">
                  <c:v>-26.939661000000001</c:v>
                </c:pt>
                <c:pt idx="168">
                  <c:v>-27.656161999999998</c:v>
                </c:pt>
                <c:pt idx="169">
                  <c:v>-27.424057000000001</c:v>
                </c:pt>
                <c:pt idx="170">
                  <c:v>-26.008078000000001</c:v>
                </c:pt>
                <c:pt idx="171">
                  <c:v>-23.612594999999999</c:v>
                </c:pt>
                <c:pt idx="172">
                  <c:v>-21.132871999999999</c:v>
                </c:pt>
                <c:pt idx="173">
                  <c:v>-19.021042000000001</c:v>
                </c:pt>
                <c:pt idx="174">
                  <c:v>-17.333649000000001</c:v>
                </c:pt>
                <c:pt idx="175">
                  <c:v>-16.044128000000001</c:v>
                </c:pt>
                <c:pt idx="176">
                  <c:v>-15.068324</c:v>
                </c:pt>
                <c:pt idx="177">
                  <c:v>-14.398533</c:v>
                </c:pt>
                <c:pt idx="178">
                  <c:v>-13.96951</c:v>
                </c:pt>
                <c:pt idx="179">
                  <c:v>-13.852599</c:v>
                </c:pt>
                <c:pt idx="180">
                  <c:v>-14.024623</c:v>
                </c:pt>
                <c:pt idx="181">
                  <c:v>-14.436056000000001</c:v>
                </c:pt>
                <c:pt idx="182">
                  <c:v>-15.080766000000001</c:v>
                </c:pt>
                <c:pt idx="183">
                  <c:v>-15.804093</c:v>
                </c:pt>
                <c:pt idx="184">
                  <c:v>-16.343133999999999</c:v>
                </c:pt>
                <c:pt idx="185">
                  <c:v>-16.558160999999998</c:v>
                </c:pt>
                <c:pt idx="186">
                  <c:v>-16.317671000000001</c:v>
                </c:pt>
                <c:pt idx="187">
                  <c:v>-15.642377</c:v>
                </c:pt>
                <c:pt idx="188">
                  <c:v>-14.652809</c:v>
                </c:pt>
                <c:pt idx="189">
                  <c:v>-13.561624</c:v>
                </c:pt>
                <c:pt idx="190">
                  <c:v>-12.484783999999999</c:v>
                </c:pt>
                <c:pt idx="191">
                  <c:v>-11.553108</c:v>
                </c:pt>
                <c:pt idx="192">
                  <c:v>-10.766476000000001</c:v>
                </c:pt>
                <c:pt idx="193">
                  <c:v>-10.084713000000001</c:v>
                </c:pt>
                <c:pt idx="194">
                  <c:v>-9.5152082</c:v>
                </c:pt>
                <c:pt idx="195">
                  <c:v>-9.0517453999999997</c:v>
                </c:pt>
                <c:pt idx="196">
                  <c:v>-8.6772212999999994</c:v>
                </c:pt>
                <c:pt idx="197">
                  <c:v>-8.3824252999999995</c:v>
                </c:pt>
                <c:pt idx="198">
                  <c:v>-8.1664314000000005</c:v>
                </c:pt>
                <c:pt idx="199">
                  <c:v>-8.0172653</c:v>
                </c:pt>
                <c:pt idx="200">
                  <c:v>-7.9302254000000003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E5-4CAE-8578-981AAA3FED1B}"/>
            </c:ext>
          </c:extLst>
        </c:ser>
        <c:ser>
          <c:idx val="1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0.01</c:v>
                </c:pt>
                <c:pt idx="1">
                  <c:v>8.9950000000000002E-2</c:v>
                </c:pt>
                <c:pt idx="2">
                  <c:v>0.1699</c:v>
                </c:pt>
                <c:pt idx="3">
                  <c:v>0.24984999999999999</c:v>
                </c:pt>
                <c:pt idx="4">
                  <c:v>0.32979999999999998</c:v>
                </c:pt>
                <c:pt idx="5">
                  <c:v>0.40975</c:v>
                </c:pt>
                <c:pt idx="6">
                  <c:v>0.48970000000000002</c:v>
                </c:pt>
                <c:pt idx="7">
                  <c:v>0.56964999999999999</c:v>
                </c:pt>
                <c:pt idx="8">
                  <c:v>0.64959999999999996</c:v>
                </c:pt>
                <c:pt idx="9">
                  <c:v>0.72955000000000003</c:v>
                </c:pt>
                <c:pt idx="10">
                  <c:v>0.8095</c:v>
                </c:pt>
                <c:pt idx="11">
                  <c:v>0.88944999999999996</c:v>
                </c:pt>
                <c:pt idx="12">
                  <c:v>0.96940000000000004</c:v>
                </c:pt>
                <c:pt idx="13">
                  <c:v>1.04935</c:v>
                </c:pt>
                <c:pt idx="14">
                  <c:v>1.1293</c:v>
                </c:pt>
                <c:pt idx="15">
                  <c:v>1.2092499999999999</c:v>
                </c:pt>
                <c:pt idx="16">
                  <c:v>1.2891999999999999</c:v>
                </c:pt>
                <c:pt idx="17">
                  <c:v>1.3691500000000001</c:v>
                </c:pt>
                <c:pt idx="18">
                  <c:v>1.4491000000000001</c:v>
                </c:pt>
                <c:pt idx="19">
                  <c:v>1.52905</c:v>
                </c:pt>
                <c:pt idx="20">
                  <c:v>1.609</c:v>
                </c:pt>
                <c:pt idx="21">
                  <c:v>1.68895</c:v>
                </c:pt>
                <c:pt idx="22">
                  <c:v>1.7688999999999999</c:v>
                </c:pt>
                <c:pt idx="23">
                  <c:v>1.8488500000000001</c:v>
                </c:pt>
                <c:pt idx="24">
                  <c:v>1.9288000000000001</c:v>
                </c:pt>
                <c:pt idx="25">
                  <c:v>2.00875</c:v>
                </c:pt>
                <c:pt idx="26">
                  <c:v>2.0886999999999998</c:v>
                </c:pt>
                <c:pt idx="27">
                  <c:v>2.16865</c:v>
                </c:pt>
                <c:pt idx="28">
                  <c:v>2.2486000000000002</c:v>
                </c:pt>
                <c:pt idx="29">
                  <c:v>2.3285499999999999</c:v>
                </c:pt>
                <c:pt idx="30">
                  <c:v>2.4085000000000001</c:v>
                </c:pt>
                <c:pt idx="31">
                  <c:v>2.4884499999999998</c:v>
                </c:pt>
                <c:pt idx="32">
                  <c:v>2.5684</c:v>
                </c:pt>
                <c:pt idx="33">
                  <c:v>2.6483500000000002</c:v>
                </c:pt>
                <c:pt idx="34">
                  <c:v>2.7282999999999999</c:v>
                </c:pt>
                <c:pt idx="35">
                  <c:v>2.8082500000000001</c:v>
                </c:pt>
                <c:pt idx="36">
                  <c:v>2.8881999999999999</c:v>
                </c:pt>
                <c:pt idx="37">
                  <c:v>2.9681500000000001</c:v>
                </c:pt>
                <c:pt idx="38">
                  <c:v>3.0480999999999998</c:v>
                </c:pt>
                <c:pt idx="39">
                  <c:v>3.12805</c:v>
                </c:pt>
                <c:pt idx="40">
                  <c:v>3.2080000000000002</c:v>
                </c:pt>
                <c:pt idx="41">
                  <c:v>3.2879499999999999</c:v>
                </c:pt>
                <c:pt idx="42">
                  <c:v>3.3679000000000001</c:v>
                </c:pt>
                <c:pt idx="43">
                  <c:v>3.4478499999999999</c:v>
                </c:pt>
                <c:pt idx="44">
                  <c:v>3.5278</c:v>
                </c:pt>
                <c:pt idx="45">
                  <c:v>3.6077499999999998</c:v>
                </c:pt>
                <c:pt idx="46">
                  <c:v>3.6877</c:v>
                </c:pt>
                <c:pt idx="47">
                  <c:v>3.7676500000000002</c:v>
                </c:pt>
                <c:pt idx="48">
                  <c:v>3.8475999999999999</c:v>
                </c:pt>
                <c:pt idx="49">
                  <c:v>3.9275500000000001</c:v>
                </c:pt>
                <c:pt idx="50">
                  <c:v>4.0075000000000003</c:v>
                </c:pt>
                <c:pt idx="51">
                  <c:v>4.0874499999999996</c:v>
                </c:pt>
                <c:pt idx="52">
                  <c:v>4.1673999999999998</c:v>
                </c:pt>
                <c:pt idx="53">
                  <c:v>4.24735</c:v>
                </c:pt>
                <c:pt idx="54">
                  <c:v>4.3273000000000001</c:v>
                </c:pt>
                <c:pt idx="55">
                  <c:v>4.4072500000000003</c:v>
                </c:pt>
                <c:pt idx="56">
                  <c:v>4.4871999999999996</c:v>
                </c:pt>
                <c:pt idx="57">
                  <c:v>4.5671499999999998</c:v>
                </c:pt>
                <c:pt idx="58">
                  <c:v>4.6471</c:v>
                </c:pt>
                <c:pt idx="59">
                  <c:v>4.7270500000000002</c:v>
                </c:pt>
                <c:pt idx="60">
                  <c:v>4.8070000000000004</c:v>
                </c:pt>
                <c:pt idx="61">
                  <c:v>4.8869499999999997</c:v>
                </c:pt>
                <c:pt idx="62">
                  <c:v>4.9668999999999999</c:v>
                </c:pt>
                <c:pt idx="63">
                  <c:v>5.0468500000000001</c:v>
                </c:pt>
                <c:pt idx="64">
                  <c:v>5.1268000000000002</c:v>
                </c:pt>
                <c:pt idx="65">
                  <c:v>5.2067500000000004</c:v>
                </c:pt>
                <c:pt idx="66">
                  <c:v>5.2866999999999997</c:v>
                </c:pt>
                <c:pt idx="67">
                  <c:v>5.3666499999999999</c:v>
                </c:pt>
                <c:pt idx="68">
                  <c:v>5.4466000000000001</c:v>
                </c:pt>
                <c:pt idx="69">
                  <c:v>5.5265500000000003</c:v>
                </c:pt>
                <c:pt idx="70">
                  <c:v>5.6064999999999996</c:v>
                </c:pt>
                <c:pt idx="71">
                  <c:v>5.6864499999999998</c:v>
                </c:pt>
                <c:pt idx="72">
                  <c:v>5.7664</c:v>
                </c:pt>
                <c:pt idx="73">
                  <c:v>5.8463500000000002</c:v>
                </c:pt>
                <c:pt idx="74">
                  <c:v>5.9263000000000003</c:v>
                </c:pt>
                <c:pt idx="75">
                  <c:v>6.0062499999999996</c:v>
                </c:pt>
                <c:pt idx="76">
                  <c:v>6.0861999999999998</c:v>
                </c:pt>
                <c:pt idx="77">
                  <c:v>6.16615</c:v>
                </c:pt>
                <c:pt idx="78">
                  <c:v>6.2461000000000002</c:v>
                </c:pt>
                <c:pt idx="79">
                  <c:v>6.3260500000000004</c:v>
                </c:pt>
                <c:pt idx="80">
                  <c:v>6.4059999999999997</c:v>
                </c:pt>
                <c:pt idx="81">
                  <c:v>6.4859499999999999</c:v>
                </c:pt>
                <c:pt idx="82">
                  <c:v>6.5659000000000001</c:v>
                </c:pt>
                <c:pt idx="83">
                  <c:v>6.6458500000000003</c:v>
                </c:pt>
                <c:pt idx="84">
                  <c:v>6.7257999999999996</c:v>
                </c:pt>
                <c:pt idx="85">
                  <c:v>6.8057499999999997</c:v>
                </c:pt>
                <c:pt idx="86">
                  <c:v>6.8856999999999999</c:v>
                </c:pt>
                <c:pt idx="87">
                  <c:v>6.9656500000000001</c:v>
                </c:pt>
                <c:pt idx="88">
                  <c:v>7.0456000000000003</c:v>
                </c:pt>
                <c:pt idx="89">
                  <c:v>7.1255499999999996</c:v>
                </c:pt>
                <c:pt idx="90">
                  <c:v>7.2054999999999998</c:v>
                </c:pt>
                <c:pt idx="91">
                  <c:v>7.28545</c:v>
                </c:pt>
                <c:pt idx="92">
                  <c:v>7.3654000000000002</c:v>
                </c:pt>
                <c:pt idx="93">
                  <c:v>7.4453500000000004</c:v>
                </c:pt>
                <c:pt idx="94">
                  <c:v>7.5252999999999997</c:v>
                </c:pt>
                <c:pt idx="95">
                  <c:v>7.6052499999999998</c:v>
                </c:pt>
                <c:pt idx="96">
                  <c:v>7.6852</c:v>
                </c:pt>
                <c:pt idx="97">
                  <c:v>7.7651500000000002</c:v>
                </c:pt>
                <c:pt idx="98">
                  <c:v>7.8451000000000004</c:v>
                </c:pt>
                <c:pt idx="99">
                  <c:v>7.9250499999999997</c:v>
                </c:pt>
                <c:pt idx="100">
                  <c:v>8.0050000000000008</c:v>
                </c:pt>
                <c:pt idx="101">
                  <c:v>8.0849499999999992</c:v>
                </c:pt>
                <c:pt idx="102">
                  <c:v>8.1648999999999994</c:v>
                </c:pt>
                <c:pt idx="103">
                  <c:v>8.2448499999999996</c:v>
                </c:pt>
                <c:pt idx="104">
                  <c:v>8.3247999999999998</c:v>
                </c:pt>
                <c:pt idx="105">
                  <c:v>8.4047499999999999</c:v>
                </c:pt>
                <c:pt idx="106">
                  <c:v>8.4847000000000001</c:v>
                </c:pt>
                <c:pt idx="107">
                  <c:v>8.5646500000000003</c:v>
                </c:pt>
                <c:pt idx="108">
                  <c:v>8.6446000000000005</c:v>
                </c:pt>
                <c:pt idx="109">
                  <c:v>8.7245500000000007</c:v>
                </c:pt>
                <c:pt idx="110">
                  <c:v>8.8045000000000009</c:v>
                </c:pt>
                <c:pt idx="111">
                  <c:v>8.8844499999999993</c:v>
                </c:pt>
                <c:pt idx="112">
                  <c:v>8.9643999999999995</c:v>
                </c:pt>
                <c:pt idx="113">
                  <c:v>9.0443499999999997</c:v>
                </c:pt>
                <c:pt idx="114">
                  <c:v>9.1242999999999999</c:v>
                </c:pt>
                <c:pt idx="115">
                  <c:v>9.20425</c:v>
                </c:pt>
                <c:pt idx="116">
                  <c:v>9.2842000000000002</c:v>
                </c:pt>
                <c:pt idx="117">
                  <c:v>9.3641500000000004</c:v>
                </c:pt>
                <c:pt idx="118">
                  <c:v>9.4441000000000006</c:v>
                </c:pt>
                <c:pt idx="119">
                  <c:v>9.5240500000000008</c:v>
                </c:pt>
                <c:pt idx="120">
                  <c:v>9.6039999999999992</c:v>
                </c:pt>
                <c:pt idx="121">
                  <c:v>9.6839499999999994</c:v>
                </c:pt>
                <c:pt idx="122">
                  <c:v>9.7638999999999996</c:v>
                </c:pt>
                <c:pt idx="123">
                  <c:v>9.8438499999999998</c:v>
                </c:pt>
                <c:pt idx="124">
                  <c:v>9.9238</c:v>
                </c:pt>
                <c:pt idx="125">
                  <c:v>10.00375</c:v>
                </c:pt>
                <c:pt idx="126">
                  <c:v>10.0837</c:v>
                </c:pt>
                <c:pt idx="127">
                  <c:v>10.163650000000001</c:v>
                </c:pt>
                <c:pt idx="128">
                  <c:v>10.243600000000001</c:v>
                </c:pt>
                <c:pt idx="129">
                  <c:v>10.323549999999999</c:v>
                </c:pt>
                <c:pt idx="130">
                  <c:v>10.403499999999999</c:v>
                </c:pt>
                <c:pt idx="131">
                  <c:v>10.483449999999999</c:v>
                </c:pt>
                <c:pt idx="132">
                  <c:v>10.5634</c:v>
                </c:pt>
                <c:pt idx="133">
                  <c:v>10.64335</c:v>
                </c:pt>
                <c:pt idx="134">
                  <c:v>10.7233</c:v>
                </c:pt>
                <c:pt idx="135">
                  <c:v>10.80325</c:v>
                </c:pt>
                <c:pt idx="136">
                  <c:v>10.8832</c:v>
                </c:pt>
                <c:pt idx="137">
                  <c:v>10.963150000000001</c:v>
                </c:pt>
                <c:pt idx="138">
                  <c:v>11.043100000000001</c:v>
                </c:pt>
                <c:pt idx="139">
                  <c:v>11.123049999999999</c:v>
                </c:pt>
                <c:pt idx="140">
                  <c:v>11.202999999999999</c:v>
                </c:pt>
                <c:pt idx="141">
                  <c:v>11.28295</c:v>
                </c:pt>
                <c:pt idx="142">
                  <c:v>11.3629</c:v>
                </c:pt>
                <c:pt idx="143">
                  <c:v>11.44285</c:v>
                </c:pt>
                <c:pt idx="144">
                  <c:v>11.5228</c:v>
                </c:pt>
                <c:pt idx="145">
                  <c:v>11.60275</c:v>
                </c:pt>
                <c:pt idx="146">
                  <c:v>11.682700000000001</c:v>
                </c:pt>
                <c:pt idx="147">
                  <c:v>11.762650000000001</c:v>
                </c:pt>
                <c:pt idx="148">
                  <c:v>11.842599999999999</c:v>
                </c:pt>
                <c:pt idx="149">
                  <c:v>11.922549999999999</c:v>
                </c:pt>
                <c:pt idx="150">
                  <c:v>12.0025</c:v>
                </c:pt>
                <c:pt idx="151">
                  <c:v>12.08245</c:v>
                </c:pt>
                <c:pt idx="152">
                  <c:v>12.1624</c:v>
                </c:pt>
                <c:pt idx="153">
                  <c:v>12.24235</c:v>
                </c:pt>
                <c:pt idx="154">
                  <c:v>12.3223</c:v>
                </c:pt>
                <c:pt idx="155">
                  <c:v>12.40225</c:v>
                </c:pt>
                <c:pt idx="156">
                  <c:v>12.482200000000001</c:v>
                </c:pt>
                <c:pt idx="157">
                  <c:v>12.562150000000001</c:v>
                </c:pt>
                <c:pt idx="158">
                  <c:v>12.642099999999999</c:v>
                </c:pt>
                <c:pt idx="159">
                  <c:v>12.722049999999999</c:v>
                </c:pt>
                <c:pt idx="160">
                  <c:v>12.802</c:v>
                </c:pt>
                <c:pt idx="161">
                  <c:v>12.88195</c:v>
                </c:pt>
                <c:pt idx="162">
                  <c:v>12.9619</c:v>
                </c:pt>
                <c:pt idx="163">
                  <c:v>13.04185</c:v>
                </c:pt>
                <c:pt idx="164">
                  <c:v>13.1218</c:v>
                </c:pt>
                <c:pt idx="165">
                  <c:v>13.201750000000001</c:v>
                </c:pt>
                <c:pt idx="166">
                  <c:v>13.281700000000001</c:v>
                </c:pt>
                <c:pt idx="167">
                  <c:v>13.361649999999999</c:v>
                </c:pt>
                <c:pt idx="168">
                  <c:v>13.441599999999999</c:v>
                </c:pt>
                <c:pt idx="169">
                  <c:v>13.52155</c:v>
                </c:pt>
                <c:pt idx="170">
                  <c:v>13.6015</c:v>
                </c:pt>
                <c:pt idx="171">
                  <c:v>13.68145</c:v>
                </c:pt>
                <c:pt idx="172">
                  <c:v>13.7614</c:v>
                </c:pt>
                <c:pt idx="173">
                  <c:v>13.84135</c:v>
                </c:pt>
                <c:pt idx="174">
                  <c:v>13.9213</c:v>
                </c:pt>
                <c:pt idx="175">
                  <c:v>14.001250000000001</c:v>
                </c:pt>
                <c:pt idx="176">
                  <c:v>14.081200000000001</c:v>
                </c:pt>
                <c:pt idx="177">
                  <c:v>14.161149999999999</c:v>
                </c:pt>
                <c:pt idx="178">
                  <c:v>14.241099999999999</c:v>
                </c:pt>
                <c:pt idx="179">
                  <c:v>14.32105</c:v>
                </c:pt>
                <c:pt idx="180">
                  <c:v>14.401</c:v>
                </c:pt>
                <c:pt idx="181">
                  <c:v>14.48095</c:v>
                </c:pt>
                <c:pt idx="182">
                  <c:v>14.5609</c:v>
                </c:pt>
                <c:pt idx="183">
                  <c:v>14.64085</c:v>
                </c:pt>
                <c:pt idx="184">
                  <c:v>14.720800000000001</c:v>
                </c:pt>
                <c:pt idx="185">
                  <c:v>14.800750000000001</c:v>
                </c:pt>
                <c:pt idx="186">
                  <c:v>14.880699999999999</c:v>
                </c:pt>
                <c:pt idx="187">
                  <c:v>14.960649999999999</c:v>
                </c:pt>
                <c:pt idx="188">
                  <c:v>15.0406</c:v>
                </c:pt>
                <c:pt idx="189">
                  <c:v>15.12055</c:v>
                </c:pt>
                <c:pt idx="190">
                  <c:v>15.2005</c:v>
                </c:pt>
                <c:pt idx="191">
                  <c:v>15.28045</c:v>
                </c:pt>
                <c:pt idx="192">
                  <c:v>15.3604</c:v>
                </c:pt>
                <c:pt idx="193">
                  <c:v>15.44035</c:v>
                </c:pt>
                <c:pt idx="194">
                  <c:v>15.520300000000001</c:v>
                </c:pt>
                <c:pt idx="195">
                  <c:v>15.600250000000001</c:v>
                </c:pt>
                <c:pt idx="196">
                  <c:v>15.680199999999999</c:v>
                </c:pt>
                <c:pt idx="197">
                  <c:v>15.760149999999999</c:v>
                </c:pt>
                <c:pt idx="198">
                  <c:v>15.8401</c:v>
                </c:pt>
                <c:pt idx="199">
                  <c:v>15.92005</c:v>
                </c:pt>
                <c:pt idx="200">
                  <c:v>16</c:v>
                </c:pt>
              </c:numCache>
            </c:numRef>
          </c:xVal>
          <c:yVal>
            <c:numRef>
              <c:f>Isolations!$N$5:$N$205</c:f>
              <c:numCache>
                <c:formatCode>General</c:formatCode>
                <c:ptCount val="201"/>
                <c:pt idx="0">
                  <c:v>2.7408455000000002E-2</c:v>
                </c:pt>
                <c:pt idx="1">
                  <c:v>1.1729115E-2</c:v>
                </c:pt>
                <c:pt idx="2">
                  <c:v>-5.017451E-3</c:v>
                </c:pt>
                <c:pt idx="3">
                  <c:v>-2.6478905E-2</c:v>
                </c:pt>
                <c:pt idx="4">
                  <c:v>-4.0624994999999997E-2</c:v>
                </c:pt>
                <c:pt idx="5">
                  <c:v>-5.7540972000000003E-2</c:v>
                </c:pt>
                <c:pt idx="6">
                  <c:v>-7.5741343000000003E-2</c:v>
                </c:pt>
                <c:pt idx="7">
                  <c:v>-0.10089566</c:v>
                </c:pt>
                <c:pt idx="8">
                  <c:v>-0.12977758</c:v>
                </c:pt>
                <c:pt idx="9">
                  <c:v>-0.16391309000000001</c:v>
                </c:pt>
                <c:pt idx="10">
                  <c:v>-0.20603636</c:v>
                </c:pt>
                <c:pt idx="11">
                  <c:v>-0.25905845</c:v>
                </c:pt>
                <c:pt idx="12">
                  <c:v>-0.33030706999999998</c:v>
                </c:pt>
                <c:pt idx="13">
                  <c:v>-0.43517517999999999</c:v>
                </c:pt>
                <c:pt idx="14">
                  <c:v>-0.56115431000000005</c:v>
                </c:pt>
                <c:pt idx="15">
                  <c:v>-0.72585224999999998</c:v>
                </c:pt>
                <c:pt idx="16">
                  <c:v>-0.92219275000000001</c:v>
                </c:pt>
                <c:pt idx="17">
                  <c:v>-1.1370126</c:v>
                </c:pt>
                <c:pt idx="18">
                  <c:v>-1.3478490000000001</c:v>
                </c:pt>
                <c:pt idx="19">
                  <c:v>-1.5835518</c:v>
                </c:pt>
                <c:pt idx="20">
                  <c:v>-1.8318243000000001</c:v>
                </c:pt>
                <c:pt idx="21">
                  <c:v>-2.0838299</c:v>
                </c:pt>
                <c:pt idx="22">
                  <c:v>-2.3320363</c:v>
                </c:pt>
                <c:pt idx="23">
                  <c:v>-2.5723471999999998</c:v>
                </c:pt>
                <c:pt idx="24">
                  <c:v>-2.8050543999999999</c:v>
                </c:pt>
                <c:pt idx="25">
                  <c:v>-3.0455315000000001</c:v>
                </c:pt>
                <c:pt idx="26">
                  <c:v>-3.3014096999999998</c:v>
                </c:pt>
                <c:pt idx="27">
                  <c:v>-3.5623035000000001</c:v>
                </c:pt>
                <c:pt idx="28">
                  <c:v>-3.8259357999999999</c:v>
                </c:pt>
                <c:pt idx="29">
                  <c:v>-4.0790854000000003</c:v>
                </c:pt>
                <c:pt idx="30">
                  <c:v>-4.3278131000000002</c:v>
                </c:pt>
                <c:pt idx="31">
                  <c:v>-4.5875759</c:v>
                </c:pt>
                <c:pt idx="32">
                  <c:v>-4.8389515999999997</c:v>
                </c:pt>
                <c:pt idx="33">
                  <c:v>-5.0994567999999996</c:v>
                </c:pt>
                <c:pt idx="34">
                  <c:v>-5.3651619000000004</c:v>
                </c:pt>
                <c:pt idx="35">
                  <c:v>-5.6323208999999999</c:v>
                </c:pt>
                <c:pt idx="36">
                  <c:v>-5.9057312</c:v>
                </c:pt>
                <c:pt idx="37">
                  <c:v>-6.2077036000000003</c:v>
                </c:pt>
                <c:pt idx="38">
                  <c:v>-6.5386901000000002</c:v>
                </c:pt>
                <c:pt idx="39">
                  <c:v>-6.8701838999999998</c:v>
                </c:pt>
                <c:pt idx="40">
                  <c:v>-7.2025937999999998</c:v>
                </c:pt>
                <c:pt idx="41">
                  <c:v>-7.5016160000000003</c:v>
                </c:pt>
                <c:pt idx="42">
                  <c:v>-7.8227304999999996</c:v>
                </c:pt>
                <c:pt idx="43">
                  <c:v>-8.1407050999999999</c:v>
                </c:pt>
                <c:pt idx="44">
                  <c:v>-8.4734487999999999</c:v>
                </c:pt>
                <c:pt idx="45">
                  <c:v>-8.7983569999999993</c:v>
                </c:pt>
                <c:pt idx="46">
                  <c:v>-9.1440705999999992</c:v>
                </c:pt>
                <c:pt idx="47">
                  <c:v>-9.4471177999999991</c:v>
                </c:pt>
                <c:pt idx="48">
                  <c:v>-9.7744827000000001</c:v>
                </c:pt>
                <c:pt idx="49">
                  <c:v>-10.109052</c:v>
                </c:pt>
                <c:pt idx="50">
                  <c:v>-10.406162999999999</c:v>
                </c:pt>
                <c:pt idx="51">
                  <c:v>-10.707791</c:v>
                </c:pt>
                <c:pt idx="52">
                  <c:v>-10.997341</c:v>
                </c:pt>
                <c:pt idx="53">
                  <c:v>-11.234436000000001</c:v>
                </c:pt>
                <c:pt idx="54">
                  <c:v>-11.469645</c:v>
                </c:pt>
                <c:pt idx="55">
                  <c:v>-11.720952</c:v>
                </c:pt>
                <c:pt idx="56">
                  <c:v>-11.910614000000001</c:v>
                </c:pt>
                <c:pt idx="57">
                  <c:v>-12.084507</c:v>
                </c:pt>
                <c:pt idx="58">
                  <c:v>-12.262326</c:v>
                </c:pt>
                <c:pt idx="59">
                  <c:v>-12.415825999999999</c:v>
                </c:pt>
                <c:pt idx="60">
                  <c:v>-12.5708</c:v>
                </c:pt>
                <c:pt idx="61">
                  <c:v>-12.770250000000001</c:v>
                </c:pt>
                <c:pt idx="62">
                  <c:v>-12.987223999999999</c:v>
                </c:pt>
                <c:pt idx="63">
                  <c:v>-13.153299000000001</c:v>
                </c:pt>
                <c:pt idx="64">
                  <c:v>-13.220936</c:v>
                </c:pt>
                <c:pt idx="65">
                  <c:v>-13.211707000000001</c:v>
                </c:pt>
                <c:pt idx="66">
                  <c:v>-13.158542000000001</c:v>
                </c:pt>
                <c:pt idx="67">
                  <c:v>-13.038660999999999</c:v>
                </c:pt>
                <c:pt idx="68">
                  <c:v>-12.8543</c:v>
                </c:pt>
                <c:pt idx="69">
                  <c:v>-12.686254</c:v>
                </c:pt>
                <c:pt idx="70">
                  <c:v>-12.485932999999999</c:v>
                </c:pt>
                <c:pt idx="71">
                  <c:v>-12.273301</c:v>
                </c:pt>
                <c:pt idx="72">
                  <c:v>-12.086138999999999</c:v>
                </c:pt>
                <c:pt idx="73">
                  <c:v>-11.934481</c:v>
                </c:pt>
                <c:pt idx="74">
                  <c:v>-11.762426</c:v>
                </c:pt>
                <c:pt idx="75">
                  <c:v>-11.605971</c:v>
                </c:pt>
                <c:pt idx="76">
                  <c:v>-11.408937</c:v>
                </c:pt>
                <c:pt idx="77">
                  <c:v>-11.193213</c:v>
                </c:pt>
                <c:pt idx="78">
                  <c:v>-10.967809000000001</c:v>
                </c:pt>
                <c:pt idx="79">
                  <c:v>-10.784243</c:v>
                </c:pt>
                <c:pt idx="80">
                  <c:v>-10.554688000000001</c:v>
                </c:pt>
                <c:pt idx="81">
                  <c:v>-10.360339</c:v>
                </c:pt>
                <c:pt idx="82">
                  <c:v>-10.205278</c:v>
                </c:pt>
                <c:pt idx="83">
                  <c:v>-10.098307999999999</c:v>
                </c:pt>
                <c:pt idx="84">
                  <c:v>-9.9875974999999997</c:v>
                </c:pt>
                <c:pt idx="85">
                  <c:v>-9.9377870999999995</c:v>
                </c:pt>
                <c:pt idx="86">
                  <c:v>-9.8747729999999994</c:v>
                </c:pt>
                <c:pt idx="87">
                  <c:v>-9.8073359</c:v>
                </c:pt>
                <c:pt idx="88">
                  <c:v>-9.7206326000000001</c:v>
                </c:pt>
                <c:pt idx="89">
                  <c:v>-9.7003144999999993</c:v>
                </c:pt>
                <c:pt idx="90">
                  <c:v>-9.6250706000000008</c:v>
                </c:pt>
                <c:pt idx="91">
                  <c:v>-9.5825166999999993</c:v>
                </c:pt>
                <c:pt idx="92">
                  <c:v>-9.5428095000000006</c:v>
                </c:pt>
                <c:pt idx="93">
                  <c:v>-9.5117206999999997</c:v>
                </c:pt>
                <c:pt idx="94">
                  <c:v>-9.4774227</c:v>
                </c:pt>
                <c:pt idx="95">
                  <c:v>-9.5182695000000006</c:v>
                </c:pt>
                <c:pt idx="96">
                  <c:v>-9.5310202000000004</c:v>
                </c:pt>
                <c:pt idx="97">
                  <c:v>-9.5350865999999996</c:v>
                </c:pt>
                <c:pt idx="98">
                  <c:v>-9.5718136000000005</c:v>
                </c:pt>
                <c:pt idx="99">
                  <c:v>-9.6209735999999992</c:v>
                </c:pt>
                <c:pt idx="100">
                  <c:v>-9.6600142000000009</c:v>
                </c:pt>
                <c:pt idx="101">
                  <c:v>-9.7146778000000005</c:v>
                </c:pt>
                <c:pt idx="102">
                  <c:v>-9.7586060000000003</c:v>
                </c:pt>
                <c:pt idx="103">
                  <c:v>-9.8145188999999995</c:v>
                </c:pt>
                <c:pt idx="104">
                  <c:v>-9.8637657000000001</c:v>
                </c:pt>
                <c:pt idx="105">
                  <c:v>-9.9524012000000006</c:v>
                </c:pt>
                <c:pt idx="106">
                  <c:v>-10.050478</c:v>
                </c:pt>
                <c:pt idx="107">
                  <c:v>-10.157712</c:v>
                </c:pt>
                <c:pt idx="108">
                  <c:v>-10.263956</c:v>
                </c:pt>
                <c:pt idx="109">
                  <c:v>-10.367945000000001</c:v>
                </c:pt>
                <c:pt idx="110">
                  <c:v>-10.479998999999999</c:v>
                </c:pt>
                <c:pt idx="111">
                  <c:v>-10.623044999999999</c:v>
                </c:pt>
                <c:pt idx="112">
                  <c:v>-10.787772</c:v>
                </c:pt>
                <c:pt idx="113">
                  <c:v>-10.962562</c:v>
                </c:pt>
                <c:pt idx="114">
                  <c:v>-11.166065</c:v>
                </c:pt>
                <c:pt idx="115">
                  <c:v>-11.40075</c:v>
                </c:pt>
                <c:pt idx="116">
                  <c:v>-11.654261999999999</c:v>
                </c:pt>
                <c:pt idx="117">
                  <c:v>-11.946567</c:v>
                </c:pt>
                <c:pt idx="118">
                  <c:v>-12.264611</c:v>
                </c:pt>
                <c:pt idx="119">
                  <c:v>-12.621344000000001</c:v>
                </c:pt>
                <c:pt idx="120">
                  <c:v>-13.040727</c:v>
                </c:pt>
                <c:pt idx="121">
                  <c:v>-13.508295</c:v>
                </c:pt>
                <c:pt idx="122">
                  <c:v>-14.048715</c:v>
                </c:pt>
                <c:pt idx="123">
                  <c:v>-14.645617</c:v>
                </c:pt>
                <c:pt idx="124">
                  <c:v>-15.280702</c:v>
                </c:pt>
                <c:pt idx="125">
                  <c:v>-15.939598</c:v>
                </c:pt>
                <c:pt idx="126">
                  <c:v>-16.605</c:v>
                </c:pt>
                <c:pt idx="127">
                  <c:v>-17.259460000000001</c:v>
                </c:pt>
                <c:pt idx="128">
                  <c:v>-17.922388000000002</c:v>
                </c:pt>
                <c:pt idx="129">
                  <c:v>-18.570025999999999</c:v>
                </c:pt>
                <c:pt idx="130">
                  <c:v>-19.229900000000001</c:v>
                </c:pt>
                <c:pt idx="131">
                  <c:v>-19.966474999999999</c:v>
                </c:pt>
                <c:pt idx="132">
                  <c:v>-20.74081</c:v>
                </c:pt>
                <c:pt idx="133">
                  <c:v>-21.554290999999999</c:v>
                </c:pt>
                <c:pt idx="134">
                  <c:v>-22.390841999999999</c:v>
                </c:pt>
                <c:pt idx="135">
                  <c:v>-23.081160000000001</c:v>
                </c:pt>
                <c:pt idx="136">
                  <c:v>-23.58633</c:v>
                </c:pt>
                <c:pt idx="137">
                  <c:v>-23.712644999999998</c:v>
                </c:pt>
                <c:pt idx="138">
                  <c:v>-23.446114000000001</c:v>
                </c:pt>
                <c:pt idx="139">
                  <c:v>-22.729942000000001</c:v>
                </c:pt>
                <c:pt idx="140">
                  <c:v>-21.703852000000001</c:v>
                </c:pt>
                <c:pt idx="141">
                  <c:v>-20.362444</c:v>
                </c:pt>
                <c:pt idx="142">
                  <c:v>-18.995121000000001</c:v>
                </c:pt>
                <c:pt idx="143">
                  <c:v>-17.689364999999999</c:v>
                </c:pt>
                <c:pt idx="144">
                  <c:v>-16.490753000000002</c:v>
                </c:pt>
                <c:pt idx="145">
                  <c:v>-15.397080000000001</c:v>
                </c:pt>
                <c:pt idx="146">
                  <c:v>-14.423890999999999</c:v>
                </c:pt>
                <c:pt idx="147">
                  <c:v>-13.515784</c:v>
                </c:pt>
                <c:pt idx="148">
                  <c:v>-12.646379</c:v>
                </c:pt>
                <c:pt idx="149">
                  <c:v>-11.880623</c:v>
                </c:pt>
                <c:pt idx="150">
                  <c:v>-11.206704</c:v>
                </c:pt>
                <c:pt idx="151">
                  <c:v>-10.581072000000001</c:v>
                </c:pt>
                <c:pt idx="152">
                  <c:v>-10.01979</c:v>
                </c:pt>
                <c:pt idx="153">
                  <c:v>-9.4962978000000007</c:v>
                </c:pt>
                <c:pt idx="154">
                  <c:v>-9.0039529999999992</c:v>
                </c:pt>
                <c:pt idx="155">
                  <c:v>-8.5447559000000002</c:v>
                </c:pt>
                <c:pt idx="156">
                  <c:v>-8.1437387000000001</c:v>
                </c:pt>
                <c:pt idx="157">
                  <c:v>-7.7604413000000001</c:v>
                </c:pt>
                <c:pt idx="158">
                  <c:v>-7.4058675999999997</c:v>
                </c:pt>
                <c:pt idx="159">
                  <c:v>-7.0523771999999996</c:v>
                </c:pt>
                <c:pt idx="160">
                  <c:v>-6.7137675000000003</c:v>
                </c:pt>
                <c:pt idx="161">
                  <c:v>-6.3984994999999998</c:v>
                </c:pt>
                <c:pt idx="162">
                  <c:v>-6.1190433999999998</c:v>
                </c:pt>
                <c:pt idx="163">
                  <c:v>-5.844449</c:v>
                </c:pt>
                <c:pt idx="164">
                  <c:v>-5.5780896999999996</c:v>
                </c:pt>
                <c:pt idx="165">
                  <c:v>-5.3309736000000001</c:v>
                </c:pt>
                <c:pt idx="166">
                  <c:v>-5.1034651000000002</c:v>
                </c:pt>
                <c:pt idx="167">
                  <c:v>-4.9013885999999998</c:v>
                </c:pt>
                <c:pt idx="168">
                  <c:v>-4.7177576999999999</c:v>
                </c:pt>
                <c:pt idx="169">
                  <c:v>-4.5514288000000001</c:v>
                </c:pt>
                <c:pt idx="170">
                  <c:v>-4.4047985000000001</c:v>
                </c:pt>
                <c:pt idx="171">
                  <c:v>-4.27949</c:v>
                </c:pt>
                <c:pt idx="172">
                  <c:v>-4.1699142</c:v>
                </c:pt>
                <c:pt idx="173">
                  <c:v>-4.0762434000000001</c:v>
                </c:pt>
                <c:pt idx="174">
                  <c:v>-3.9992318</c:v>
                </c:pt>
                <c:pt idx="175">
                  <c:v>-3.9361207</c:v>
                </c:pt>
                <c:pt idx="176">
                  <c:v>-3.8888471</c:v>
                </c:pt>
                <c:pt idx="177">
                  <c:v>-3.8616218999999998</c:v>
                </c:pt>
                <c:pt idx="178">
                  <c:v>-3.8467330999999998</c:v>
                </c:pt>
                <c:pt idx="179">
                  <c:v>-3.8513997</c:v>
                </c:pt>
                <c:pt idx="180">
                  <c:v>-3.8714349000000001</c:v>
                </c:pt>
                <c:pt idx="181">
                  <c:v>-3.9061553</c:v>
                </c:pt>
                <c:pt idx="182">
                  <c:v>-3.9580777</c:v>
                </c:pt>
                <c:pt idx="183">
                  <c:v>-4.0283984999999998</c:v>
                </c:pt>
                <c:pt idx="184">
                  <c:v>-4.1186175</c:v>
                </c:pt>
                <c:pt idx="185">
                  <c:v>-4.2339963999999997</c:v>
                </c:pt>
                <c:pt idx="186">
                  <c:v>-4.3727479000000002</c:v>
                </c:pt>
                <c:pt idx="187">
                  <c:v>-4.5404520000000002</c:v>
                </c:pt>
                <c:pt idx="188">
                  <c:v>-4.7374286999999997</c:v>
                </c:pt>
                <c:pt idx="189">
                  <c:v>-4.9635734999999999</c:v>
                </c:pt>
                <c:pt idx="190">
                  <c:v>-5.2191314999999996</c:v>
                </c:pt>
                <c:pt idx="191">
                  <c:v>-5.4959502000000002</c:v>
                </c:pt>
                <c:pt idx="192">
                  <c:v>-5.7843727999999999</c:v>
                </c:pt>
                <c:pt idx="193">
                  <c:v>-6.0722889999999996</c:v>
                </c:pt>
                <c:pt idx="194">
                  <c:v>-6.3461784999999997</c:v>
                </c:pt>
                <c:pt idx="195">
                  <c:v>-6.6019744999999999</c:v>
                </c:pt>
                <c:pt idx="196">
                  <c:v>-6.8322744000000002</c:v>
                </c:pt>
                <c:pt idx="197">
                  <c:v>-7.0152450000000002</c:v>
                </c:pt>
                <c:pt idx="198">
                  <c:v>-7.1633753999999996</c:v>
                </c:pt>
                <c:pt idx="199">
                  <c:v>-7.2672176000000004</c:v>
                </c:pt>
                <c:pt idx="200">
                  <c:v>-7.3270035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E5-4CAE-8578-981AAA3FE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31744"/>
        <c:axId val="113233920"/>
      </c:scatterChart>
      <c:valAx>
        <c:axId val="113231744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3233920"/>
        <c:crosses val="autoZero"/>
        <c:crossBetween val="midCat"/>
        <c:majorUnit val="2"/>
      </c:valAx>
      <c:valAx>
        <c:axId val="113233920"/>
        <c:scaling>
          <c:orientation val="minMax"/>
          <c:max val="0"/>
          <c:min val="-2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3231744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2307416666920341"/>
          <c:y val="0.67370188101487305"/>
          <c:w val="0.28181977502427663"/>
          <c:h val="0.1118788276465441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IF Return Loss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4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6.9900000000000004E-2</c:v>
                </c:pt>
                <c:pt idx="2">
                  <c:v>0.1298</c:v>
                </c:pt>
                <c:pt idx="3">
                  <c:v>0.18970000000000001</c:v>
                </c:pt>
                <c:pt idx="4">
                  <c:v>0.24959999999999999</c:v>
                </c:pt>
                <c:pt idx="5">
                  <c:v>0.3095</c:v>
                </c:pt>
                <c:pt idx="6">
                  <c:v>0.36940000000000001</c:v>
                </c:pt>
                <c:pt idx="7">
                  <c:v>0.42930000000000001</c:v>
                </c:pt>
                <c:pt idx="8">
                  <c:v>0.48920000000000002</c:v>
                </c:pt>
                <c:pt idx="9">
                  <c:v>0.54910000000000003</c:v>
                </c:pt>
                <c:pt idx="10">
                  <c:v>0.60899999999999999</c:v>
                </c:pt>
                <c:pt idx="11">
                  <c:v>0.66890000000000005</c:v>
                </c:pt>
                <c:pt idx="12">
                  <c:v>0.7288</c:v>
                </c:pt>
                <c:pt idx="13">
                  <c:v>0.78869999999999996</c:v>
                </c:pt>
                <c:pt idx="14">
                  <c:v>0.84860000000000002</c:v>
                </c:pt>
                <c:pt idx="15">
                  <c:v>0.90849999999999997</c:v>
                </c:pt>
                <c:pt idx="16">
                  <c:v>0.96840000000000004</c:v>
                </c:pt>
                <c:pt idx="17">
                  <c:v>1.0283</c:v>
                </c:pt>
                <c:pt idx="18">
                  <c:v>1.0882000000000001</c:v>
                </c:pt>
                <c:pt idx="19">
                  <c:v>1.1480999999999999</c:v>
                </c:pt>
                <c:pt idx="20">
                  <c:v>1.208</c:v>
                </c:pt>
                <c:pt idx="21">
                  <c:v>1.2679</c:v>
                </c:pt>
                <c:pt idx="22">
                  <c:v>1.3278000000000001</c:v>
                </c:pt>
                <c:pt idx="23">
                  <c:v>1.3876999999999999</c:v>
                </c:pt>
                <c:pt idx="24">
                  <c:v>1.4476</c:v>
                </c:pt>
                <c:pt idx="25">
                  <c:v>1.5075000000000001</c:v>
                </c:pt>
                <c:pt idx="26">
                  <c:v>1.5673999999999999</c:v>
                </c:pt>
                <c:pt idx="27">
                  <c:v>1.6273</c:v>
                </c:pt>
                <c:pt idx="28">
                  <c:v>1.6872</c:v>
                </c:pt>
                <c:pt idx="29">
                  <c:v>1.7471000000000001</c:v>
                </c:pt>
                <c:pt idx="30">
                  <c:v>1.8069999999999999</c:v>
                </c:pt>
                <c:pt idx="31">
                  <c:v>1.8669</c:v>
                </c:pt>
                <c:pt idx="32">
                  <c:v>1.9268000000000001</c:v>
                </c:pt>
                <c:pt idx="33">
                  <c:v>1.9866999999999999</c:v>
                </c:pt>
                <c:pt idx="34">
                  <c:v>2.0466000000000002</c:v>
                </c:pt>
                <c:pt idx="35">
                  <c:v>2.1065</c:v>
                </c:pt>
                <c:pt idx="36">
                  <c:v>2.1663999999999999</c:v>
                </c:pt>
                <c:pt idx="37">
                  <c:v>2.2263000000000002</c:v>
                </c:pt>
                <c:pt idx="38">
                  <c:v>2.2862</c:v>
                </c:pt>
                <c:pt idx="39">
                  <c:v>2.3460999999999999</c:v>
                </c:pt>
                <c:pt idx="40">
                  <c:v>2.4060000000000001</c:v>
                </c:pt>
                <c:pt idx="41">
                  <c:v>2.4659</c:v>
                </c:pt>
                <c:pt idx="42">
                  <c:v>2.5257999999999998</c:v>
                </c:pt>
                <c:pt idx="43">
                  <c:v>2.5857000000000001</c:v>
                </c:pt>
                <c:pt idx="44">
                  <c:v>2.6456</c:v>
                </c:pt>
                <c:pt idx="45">
                  <c:v>2.7054999999999998</c:v>
                </c:pt>
                <c:pt idx="46">
                  <c:v>2.7654000000000001</c:v>
                </c:pt>
                <c:pt idx="47">
                  <c:v>2.8252999999999999</c:v>
                </c:pt>
                <c:pt idx="48">
                  <c:v>2.8852000000000002</c:v>
                </c:pt>
                <c:pt idx="49">
                  <c:v>2.9451000000000001</c:v>
                </c:pt>
                <c:pt idx="50">
                  <c:v>3.0049999999999999</c:v>
                </c:pt>
                <c:pt idx="51">
                  <c:v>3.0649000000000002</c:v>
                </c:pt>
                <c:pt idx="52">
                  <c:v>3.1248</c:v>
                </c:pt>
                <c:pt idx="53">
                  <c:v>3.1846999999999999</c:v>
                </c:pt>
                <c:pt idx="54">
                  <c:v>3.2446000000000002</c:v>
                </c:pt>
                <c:pt idx="55">
                  <c:v>3.3045</c:v>
                </c:pt>
                <c:pt idx="56">
                  <c:v>3.3643999999999998</c:v>
                </c:pt>
                <c:pt idx="57">
                  <c:v>3.4243000000000001</c:v>
                </c:pt>
                <c:pt idx="58">
                  <c:v>3.4842</c:v>
                </c:pt>
                <c:pt idx="59">
                  <c:v>3.5440999999999998</c:v>
                </c:pt>
                <c:pt idx="60">
                  <c:v>3.6040000000000001</c:v>
                </c:pt>
                <c:pt idx="61">
                  <c:v>3.6638999999999999</c:v>
                </c:pt>
                <c:pt idx="62">
                  <c:v>3.7238000000000002</c:v>
                </c:pt>
                <c:pt idx="63">
                  <c:v>3.7837000000000001</c:v>
                </c:pt>
                <c:pt idx="64">
                  <c:v>3.8435999999999999</c:v>
                </c:pt>
                <c:pt idx="65">
                  <c:v>3.9035000000000002</c:v>
                </c:pt>
                <c:pt idx="66">
                  <c:v>3.9634</c:v>
                </c:pt>
                <c:pt idx="67">
                  <c:v>4.0232999999999999</c:v>
                </c:pt>
                <c:pt idx="68">
                  <c:v>4.0831999999999997</c:v>
                </c:pt>
                <c:pt idx="69">
                  <c:v>4.1430999999999996</c:v>
                </c:pt>
                <c:pt idx="70">
                  <c:v>4.2030000000000003</c:v>
                </c:pt>
                <c:pt idx="71">
                  <c:v>4.2629000000000001</c:v>
                </c:pt>
                <c:pt idx="72">
                  <c:v>4.3228</c:v>
                </c:pt>
                <c:pt idx="73">
                  <c:v>4.3826999999999998</c:v>
                </c:pt>
                <c:pt idx="74">
                  <c:v>4.4425999999999997</c:v>
                </c:pt>
                <c:pt idx="75">
                  <c:v>4.5025000000000004</c:v>
                </c:pt>
                <c:pt idx="76">
                  <c:v>4.5624000000000002</c:v>
                </c:pt>
                <c:pt idx="77">
                  <c:v>4.6223000000000001</c:v>
                </c:pt>
                <c:pt idx="78">
                  <c:v>4.6821999999999999</c:v>
                </c:pt>
                <c:pt idx="79">
                  <c:v>4.7420999999999998</c:v>
                </c:pt>
                <c:pt idx="80">
                  <c:v>4.8019999999999996</c:v>
                </c:pt>
                <c:pt idx="81">
                  <c:v>4.8619000000000003</c:v>
                </c:pt>
                <c:pt idx="82">
                  <c:v>4.9218000000000002</c:v>
                </c:pt>
                <c:pt idx="83">
                  <c:v>4.9817</c:v>
                </c:pt>
                <c:pt idx="84">
                  <c:v>5.0415999999999999</c:v>
                </c:pt>
                <c:pt idx="85">
                  <c:v>5.1014999999999997</c:v>
                </c:pt>
                <c:pt idx="86">
                  <c:v>5.1614000000000004</c:v>
                </c:pt>
                <c:pt idx="87">
                  <c:v>5.2213000000000003</c:v>
                </c:pt>
                <c:pt idx="88">
                  <c:v>5.2812000000000001</c:v>
                </c:pt>
                <c:pt idx="89">
                  <c:v>5.3411</c:v>
                </c:pt>
                <c:pt idx="90">
                  <c:v>5.4009999999999998</c:v>
                </c:pt>
                <c:pt idx="91">
                  <c:v>5.4608999999999996</c:v>
                </c:pt>
                <c:pt idx="92">
                  <c:v>5.5208000000000004</c:v>
                </c:pt>
                <c:pt idx="93">
                  <c:v>5.5807000000000002</c:v>
                </c:pt>
                <c:pt idx="94">
                  <c:v>5.6406000000000001</c:v>
                </c:pt>
                <c:pt idx="95">
                  <c:v>5.7004999999999999</c:v>
                </c:pt>
                <c:pt idx="96">
                  <c:v>5.7603999999999997</c:v>
                </c:pt>
                <c:pt idx="97">
                  <c:v>5.8202999999999996</c:v>
                </c:pt>
                <c:pt idx="98">
                  <c:v>5.8802000000000003</c:v>
                </c:pt>
                <c:pt idx="99">
                  <c:v>5.9401000000000002</c:v>
                </c:pt>
                <c:pt idx="100">
                  <c:v>6</c:v>
                </c:pt>
              </c:numCache>
            </c:numRef>
          </c:xVal>
          <c:yVal>
            <c:numRef>
              <c:f>'IF Response'!$F$3:$F$103</c:f>
              <c:numCache>
                <c:formatCode>General</c:formatCode>
                <c:ptCount val="101"/>
                <c:pt idx="0">
                  <c:v>-21.008058999999999</c:v>
                </c:pt>
                <c:pt idx="1">
                  <c:v>-21.146291999999999</c:v>
                </c:pt>
                <c:pt idx="2">
                  <c:v>-21.582878000000001</c:v>
                </c:pt>
                <c:pt idx="3">
                  <c:v>-21.993867999999999</c:v>
                </c:pt>
                <c:pt idx="4">
                  <c:v>-21.697388</c:v>
                </c:pt>
                <c:pt idx="5">
                  <c:v>-21.568083000000001</c:v>
                </c:pt>
                <c:pt idx="6">
                  <c:v>-21.771732</c:v>
                </c:pt>
                <c:pt idx="7">
                  <c:v>-21.337692000000001</c:v>
                </c:pt>
                <c:pt idx="8">
                  <c:v>-20.806228999999998</c:v>
                </c:pt>
                <c:pt idx="9">
                  <c:v>-20.675446999999998</c:v>
                </c:pt>
                <c:pt idx="10">
                  <c:v>-20.696771999999999</c:v>
                </c:pt>
                <c:pt idx="11">
                  <c:v>-20.097019</c:v>
                </c:pt>
                <c:pt idx="12">
                  <c:v>-19.588646000000001</c:v>
                </c:pt>
                <c:pt idx="13">
                  <c:v>-19.588792999999999</c:v>
                </c:pt>
                <c:pt idx="14">
                  <c:v>-19.368065000000001</c:v>
                </c:pt>
                <c:pt idx="15">
                  <c:v>-19.033480000000001</c:v>
                </c:pt>
                <c:pt idx="16">
                  <c:v>-19.024839</c:v>
                </c:pt>
                <c:pt idx="17">
                  <c:v>-19.725985000000001</c:v>
                </c:pt>
                <c:pt idx="18">
                  <c:v>-19.964227999999999</c:v>
                </c:pt>
                <c:pt idx="19">
                  <c:v>-19.699667000000002</c:v>
                </c:pt>
                <c:pt idx="20">
                  <c:v>-19.857664</c:v>
                </c:pt>
                <c:pt idx="21">
                  <c:v>-20.431276</c:v>
                </c:pt>
                <c:pt idx="22">
                  <c:v>-20.502607000000001</c:v>
                </c:pt>
                <c:pt idx="23">
                  <c:v>-20.238413000000001</c:v>
                </c:pt>
                <c:pt idx="24">
                  <c:v>-20.578638000000002</c:v>
                </c:pt>
                <c:pt idx="25">
                  <c:v>-21.531279000000001</c:v>
                </c:pt>
                <c:pt idx="26">
                  <c:v>-22.020036999999999</c:v>
                </c:pt>
                <c:pt idx="27">
                  <c:v>-22.024483</c:v>
                </c:pt>
                <c:pt idx="28">
                  <c:v>-22.287310000000002</c:v>
                </c:pt>
                <c:pt idx="29">
                  <c:v>-22.964333</c:v>
                </c:pt>
                <c:pt idx="30">
                  <c:v>-22.676416</c:v>
                </c:pt>
                <c:pt idx="31">
                  <c:v>-21.755216999999998</c:v>
                </c:pt>
                <c:pt idx="32">
                  <c:v>-21.057182000000001</c:v>
                </c:pt>
                <c:pt idx="33">
                  <c:v>-20.494581</c:v>
                </c:pt>
                <c:pt idx="34">
                  <c:v>-19.370322999999999</c:v>
                </c:pt>
                <c:pt idx="35">
                  <c:v>-17.974739</c:v>
                </c:pt>
                <c:pt idx="36">
                  <c:v>-16.846167000000001</c:v>
                </c:pt>
                <c:pt idx="37">
                  <c:v>-16.003299999999999</c:v>
                </c:pt>
                <c:pt idx="38">
                  <c:v>-15.057810999999999</c:v>
                </c:pt>
                <c:pt idx="39">
                  <c:v>-13.971614000000001</c:v>
                </c:pt>
                <c:pt idx="40">
                  <c:v>-13.021056</c:v>
                </c:pt>
                <c:pt idx="41">
                  <c:v>-12.310084</c:v>
                </c:pt>
                <c:pt idx="42">
                  <c:v>-11.552535000000001</c:v>
                </c:pt>
                <c:pt idx="43">
                  <c:v>-10.730466</c:v>
                </c:pt>
                <c:pt idx="44">
                  <c:v>-9.9711684999999992</c:v>
                </c:pt>
                <c:pt idx="45">
                  <c:v>-9.3524770999999998</c:v>
                </c:pt>
                <c:pt idx="46">
                  <c:v>-8.7719936000000001</c:v>
                </c:pt>
                <c:pt idx="47">
                  <c:v>-8.1470965999999994</c:v>
                </c:pt>
                <c:pt idx="48">
                  <c:v>-7.5923075999999998</c:v>
                </c:pt>
                <c:pt idx="49">
                  <c:v>-7.1515493000000001</c:v>
                </c:pt>
                <c:pt idx="50">
                  <c:v>-6.7367968999999999</c:v>
                </c:pt>
                <c:pt idx="51">
                  <c:v>-6.3236632000000004</c:v>
                </c:pt>
                <c:pt idx="52">
                  <c:v>-5.9382720000000004</c:v>
                </c:pt>
                <c:pt idx="53">
                  <c:v>-5.6138167000000001</c:v>
                </c:pt>
                <c:pt idx="54">
                  <c:v>-5.3004341000000004</c:v>
                </c:pt>
                <c:pt idx="55">
                  <c:v>-4.9950032000000002</c:v>
                </c:pt>
                <c:pt idx="56">
                  <c:v>-4.7068076000000003</c:v>
                </c:pt>
                <c:pt idx="57">
                  <c:v>-4.4601221000000004</c:v>
                </c:pt>
                <c:pt idx="58">
                  <c:v>-4.2301473999999999</c:v>
                </c:pt>
                <c:pt idx="59">
                  <c:v>-4.0168128000000003</c:v>
                </c:pt>
                <c:pt idx="60">
                  <c:v>-3.8164318000000002</c:v>
                </c:pt>
                <c:pt idx="61">
                  <c:v>-3.6440811000000002</c:v>
                </c:pt>
                <c:pt idx="62">
                  <c:v>-3.4824118999999998</c:v>
                </c:pt>
                <c:pt idx="63">
                  <c:v>-3.3370848</c:v>
                </c:pt>
                <c:pt idx="64">
                  <c:v>-3.1995133999999998</c:v>
                </c:pt>
                <c:pt idx="65">
                  <c:v>-3.0837488</c:v>
                </c:pt>
                <c:pt idx="66">
                  <c:v>-2.9783895</c:v>
                </c:pt>
                <c:pt idx="67">
                  <c:v>-2.8807366000000001</c:v>
                </c:pt>
                <c:pt idx="68">
                  <c:v>-2.7937254999999999</c:v>
                </c:pt>
                <c:pt idx="69">
                  <c:v>-2.7154136000000002</c:v>
                </c:pt>
                <c:pt idx="70">
                  <c:v>-2.6446711999999999</c:v>
                </c:pt>
                <c:pt idx="71">
                  <c:v>-2.5809114000000002</c:v>
                </c:pt>
                <c:pt idx="72">
                  <c:v>-2.5256232999999999</c:v>
                </c:pt>
                <c:pt idx="73">
                  <c:v>-2.4745061000000002</c:v>
                </c:pt>
                <c:pt idx="74">
                  <c:v>-2.4316312999999998</c:v>
                </c:pt>
                <c:pt idx="75">
                  <c:v>-2.3897007000000001</c:v>
                </c:pt>
                <c:pt idx="76">
                  <c:v>-2.3493419000000002</c:v>
                </c:pt>
                <c:pt idx="77">
                  <c:v>-2.3215539000000001</c:v>
                </c:pt>
                <c:pt idx="78">
                  <c:v>-2.2914386000000002</c:v>
                </c:pt>
                <c:pt idx="79">
                  <c:v>-2.2659680999999998</c:v>
                </c:pt>
                <c:pt idx="80">
                  <c:v>-2.2440224</c:v>
                </c:pt>
                <c:pt idx="81">
                  <c:v>-2.2248735000000002</c:v>
                </c:pt>
                <c:pt idx="82">
                  <c:v>-2.2051083999999999</c:v>
                </c:pt>
                <c:pt idx="83">
                  <c:v>-2.1917705999999999</c:v>
                </c:pt>
                <c:pt idx="84">
                  <c:v>-2.1779168000000002</c:v>
                </c:pt>
                <c:pt idx="85">
                  <c:v>-2.1694658000000002</c:v>
                </c:pt>
                <c:pt idx="86">
                  <c:v>-2.1621410999999999</c:v>
                </c:pt>
                <c:pt idx="87">
                  <c:v>-2.1513567</c:v>
                </c:pt>
                <c:pt idx="88">
                  <c:v>-2.1468034</c:v>
                </c:pt>
                <c:pt idx="89">
                  <c:v>-2.1440163000000001</c:v>
                </c:pt>
                <c:pt idx="90">
                  <c:v>-2.1381383</c:v>
                </c:pt>
                <c:pt idx="91">
                  <c:v>-2.1469857999999999</c:v>
                </c:pt>
                <c:pt idx="92">
                  <c:v>-2.1482038000000001</c:v>
                </c:pt>
                <c:pt idx="93">
                  <c:v>-2.1560638000000001</c:v>
                </c:pt>
                <c:pt idx="94">
                  <c:v>-2.1629415000000001</c:v>
                </c:pt>
                <c:pt idx="95">
                  <c:v>-2.1727463999999999</c:v>
                </c:pt>
                <c:pt idx="96">
                  <c:v>-2.1812689000000001</c:v>
                </c:pt>
                <c:pt idx="97">
                  <c:v>-2.2018387000000001</c:v>
                </c:pt>
                <c:pt idx="98">
                  <c:v>-2.2157786000000002</c:v>
                </c:pt>
                <c:pt idx="99">
                  <c:v>-2.2309866</c:v>
                </c:pt>
                <c:pt idx="100">
                  <c:v>-2.2453102999999999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51-4831-9320-1ED6D22C315C}"/>
            </c:ext>
          </c:extLst>
        </c:ser>
        <c:ser>
          <c:idx val="0"/>
          <c:order val="1"/>
          <c:tx>
            <c:v>4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6.9900000000000004E-2</c:v>
                </c:pt>
                <c:pt idx="2">
                  <c:v>0.1298</c:v>
                </c:pt>
                <c:pt idx="3">
                  <c:v>0.18970000000000001</c:v>
                </c:pt>
                <c:pt idx="4">
                  <c:v>0.24959999999999999</c:v>
                </c:pt>
                <c:pt idx="5">
                  <c:v>0.3095</c:v>
                </c:pt>
                <c:pt idx="6">
                  <c:v>0.36940000000000001</c:v>
                </c:pt>
                <c:pt idx="7">
                  <c:v>0.42930000000000001</c:v>
                </c:pt>
                <c:pt idx="8">
                  <c:v>0.48920000000000002</c:v>
                </c:pt>
                <c:pt idx="9">
                  <c:v>0.54910000000000003</c:v>
                </c:pt>
                <c:pt idx="10">
                  <c:v>0.60899999999999999</c:v>
                </c:pt>
                <c:pt idx="11">
                  <c:v>0.66890000000000005</c:v>
                </c:pt>
                <c:pt idx="12">
                  <c:v>0.7288</c:v>
                </c:pt>
                <c:pt idx="13">
                  <c:v>0.78869999999999996</c:v>
                </c:pt>
                <c:pt idx="14">
                  <c:v>0.84860000000000002</c:v>
                </c:pt>
                <c:pt idx="15">
                  <c:v>0.90849999999999997</c:v>
                </c:pt>
                <c:pt idx="16">
                  <c:v>0.96840000000000004</c:v>
                </c:pt>
                <c:pt idx="17">
                  <c:v>1.0283</c:v>
                </c:pt>
                <c:pt idx="18">
                  <c:v>1.0882000000000001</c:v>
                </c:pt>
                <c:pt idx="19">
                  <c:v>1.1480999999999999</c:v>
                </c:pt>
                <c:pt idx="20">
                  <c:v>1.208</c:v>
                </c:pt>
                <c:pt idx="21">
                  <c:v>1.2679</c:v>
                </c:pt>
                <c:pt idx="22">
                  <c:v>1.3278000000000001</c:v>
                </c:pt>
                <c:pt idx="23">
                  <c:v>1.3876999999999999</c:v>
                </c:pt>
                <c:pt idx="24">
                  <c:v>1.4476</c:v>
                </c:pt>
                <c:pt idx="25">
                  <c:v>1.5075000000000001</c:v>
                </c:pt>
                <c:pt idx="26">
                  <c:v>1.5673999999999999</c:v>
                </c:pt>
                <c:pt idx="27">
                  <c:v>1.6273</c:v>
                </c:pt>
                <c:pt idx="28">
                  <c:v>1.6872</c:v>
                </c:pt>
                <c:pt idx="29">
                  <c:v>1.7471000000000001</c:v>
                </c:pt>
                <c:pt idx="30">
                  <c:v>1.8069999999999999</c:v>
                </c:pt>
                <c:pt idx="31">
                  <c:v>1.8669</c:v>
                </c:pt>
                <c:pt idx="32">
                  <c:v>1.9268000000000001</c:v>
                </c:pt>
                <c:pt idx="33">
                  <c:v>1.9866999999999999</c:v>
                </c:pt>
                <c:pt idx="34">
                  <c:v>2.0466000000000002</c:v>
                </c:pt>
                <c:pt idx="35">
                  <c:v>2.1065</c:v>
                </c:pt>
                <c:pt idx="36">
                  <c:v>2.1663999999999999</c:v>
                </c:pt>
                <c:pt idx="37">
                  <c:v>2.2263000000000002</c:v>
                </c:pt>
                <c:pt idx="38">
                  <c:v>2.2862</c:v>
                </c:pt>
                <c:pt idx="39">
                  <c:v>2.3460999999999999</c:v>
                </c:pt>
                <c:pt idx="40">
                  <c:v>2.4060000000000001</c:v>
                </c:pt>
                <c:pt idx="41">
                  <c:v>2.4659</c:v>
                </c:pt>
                <c:pt idx="42">
                  <c:v>2.5257999999999998</c:v>
                </c:pt>
                <c:pt idx="43">
                  <c:v>2.5857000000000001</c:v>
                </c:pt>
                <c:pt idx="44">
                  <c:v>2.6456</c:v>
                </c:pt>
                <c:pt idx="45">
                  <c:v>2.7054999999999998</c:v>
                </c:pt>
                <c:pt idx="46">
                  <c:v>2.7654000000000001</c:v>
                </c:pt>
                <c:pt idx="47">
                  <c:v>2.8252999999999999</c:v>
                </c:pt>
                <c:pt idx="48">
                  <c:v>2.8852000000000002</c:v>
                </c:pt>
                <c:pt idx="49">
                  <c:v>2.9451000000000001</c:v>
                </c:pt>
                <c:pt idx="50">
                  <c:v>3.0049999999999999</c:v>
                </c:pt>
                <c:pt idx="51">
                  <c:v>3.0649000000000002</c:v>
                </c:pt>
                <c:pt idx="52">
                  <c:v>3.1248</c:v>
                </c:pt>
                <c:pt idx="53">
                  <c:v>3.1846999999999999</c:v>
                </c:pt>
                <c:pt idx="54">
                  <c:v>3.2446000000000002</c:v>
                </c:pt>
                <c:pt idx="55">
                  <c:v>3.3045</c:v>
                </c:pt>
                <c:pt idx="56">
                  <c:v>3.3643999999999998</c:v>
                </c:pt>
                <c:pt idx="57">
                  <c:v>3.4243000000000001</c:v>
                </c:pt>
                <c:pt idx="58">
                  <c:v>3.4842</c:v>
                </c:pt>
                <c:pt idx="59">
                  <c:v>3.5440999999999998</c:v>
                </c:pt>
                <c:pt idx="60">
                  <c:v>3.6040000000000001</c:v>
                </c:pt>
                <c:pt idx="61">
                  <c:v>3.6638999999999999</c:v>
                </c:pt>
                <c:pt idx="62">
                  <c:v>3.7238000000000002</c:v>
                </c:pt>
                <c:pt idx="63">
                  <c:v>3.7837000000000001</c:v>
                </c:pt>
                <c:pt idx="64">
                  <c:v>3.8435999999999999</c:v>
                </c:pt>
                <c:pt idx="65">
                  <c:v>3.9035000000000002</c:v>
                </c:pt>
                <c:pt idx="66">
                  <c:v>3.9634</c:v>
                </c:pt>
                <c:pt idx="67">
                  <c:v>4.0232999999999999</c:v>
                </c:pt>
                <c:pt idx="68">
                  <c:v>4.0831999999999997</c:v>
                </c:pt>
                <c:pt idx="69">
                  <c:v>4.1430999999999996</c:v>
                </c:pt>
                <c:pt idx="70">
                  <c:v>4.2030000000000003</c:v>
                </c:pt>
                <c:pt idx="71">
                  <c:v>4.2629000000000001</c:v>
                </c:pt>
                <c:pt idx="72">
                  <c:v>4.3228</c:v>
                </c:pt>
                <c:pt idx="73">
                  <c:v>4.3826999999999998</c:v>
                </c:pt>
                <c:pt idx="74">
                  <c:v>4.4425999999999997</c:v>
                </c:pt>
                <c:pt idx="75">
                  <c:v>4.5025000000000004</c:v>
                </c:pt>
                <c:pt idx="76">
                  <c:v>4.5624000000000002</c:v>
                </c:pt>
                <c:pt idx="77">
                  <c:v>4.6223000000000001</c:v>
                </c:pt>
                <c:pt idx="78">
                  <c:v>4.6821999999999999</c:v>
                </c:pt>
                <c:pt idx="79">
                  <c:v>4.7420999999999998</c:v>
                </c:pt>
                <c:pt idx="80">
                  <c:v>4.8019999999999996</c:v>
                </c:pt>
                <c:pt idx="81">
                  <c:v>4.8619000000000003</c:v>
                </c:pt>
                <c:pt idx="82">
                  <c:v>4.9218000000000002</c:v>
                </c:pt>
                <c:pt idx="83">
                  <c:v>4.9817</c:v>
                </c:pt>
                <c:pt idx="84">
                  <c:v>5.0415999999999999</c:v>
                </c:pt>
                <c:pt idx="85">
                  <c:v>5.1014999999999997</c:v>
                </c:pt>
                <c:pt idx="86">
                  <c:v>5.1614000000000004</c:v>
                </c:pt>
                <c:pt idx="87">
                  <c:v>5.2213000000000003</c:v>
                </c:pt>
                <c:pt idx="88">
                  <c:v>5.2812000000000001</c:v>
                </c:pt>
                <c:pt idx="89">
                  <c:v>5.3411</c:v>
                </c:pt>
                <c:pt idx="90">
                  <c:v>5.4009999999999998</c:v>
                </c:pt>
                <c:pt idx="91">
                  <c:v>5.4608999999999996</c:v>
                </c:pt>
                <c:pt idx="92">
                  <c:v>5.5208000000000004</c:v>
                </c:pt>
                <c:pt idx="93">
                  <c:v>5.5807000000000002</c:v>
                </c:pt>
                <c:pt idx="94">
                  <c:v>5.6406000000000001</c:v>
                </c:pt>
                <c:pt idx="95">
                  <c:v>5.7004999999999999</c:v>
                </c:pt>
                <c:pt idx="96">
                  <c:v>5.7603999999999997</c:v>
                </c:pt>
                <c:pt idx="97">
                  <c:v>5.8202999999999996</c:v>
                </c:pt>
                <c:pt idx="98">
                  <c:v>5.8802000000000003</c:v>
                </c:pt>
                <c:pt idx="99">
                  <c:v>5.9401000000000002</c:v>
                </c:pt>
                <c:pt idx="100">
                  <c:v>6</c:v>
                </c:pt>
              </c:numCache>
            </c:numRef>
          </c:xVal>
          <c:yVal>
            <c:numRef>
              <c:f>'IF Response'!$P$3:$P$103</c:f>
              <c:numCache>
                <c:formatCode>General</c:formatCode>
                <c:ptCount val="101"/>
                <c:pt idx="0">
                  <c:v>-16.867011999999999</c:v>
                </c:pt>
                <c:pt idx="1">
                  <c:v>-17.162299999999998</c:v>
                </c:pt>
                <c:pt idx="2">
                  <c:v>-17.527393</c:v>
                </c:pt>
                <c:pt idx="3">
                  <c:v>-18.032655999999999</c:v>
                </c:pt>
                <c:pt idx="4">
                  <c:v>-18.767962000000001</c:v>
                </c:pt>
                <c:pt idx="5">
                  <c:v>-19.705677000000001</c:v>
                </c:pt>
                <c:pt idx="6">
                  <c:v>-20.191240000000001</c:v>
                </c:pt>
                <c:pt idx="7">
                  <c:v>-20.898444999999999</c:v>
                </c:pt>
                <c:pt idx="8">
                  <c:v>-21.616039000000001</c:v>
                </c:pt>
                <c:pt idx="9">
                  <c:v>-22.192715</c:v>
                </c:pt>
                <c:pt idx="10">
                  <c:v>-22.429682</c:v>
                </c:pt>
                <c:pt idx="11">
                  <c:v>-23.110714000000002</c:v>
                </c:pt>
                <c:pt idx="12">
                  <c:v>-23.822476999999999</c:v>
                </c:pt>
                <c:pt idx="13">
                  <c:v>-23.888701999999999</c:v>
                </c:pt>
                <c:pt idx="14">
                  <c:v>-24.232247999999998</c:v>
                </c:pt>
                <c:pt idx="15">
                  <c:v>-25.443901</c:v>
                </c:pt>
                <c:pt idx="16">
                  <c:v>-27.011849999999999</c:v>
                </c:pt>
                <c:pt idx="17">
                  <c:v>-27.742139999999999</c:v>
                </c:pt>
                <c:pt idx="18">
                  <c:v>-30.058954</c:v>
                </c:pt>
                <c:pt idx="19">
                  <c:v>-31.137149999999998</c:v>
                </c:pt>
                <c:pt idx="20">
                  <c:v>-30.567108000000001</c:v>
                </c:pt>
                <c:pt idx="21">
                  <c:v>-29.500260999999998</c:v>
                </c:pt>
                <c:pt idx="22">
                  <c:v>-29.521677</c:v>
                </c:pt>
                <c:pt idx="23">
                  <c:v>-27.764119999999998</c:v>
                </c:pt>
                <c:pt idx="24">
                  <c:v>-26.455878999999999</c:v>
                </c:pt>
                <c:pt idx="25">
                  <c:v>-26.182758</c:v>
                </c:pt>
                <c:pt idx="26">
                  <c:v>-26.422702999999998</c:v>
                </c:pt>
                <c:pt idx="27">
                  <c:v>-25.455894000000001</c:v>
                </c:pt>
                <c:pt idx="28">
                  <c:v>-24.761866000000001</c:v>
                </c:pt>
                <c:pt idx="29">
                  <c:v>-24.658297999999998</c:v>
                </c:pt>
                <c:pt idx="30">
                  <c:v>-24.418678</c:v>
                </c:pt>
                <c:pt idx="31">
                  <c:v>-23.189247000000002</c:v>
                </c:pt>
                <c:pt idx="32">
                  <c:v>-22.255613</c:v>
                </c:pt>
                <c:pt idx="33">
                  <c:v>-21.634155</c:v>
                </c:pt>
                <c:pt idx="34">
                  <c:v>-20.806004999999999</c:v>
                </c:pt>
                <c:pt idx="35">
                  <c:v>-19.489775000000002</c:v>
                </c:pt>
                <c:pt idx="36">
                  <c:v>-18.279582999999999</c:v>
                </c:pt>
                <c:pt idx="37">
                  <c:v>-17.318999999999999</c:v>
                </c:pt>
                <c:pt idx="38">
                  <c:v>-16.345738999999998</c:v>
                </c:pt>
                <c:pt idx="39">
                  <c:v>-15.180671999999999</c:v>
                </c:pt>
                <c:pt idx="40">
                  <c:v>-14.131049000000001</c:v>
                </c:pt>
                <c:pt idx="41">
                  <c:v>-13.299417</c:v>
                </c:pt>
                <c:pt idx="42">
                  <c:v>-12.461945</c:v>
                </c:pt>
                <c:pt idx="43">
                  <c:v>-11.534204000000001</c:v>
                </c:pt>
                <c:pt idx="44">
                  <c:v>-10.660254</c:v>
                </c:pt>
                <c:pt idx="45">
                  <c:v>-9.9396161999999997</c:v>
                </c:pt>
                <c:pt idx="46">
                  <c:v>-9.2826786000000006</c:v>
                </c:pt>
                <c:pt idx="47">
                  <c:v>-8.5947732999999999</c:v>
                </c:pt>
                <c:pt idx="48">
                  <c:v>-7.9953623</c:v>
                </c:pt>
                <c:pt idx="49">
                  <c:v>-7.5052776000000003</c:v>
                </c:pt>
                <c:pt idx="50">
                  <c:v>-7.0415172999999998</c:v>
                </c:pt>
                <c:pt idx="51">
                  <c:v>-6.5805353999999996</c:v>
                </c:pt>
                <c:pt idx="52">
                  <c:v>-6.1683965000000001</c:v>
                </c:pt>
                <c:pt idx="53">
                  <c:v>-5.8107275999999999</c:v>
                </c:pt>
                <c:pt idx="54">
                  <c:v>-5.4677848999999998</c:v>
                </c:pt>
                <c:pt idx="55">
                  <c:v>-5.1253818999999998</c:v>
                </c:pt>
                <c:pt idx="56">
                  <c:v>-4.8156362000000001</c:v>
                </c:pt>
                <c:pt idx="57">
                  <c:v>-4.5422872999999999</c:v>
                </c:pt>
                <c:pt idx="58">
                  <c:v>-4.2939838999999997</c:v>
                </c:pt>
                <c:pt idx="59">
                  <c:v>-4.0656309000000004</c:v>
                </c:pt>
                <c:pt idx="60">
                  <c:v>-3.8645266999999999</c:v>
                </c:pt>
                <c:pt idx="61">
                  <c:v>-3.6867089000000002</c:v>
                </c:pt>
                <c:pt idx="62">
                  <c:v>-3.5223365000000002</c:v>
                </c:pt>
                <c:pt idx="63">
                  <c:v>-3.3716195</c:v>
                </c:pt>
                <c:pt idx="64">
                  <c:v>-3.2334676</c:v>
                </c:pt>
                <c:pt idx="65">
                  <c:v>-3.1158228000000001</c:v>
                </c:pt>
                <c:pt idx="66">
                  <c:v>-3.0092409</c:v>
                </c:pt>
                <c:pt idx="67">
                  <c:v>-2.9124569999999999</c:v>
                </c:pt>
                <c:pt idx="68">
                  <c:v>-2.8258934</c:v>
                </c:pt>
                <c:pt idx="69">
                  <c:v>-2.7484120999999999</c:v>
                </c:pt>
                <c:pt idx="70">
                  <c:v>-2.6777381999999998</c:v>
                </c:pt>
                <c:pt idx="71">
                  <c:v>-2.6129422</c:v>
                </c:pt>
                <c:pt idx="72">
                  <c:v>-2.5548978</c:v>
                </c:pt>
                <c:pt idx="73">
                  <c:v>-2.5017548000000001</c:v>
                </c:pt>
                <c:pt idx="74">
                  <c:v>-2.4546863999999999</c:v>
                </c:pt>
                <c:pt idx="75">
                  <c:v>-2.4081705000000002</c:v>
                </c:pt>
                <c:pt idx="76">
                  <c:v>-2.3659629999999998</c:v>
                </c:pt>
                <c:pt idx="77">
                  <c:v>-2.3298823999999998</c:v>
                </c:pt>
                <c:pt idx="78">
                  <c:v>-2.2978022</c:v>
                </c:pt>
                <c:pt idx="79">
                  <c:v>-2.2667598999999998</c:v>
                </c:pt>
                <c:pt idx="80">
                  <c:v>-2.2410869999999998</c:v>
                </c:pt>
                <c:pt idx="81">
                  <c:v>-2.2190294000000002</c:v>
                </c:pt>
                <c:pt idx="82">
                  <c:v>-2.1963414999999999</c:v>
                </c:pt>
                <c:pt idx="83">
                  <c:v>-2.1757542999999999</c:v>
                </c:pt>
                <c:pt idx="84">
                  <c:v>-2.1590251999999999</c:v>
                </c:pt>
                <c:pt idx="85">
                  <c:v>-2.1427603</c:v>
                </c:pt>
                <c:pt idx="86">
                  <c:v>-2.1276926999999999</c:v>
                </c:pt>
                <c:pt idx="87">
                  <c:v>-2.1142561</c:v>
                </c:pt>
                <c:pt idx="88">
                  <c:v>-2.1031165000000001</c:v>
                </c:pt>
                <c:pt idx="89">
                  <c:v>-2.0938728000000002</c:v>
                </c:pt>
                <c:pt idx="90">
                  <c:v>-2.0869539000000001</c:v>
                </c:pt>
                <c:pt idx="91">
                  <c:v>-2.0835583</c:v>
                </c:pt>
                <c:pt idx="92">
                  <c:v>-2.0829860999999998</c:v>
                </c:pt>
                <c:pt idx="93">
                  <c:v>-2.0844201999999998</c:v>
                </c:pt>
                <c:pt idx="94">
                  <c:v>-2.0887343999999999</c:v>
                </c:pt>
                <c:pt idx="95">
                  <c:v>-2.0939182999999999</c:v>
                </c:pt>
                <c:pt idx="96">
                  <c:v>-2.1031795</c:v>
                </c:pt>
                <c:pt idx="97">
                  <c:v>-2.1149060999999998</c:v>
                </c:pt>
                <c:pt idx="98">
                  <c:v>-2.1304485999999998</c:v>
                </c:pt>
                <c:pt idx="99">
                  <c:v>-2.1443398</c:v>
                </c:pt>
                <c:pt idx="100">
                  <c:v>-2.1574415999999998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51-4831-9320-1ED6D22C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18432"/>
        <c:axId val="114420352"/>
      </c:scatterChart>
      <c:valAx>
        <c:axId val="114418432"/>
        <c:scaling>
          <c:orientation val="minMax"/>
          <c:max val="4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420352"/>
        <c:crosses val="autoZero"/>
        <c:crossBetween val="midCat"/>
        <c:majorUnit val="0.5"/>
      </c:valAx>
      <c:valAx>
        <c:axId val="114420352"/>
        <c:scaling>
          <c:orientation val="minMax"/>
          <c:max val="0"/>
          <c:min val="-4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418432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3368234130208804"/>
          <c:y val="0.69686548535507686"/>
          <c:w val="0.51344987777994733"/>
          <c:h val="0.1024879003931502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175372</xdr:colOff>
      <xdr:row>1</xdr:row>
      <xdr:rowOff>180975</xdr:rowOff>
    </xdr:from>
    <xdr:to>
      <xdr:col>5</xdr:col>
      <xdr:colOff>711753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211789</xdr:colOff>
      <xdr:row>33</xdr:row>
      <xdr:rowOff>161925</xdr:rowOff>
    </xdr:from>
    <xdr:to>
      <xdr:col>6</xdr:col>
      <xdr:colOff>8021</xdr:colOff>
      <xdr:row>48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600075</xdr:colOff>
      <xdr:row>2</xdr:row>
      <xdr:rowOff>38100</xdr:rowOff>
    </xdr:from>
    <xdr:to>
      <xdr:col>21</xdr:col>
      <xdr:colOff>4101</xdr:colOff>
      <xdr:row>16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200025</xdr:colOff>
      <xdr:row>81</xdr:row>
      <xdr:rowOff>0</xdr:rowOff>
    </xdr:from>
    <xdr:to>
      <xdr:col>5</xdr:col>
      <xdr:colOff>726881</xdr:colOff>
      <xdr:row>81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571500</xdr:colOff>
      <xdr:row>81</xdr:row>
      <xdr:rowOff>0</xdr:rowOff>
    </xdr:from>
    <xdr:to>
      <xdr:col>13</xdr:col>
      <xdr:colOff>31556</xdr:colOff>
      <xdr:row>81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188819</xdr:colOff>
      <xdr:row>148</xdr:row>
      <xdr:rowOff>81243</xdr:rowOff>
    </xdr:from>
    <xdr:to>
      <xdr:col>5</xdr:col>
      <xdr:colOff>724639</xdr:colOff>
      <xdr:row>162</xdr:row>
      <xdr:rowOff>157443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175372</xdr:colOff>
      <xdr:row>65</xdr:row>
      <xdr:rowOff>171450</xdr:rowOff>
    </xdr:from>
    <xdr:to>
      <xdr:col>5</xdr:col>
      <xdr:colOff>711753</xdr:colOff>
      <xdr:row>80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558</xdr:colOff>
      <xdr:row>66</xdr:row>
      <xdr:rowOff>0</xdr:rowOff>
    </xdr:from>
    <xdr:to>
      <xdr:col>13</xdr:col>
      <xdr:colOff>65732</xdr:colOff>
      <xdr:row>80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152400</xdr:colOff>
      <xdr:row>49</xdr:row>
      <xdr:rowOff>160999</xdr:rowOff>
    </xdr:from>
    <xdr:to>
      <xdr:col>5</xdr:col>
      <xdr:colOff>688220</xdr:colOff>
      <xdr:row>64</xdr:row>
      <xdr:rowOff>80317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585107</xdr:colOff>
      <xdr:row>17</xdr:row>
      <xdr:rowOff>137432</xdr:rowOff>
    </xdr:from>
    <xdr:to>
      <xdr:col>20</xdr:col>
      <xdr:colOff>594251</xdr:colOff>
      <xdr:row>32</xdr:row>
      <xdr:rowOff>23132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505946</xdr:colOff>
      <xdr:row>148</xdr:row>
      <xdr:rowOff>76200</xdr:rowOff>
    </xdr:from>
    <xdr:to>
      <xdr:col>12</xdr:col>
      <xdr:colOff>593531</xdr:colOff>
      <xdr:row>162</xdr:row>
      <xdr:rowOff>152400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190500</xdr:colOff>
      <xdr:row>17</xdr:row>
      <xdr:rowOff>95250</xdr:rowOff>
    </xdr:from>
    <xdr:to>
      <xdr:col>5</xdr:col>
      <xdr:colOff>726881</xdr:colOff>
      <xdr:row>31</xdr:row>
      <xdr:rowOff>171450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152400</xdr:colOff>
      <xdr:row>98</xdr:row>
      <xdr:rowOff>171450</xdr:rowOff>
    </xdr:from>
    <xdr:to>
      <xdr:col>5</xdr:col>
      <xdr:colOff>688781</xdr:colOff>
      <xdr:row>113</xdr:row>
      <xdr:rowOff>57150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552450</xdr:colOff>
      <xdr:row>99</xdr:row>
      <xdr:rowOff>0</xdr:rowOff>
    </xdr:from>
    <xdr:to>
      <xdr:col>13</xdr:col>
      <xdr:colOff>34918</xdr:colOff>
      <xdr:row>113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9525</xdr:colOff>
      <xdr:row>17</xdr:row>
      <xdr:rowOff>95249</xdr:rowOff>
    </xdr:from>
    <xdr:to>
      <xdr:col>13</xdr:col>
      <xdr:colOff>74699</xdr:colOff>
      <xdr:row>31</xdr:row>
      <xdr:rowOff>171449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561975</xdr:colOff>
      <xdr:row>34</xdr:row>
      <xdr:rowOff>0</xdr:rowOff>
    </xdr:from>
    <xdr:to>
      <xdr:col>13</xdr:col>
      <xdr:colOff>44443</xdr:colOff>
      <xdr:row>48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582705</xdr:colOff>
      <xdr:row>49</xdr:row>
      <xdr:rowOff>190499</xdr:rowOff>
    </xdr:from>
    <xdr:to>
      <xdr:col>13</xdr:col>
      <xdr:colOff>65173</xdr:colOff>
      <xdr:row>64</xdr:row>
      <xdr:rowOff>109817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605117</xdr:colOff>
      <xdr:row>99</xdr:row>
      <xdr:rowOff>0</xdr:rowOff>
    </xdr:from>
    <xdr:to>
      <xdr:col>21</xdr:col>
      <xdr:colOff>9143</xdr:colOff>
      <xdr:row>113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209550</xdr:colOff>
      <xdr:row>131</xdr:row>
      <xdr:rowOff>161925</xdr:rowOff>
    </xdr:from>
    <xdr:to>
      <xdr:col>5</xdr:col>
      <xdr:colOff>738654</xdr:colOff>
      <xdr:row>146</xdr:row>
      <xdr:rowOff>47625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561975</xdr:colOff>
      <xdr:row>131</xdr:row>
      <xdr:rowOff>152400</xdr:rowOff>
    </xdr:from>
    <xdr:to>
      <xdr:col>13</xdr:col>
      <xdr:colOff>24279</xdr:colOff>
      <xdr:row>146</xdr:row>
      <xdr:rowOff>38100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209550</xdr:colOff>
      <xdr:row>115</xdr:row>
      <xdr:rowOff>161925</xdr:rowOff>
    </xdr:from>
    <xdr:to>
      <xdr:col>5</xdr:col>
      <xdr:colOff>738654</xdr:colOff>
      <xdr:row>130</xdr:row>
      <xdr:rowOff>47625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561975</xdr:colOff>
      <xdr:row>115</xdr:row>
      <xdr:rowOff>152400</xdr:rowOff>
    </xdr:from>
    <xdr:to>
      <xdr:col>13</xdr:col>
      <xdr:colOff>24279</xdr:colOff>
      <xdr:row>130</xdr:row>
      <xdr:rowOff>38100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209550</xdr:colOff>
      <xdr:row>131</xdr:row>
      <xdr:rowOff>161925</xdr:rowOff>
    </xdr:from>
    <xdr:to>
      <xdr:col>6</xdr:col>
      <xdr:colOff>5782</xdr:colOff>
      <xdr:row>146</xdr:row>
      <xdr:rowOff>47625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561975</xdr:colOff>
      <xdr:row>131</xdr:row>
      <xdr:rowOff>152400</xdr:rowOff>
    </xdr:from>
    <xdr:to>
      <xdr:col>13</xdr:col>
      <xdr:colOff>44443</xdr:colOff>
      <xdr:row>146</xdr:row>
      <xdr:rowOff>38100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209550</xdr:colOff>
      <xdr:row>115</xdr:row>
      <xdr:rowOff>161925</xdr:rowOff>
    </xdr:from>
    <xdr:to>
      <xdr:col>6</xdr:col>
      <xdr:colOff>5782</xdr:colOff>
      <xdr:row>130</xdr:row>
      <xdr:rowOff>47625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561975</xdr:colOff>
      <xdr:row>115</xdr:row>
      <xdr:rowOff>152400</xdr:rowOff>
    </xdr:from>
    <xdr:to>
      <xdr:col>13</xdr:col>
      <xdr:colOff>44443</xdr:colOff>
      <xdr:row>130</xdr:row>
      <xdr:rowOff>38100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22</xdr:col>
      <xdr:colOff>0</xdr:colOff>
      <xdr:row>1</xdr:row>
      <xdr:rowOff>122462</xdr:rowOff>
    </xdr:from>
    <xdr:to>
      <xdr:col>29</xdr:col>
      <xdr:colOff>345321</xdr:colOff>
      <xdr:row>16</xdr:row>
      <xdr:rowOff>8162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31</xdr:col>
      <xdr:colOff>9524</xdr:colOff>
      <xdr:row>1</xdr:row>
      <xdr:rowOff>28575</xdr:rowOff>
    </xdr:from>
    <xdr:to>
      <xdr:col>38</xdr:col>
      <xdr:colOff>354844</xdr:colOff>
      <xdr:row>15</xdr:row>
      <xdr:rowOff>104775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22</xdr:col>
      <xdr:colOff>0</xdr:colOff>
      <xdr:row>17</xdr:row>
      <xdr:rowOff>85725</xdr:rowOff>
    </xdr:from>
    <xdr:to>
      <xdr:col>29</xdr:col>
      <xdr:colOff>345321</xdr:colOff>
      <xdr:row>31</xdr:row>
      <xdr:rowOff>161925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30</xdr:col>
      <xdr:colOff>567016</xdr:colOff>
      <xdr:row>17</xdr:row>
      <xdr:rowOff>57150</xdr:rowOff>
    </xdr:from>
    <xdr:to>
      <xdr:col>38</xdr:col>
      <xdr:colOff>307219</xdr:colOff>
      <xdr:row>31</xdr:row>
      <xdr:rowOff>133350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204508</xdr:colOff>
      <xdr:row>82</xdr:row>
      <xdr:rowOff>38100</xdr:rowOff>
    </xdr:from>
    <xdr:to>
      <xdr:col>6</xdr:col>
      <xdr:colOff>740</xdr:colOff>
      <xdr:row>96</xdr:row>
      <xdr:rowOff>114300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547688</xdr:colOff>
      <xdr:row>82</xdr:row>
      <xdr:rowOff>8404</xdr:rowOff>
    </xdr:from>
    <xdr:to>
      <xdr:col>13</xdr:col>
      <xdr:colOff>30156</xdr:colOff>
      <xdr:row>96</xdr:row>
      <xdr:rowOff>84604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13</xdr:col>
      <xdr:colOff>586119</xdr:colOff>
      <xdr:row>81</xdr:row>
      <xdr:rowOff>174891</xdr:rowOff>
    </xdr:from>
    <xdr:to>
      <xdr:col>20</xdr:col>
      <xdr:colOff>595263</xdr:colOff>
      <xdr:row>96</xdr:row>
      <xdr:rowOff>60591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21</xdr:col>
      <xdr:colOff>393446</xdr:colOff>
      <xdr:row>82</xdr:row>
      <xdr:rowOff>7845</xdr:rowOff>
    </xdr:from>
    <xdr:to>
      <xdr:col>29</xdr:col>
      <xdr:colOff>133649</xdr:colOff>
      <xdr:row>96</xdr:row>
      <xdr:rowOff>84045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571500</xdr:colOff>
      <xdr:row>1</xdr:row>
      <xdr:rowOff>152400</xdr:rowOff>
    </xdr:from>
    <xdr:to>
      <xdr:col>13</xdr:col>
      <xdr:colOff>41081</xdr:colOff>
      <xdr:row>16</xdr:row>
      <xdr:rowOff>38100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AF34924C-E154-4D81-94E4-E84E2C13B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14</xdr:col>
      <xdr:colOff>0</xdr:colOff>
      <xdr:row>33</xdr:row>
      <xdr:rowOff>179294</xdr:rowOff>
    </xdr:from>
    <xdr:to>
      <xdr:col>21</xdr:col>
      <xdr:colOff>9705</xdr:colOff>
      <xdr:row>48</xdr:row>
      <xdr:rowOff>64994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5133C1B6-A720-4C2B-B610-44ED74DE9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22</xdr:col>
      <xdr:colOff>0</xdr:colOff>
      <xdr:row>34</xdr:row>
      <xdr:rowOff>0</xdr:rowOff>
    </xdr:from>
    <xdr:to>
      <xdr:col>29</xdr:col>
      <xdr:colOff>345321</xdr:colOff>
      <xdr:row>48</xdr:row>
      <xdr:rowOff>76200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A5F6C32B-ABB9-4CA3-968F-B9E243379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3" connectionId="2" xr16:uid="{00000000-0016-0000-0000-000006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3_2" connectionId="7" xr16:uid="{00000000-0016-0000-0000-00000E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3_1" connectionId="17" xr16:uid="{00000000-0016-0000-0000-00000B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_1-4_2" connectionId="5" xr16:uid="{00000000-0016-0000-0000-000001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mon RL" connectionId="4" xr16:uid="{00000000-0016-0000-0000-000002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_1-4" connectionId="6" xr16:uid="{00000000-0016-0000-0000-00000800000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 4 RL" connectionId="14" xr16:uid="{00000000-0016-0000-0000-000009000000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T3H-0113_ConversionLoss_and_Isolation_B" connectionId="12" xr16:uid="{00000000-0016-0000-0300-00000F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T3H-0113_ConversionLoss_and_Isolation_A_+20dBm" connectionId="11" xr16:uid="{00000000-0016-0000-0300-00001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4_2" connectionId="9" xr16:uid="{00000000-0016-0000-0000-000000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3" connectionId="8" xr16:uid="{00000000-0016-0000-0000-00000A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3_2" connectionId="16" xr16:uid="{00000000-0016-0000-0000-000004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 3 RL" connectionId="13" xr16:uid="{00000000-0016-0000-0000-000005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4" connectionId="10" xr16:uid="{00000000-0016-0000-0000-000003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4" connectionId="18" xr16:uid="{00000000-0016-0000-0000-00000D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3_2" connectionId="1" xr16:uid="{00000000-0016-0000-0000-000007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4" connectionId="3" xr16:uid="{00000000-0016-0000-0000-00000C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13" Type="http://schemas.openxmlformats.org/officeDocument/2006/relationships/queryTable" Target="../queryTables/queryTable11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" Type="http://schemas.openxmlformats.org/officeDocument/2006/relationships/drawing" Target="../drawings/drawing1.xml"/><Relationship Id="rId16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10" Type="http://schemas.openxmlformats.org/officeDocument/2006/relationships/queryTable" Target="../queryTables/queryTable8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.xml"/><Relationship Id="rId2" Type="http://schemas.openxmlformats.org/officeDocument/2006/relationships/queryTable" Target="../queryTables/queryTable1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805"/>
  <sheetViews>
    <sheetView topLeftCell="K157" zoomScaleNormal="100" workbookViewId="0">
      <selection activeCell="C179" sqref="C179:G179"/>
    </sheetView>
  </sheetViews>
  <sheetFormatPr defaultRowHeight="15" x14ac:dyDescent="0.25"/>
  <cols>
    <col min="1" max="1" width="14.42578125" style="1" bestFit="1" customWidth="1"/>
    <col min="2" max="2" width="14.42578125" style="1" customWidth="1"/>
    <col min="3" max="3" width="9.28515625" style="1" bestFit="1" customWidth="1"/>
    <col min="4" max="4" width="11.42578125" style="1" bestFit="1" customWidth="1"/>
    <col min="5" max="6" width="11.140625" style="1" bestFit="1" customWidth="1"/>
    <col min="7" max="7" width="8.7109375" style="1" customWidth="1"/>
    <col min="8" max="8" width="12.5703125" style="1" bestFit="1" customWidth="1"/>
    <col min="9" max="10" width="13.85546875" style="1" bestFit="1" customWidth="1"/>
    <col min="11" max="12" width="9.28515625" style="2" bestFit="1" customWidth="1"/>
    <col min="13" max="14" width="9.140625" style="1"/>
    <col min="15" max="15" width="9.28515625" style="1" customWidth="1"/>
    <col min="16" max="16" width="9" style="1" bestFit="1" customWidth="1"/>
    <col min="17" max="17" width="8.28515625" style="1" bestFit="1" customWidth="1"/>
    <col min="18" max="18" width="9.28515625" style="1" bestFit="1" customWidth="1"/>
    <col min="19" max="19" width="14.42578125" style="1" customWidth="1"/>
    <col min="20" max="20" width="9.28515625" style="1" bestFit="1" customWidth="1"/>
    <col min="21" max="16384" width="9.140625" style="1"/>
  </cols>
  <sheetData>
    <row r="1" s="4" customFormat="1" x14ac:dyDescent="0.25"/>
    <row r="2" s="4" customFormat="1" x14ac:dyDescent="0.25"/>
    <row r="3" s="4" customFormat="1" x14ac:dyDescent="0.25"/>
    <row r="4" s="4" customFormat="1" x14ac:dyDescent="0.25"/>
    <row r="5" s="4" customFormat="1" x14ac:dyDescent="0.25"/>
    <row r="6" s="4" customFormat="1" x14ac:dyDescent="0.25"/>
    <row r="7" s="4" customFormat="1" x14ac:dyDescent="0.25"/>
    <row r="8" s="4" customFormat="1" x14ac:dyDescent="0.25"/>
    <row r="9" s="4" customFormat="1" x14ac:dyDescent="0.25"/>
    <row r="10" s="4" customFormat="1" x14ac:dyDescent="0.25"/>
    <row r="11" s="4" customFormat="1" x14ac:dyDescent="0.25"/>
    <row r="12" s="4" customFormat="1" x14ac:dyDescent="0.25"/>
    <row r="13" s="4" customFormat="1" x14ac:dyDescent="0.25"/>
    <row r="14" s="4" customFormat="1" x14ac:dyDescent="0.25"/>
    <row r="15" s="4" customFormat="1" x14ac:dyDescent="0.25"/>
    <row r="16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pans="15:19" s="4" customFormat="1" x14ac:dyDescent="0.25"/>
    <row r="34" spans="15:19" s="4" customFormat="1" x14ac:dyDescent="0.25"/>
    <row r="35" spans="15:19" s="4" customFormat="1" x14ac:dyDescent="0.25"/>
    <row r="36" spans="15:19" s="4" customFormat="1" x14ac:dyDescent="0.25"/>
    <row r="37" spans="15:19" s="4" customFormat="1" x14ac:dyDescent="0.25"/>
    <row r="38" spans="15:19" s="4" customFormat="1" x14ac:dyDescent="0.25">
      <c r="O38" s="23"/>
      <c r="P38" s="24"/>
      <c r="Q38" s="21"/>
      <c r="R38" s="21"/>
      <c r="S38" s="21"/>
    </row>
    <row r="39" spans="15:19" s="4" customFormat="1" x14ac:dyDescent="0.25"/>
    <row r="40" spans="15:19" s="4" customFormat="1" x14ac:dyDescent="0.25"/>
    <row r="41" spans="15:19" s="4" customFormat="1" x14ac:dyDescent="0.25"/>
    <row r="42" spans="15:19" s="4" customFormat="1" x14ac:dyDescent="0.25"/>
    <row r="43" spans="15:19" s="4" customFormat="1" x14ac:dyDescent="0.25"/>
    <row r="44" spans="15:19" s="4" customFormat="1" x14ac:dyDescent="0.25"/>
    <row r="45" spans="15:19" s="4" customFormat="1" x14ac:dyDescent="0.25"/>
    <row r="46" spans="15:19" s="4" customFormat="1" x14ac:dyDescent="0.25"/>
    <row r="47" spans="15:19" s="4" customFormat="1" x14ac:dyDescent="0.25"/>
    <row r="48" spans="15:19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ht="12" customHeigh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pans="15:15" s="4" customFormat="1" x14ac:dyDescent="0.25"/>
    <row r="82" spans="15:15" s="4" customFormat="1" x14ac:dyDescent="0.25"/>
    <row r="83" spans="15:15" s="4" customFormat="1" x14ac:dyDescent="0.25"/>
    <row r="84" spans="15:15" s="4" customFormat="1" x14ac:dyDescent="0.25"/>
    <row r="85" spans="15:15" s="4" customFormat="1" x14ac:dyDescent="0.25"/>
    <row r="86" spans="15:15" s="4" customFormat="1" x14ac:dyDescent="0.25"/>
    <row r="87" spans="15:15" s="4" customFormat="1" x14ac:dyDescent="0.25"/>
    <row r="88" spans="15:15" s="4" customFormat="1" x14ac:dyDescent="0.25"/>
    <row r="89" spans="15:15" s="4" customFormat="1" x14ac:dyDescent="0.25"/>
    <row r="90" spans="15:15" s="4" customFormat="1" x14ac:dyDescent="0.25">
      <c r="O90" s="33"/>
    </row>
    <row r="91" spans="15:15" s="4" customFormat="1" x14ac:dyDescent="0.25"/>
    <row r="92" spans="15:15" s="4" customFormat="1" x14ac:dyDescent="0.25"/>
    <row r="93" spans="15:15" s="4" customFormat="1" x14ac:dyDescent="0.25"/>
    <row r="94" spans="15:15" s="4" customFormat="1" x14ac:dyDescent="0.25"/>
    <row r="95" spans="15:15" s="4" customFormat="1" x14ac:dyDescent="0.25"/>
    <row r="96" spans="15:15" s="4" customFormat="1" x14ac:dyDescent="0.25"/>
    <row r="97" spans="10:10" s="4" customFormat="1" x14ac:dyDescent="0.25"/>
    <row r="98" spans="10:10" s="4" customFormat="1" x14ac:dyDescent="0.25">
      <c r="J98" s="34"/>
    </row>
    <row r="99" spans="10:10" s="4" customFormat="1" x14ac:dyDescent="0.25"/>
    <row r="100" spans="10:10" s="4" customFormat="1" x14ac:dyDescent="0.25"/>
    <row r="101" spans="10:10" s="4" customFormat="1" x14ac:dyDescent="0.25"/>
    <row r="102" spans="10:10" s="4" customFormat="1" x14ac:dyDescent="0.25"/>
    <row r="103" spans="10:10" s="4" customFormat="1" x14ac:dyDescent="0.25"/>
    <row r="104" spans="10:10" s="4" customFormat="1" x14ac:dyDescent="0.25"/>
    <row r="105" spans="10:10" s="4" customFormat="1" x14ac:dyDescent="0.25"/>
    <row r="106" spans="10:10" s="4" customFormat="1" x14ac:dyDescent="0.25"/>
    <row r="107" spans="10:10" s="4" customFormat="1" x14ac:dyDescent="0.25"/>
    <row r="108" spans="10:10" s="4" customFormat="1" x14ac:dyDescent="0.25"/>
    <row r="109" spans="10:10" s="4" customFormat="1" x14ac:dyDescent="0.25"/>
    <row r="110" spans="10:10" s="4" customFormat="1" x14ac:dyDescent="0.25"/>
    <row r="111" spans="10:10" s="4" customFormat="1" x14ac:dyDescent="0.25"/>
    <row r="112" spans="10:10" s="4" customFormat="1" x14ac:dyDescent="0.25"/>
    <row r="113" spans="10:19" s="4" customFormat="1" x14ac:dyDescent="0.25"/>
    <row r="114" spans="10:19" s="4" customFormat="1" x14ac:dyDescent="0.25"/>
    <row r="115" spans="10:19" s="4" customFormat="1" x14ac:dyDescent="0.25">
      <c r="J115" s="34"/>
    </row>
    <row r="116" spans="10:19" s="4" customFormat="1" x14ac:dyDescent="0.25"/>
    <row r="117" spans="10:19" s="4" customFormat="1" x14ac:dyDescent="0.25"/>
    <row r="118" spans="10:19" s="4" customFormat="1" x14ac:dyDescent="0.25"/>
    <row r="119" spans="10:19" s="4" customFormat="1" x14ac:dyDescent="0.25"/>
    <row r="120" spans="10:19" s="4" customFormat="1" x14ac:dyDescent="0.25"/>
    <row r="121" spans="10:19" s="4" customFormat="1" x14ac:dyDescent="0.25">
      <c r="O121" s="23"/>
      <c r="P121" s="21"/>
      <c r="Q121" s="21"/>
      <c r="R121" s="21"/>
      <c r="S121" s="21"/>
    </row>
    <row r="122" spans="10:19" s="4" customFormat="1" x14ac:dyDescent="0.25"/>
    <row r="123" spans="10:19" s="4" customFormat="1" x14ac:dyDescent="0.25"/>
    <row r="124" spans="10:19" s="4" customFormat="1" x14ac:dyDescent="0.25">
      <c r="O124" s="4" t="s">
        <v>193</v>
      </c>
    </row>
    <row r="125" spans="10:19" s="4" customFormat="1" x14ac:dyDescent="0.25"/>
    <row r="126" spans="10:19" s="4" customFormat="1" x14ac:dyDescent="0.25"/>
    <row r="127" spans="10:19" s="4" customFormat="1" x14ac:dyDescent="0.25"/>
    <row r="128" spans="10:19" s="4" customFormat="1" x14ac:dyDescent="0.25"/>
    <row r="129" spans="15:15" s="4" customFormat="1" x14ac:dyDescent="0.25"/>
    <row r="130" spans="15:15" s="4" customFormat="1" x14ac:dyDescent="0.25"/>
    <row r="131" spans="15:15" s="4" customFormat="1" x14ac:dyDescent="0.25"/>
    <row r="132" spans="15:15" s="4" customFormat="1" x14ac:dyDescent="0.25"/>
    <row r="133" spans="15:15" s="4" customFormat="1" x14ac:dyDescent="0.25"/>
    <row r="134" spans="15:15" s="4" customFormat="1" x14ac:dyDescent="0.25">
      <c r="O134" s="49"/>
    </row>
    <row r="135" spans="15:15" s="4" customFormat="1" x14ac:dyDescent="0.25"/>
    <row r="136" spans="15:15" s="4" customFormat="1" x14ac:dyDescent="0.25"/>
    <row r="137" spans="15:15" s="4" customFormat="1" x14ac:dyDescent="0.25"/>
    <row r="138" spans="15:15" s="4" customFormat="1" x14ac:dyDescent="0.25">
      <c r="O138" s="4" t="s">
        <v>194</v>
      </c>
    </row>
    <row r="139" spans="15:15" s="4" customFormat="1" x14ac:dyDescent="0.25"/>
    <row r="140" spans="15:15" s="4" customFormat="1" x14ac:dyDescent="0.25"/>
    <row r="141" spans="15:15" s="4" customFormat="1" x14ac:dyDescent="0.25"/>
    <row r="142" spans="15:15" s="4" customFormat="1" x14ac:dyDescent="0.25"/>
    <row r="143" spans="15:15" s="4" customFormat="1" x14ac:dyDescent="0.25"/>
    <row r="144" spans="15:15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pans="1:38" s="4" customFormat="1" x14ac:dyDescent="0.25"/>
    <row r="162" spans="1:38" s="4" customFormat="1" x14ac:dyDescent="0.25"/>
    <row r="163" spans="1:38" s="4" customFormat="1" x14ac:dyDescent="0.25"/>
    <row r="164" spans="1:38" s="4" customFormat="1" x14ac:dyDescent="0.25"/>
    <row r="165" spans="1:38" s="4" customFormat="1" x14ac:dyDescent="0.25"/>
    <row r="166" spans="1:38" s="4" customFormat="1" ht="15.75" thickBot="1" x14ac:dyDescent="0.3">
      <c r="A166" s="49"/>
      <c r="B166" s="49"/>
      <c r="C166" s="49"/>
      <c r="D166" s="52" t="s">
        <v>195</v>
      </c>
      <c r="E166" s="49"/>
      <c r="F166" s="49"/>
      <c r="G166" s="49"/>
      <c r="X166" s="49"/>
      <c r="Y166" s="49"/>
      <c r="Z166" s="49"/>
      <c r="AA166" s="52" t="s">
        <v>183</v>
      </c>
      <c r="AB166" s="49"/>
      <c r="AC166" s="49"/>
      <c r="AD166" s="49"/>
      <c r="AE166" s="53"/>
      <c r="AF166" s="49"/>
      <c r="AG166" s="49"/>
      <c r="AH166" s="49"/>
      <c r="AI166" s="52" t="s">
        <v>184</v>
      </c>
      <c r="AJ166" s="49"/>
      <c r="AK166" s="49"/>
    </row>
    <row r="167" spans="1:38" s="4" customFormat="1" ht="25.5" thickTop="1" thickBot="1" x14ac:dyDescent="0.3">
      <c r="A167" s="63" t="s">
        <v>170</v>
      </c>
      <c r="B167" s="64" t="s">
        <v>171</v>
      </c>
      <c r="C167" s="64" t="s">
        <v>172</v>
      </c>
      <c r="D167" s="64" t="s">
        <v>173</v>
      </c>
      <c r="E167" s="64" t="s">
        <v>174</v>
      </c>
      <c r="F167" s="64" t="s">
        <v>175</v>
      </c>
      <c r="G167" s="65" t="s">
        <v>176</v>
      </c>
      <c r="X167" s="54" t="s">
        <v>170</v>
      </c>
      <c r="Y167" s="55" t="s">
        <v>171</v>
      </c>
      <c r="Z167" s="55" t="s">
        <v>172</v>
      </c>
      <c r="AA167" s="55" t="s">
        <v>173</v>
      </c>
      <c r="AB167" s="55" t="s">
        <v>174</v>
      </c>
      <c r="AC167" s="55" t="s">
        <v>175</v>
      </c>
      <c r="AD167" s="56" t="s">
        <v>176</v>
      </c>
      <c r="AE167" s="53"/>
      <c r="AF167" s="54" t="s">
        <v>170</v>
      </c>
      <c r="AG167" s="55" t="s">
        <v>171</v>
      </c>
      <c r="AH167" s="55" t="s">
        <v>172</v>
      </c>
      <c r="AI167" s="55" t="s">
        <v>173</v>
      </c>
      <c r="AJ167" s="55" t="s">
        <v>174</v>
      </c>
      <c r="AK167" s="55" t="s">
        <v>175</v>
      </c>
      <c r="AL167" s="56" t="s">
        <v>176</v>
      </c>
    </row>
    <row r="168" spans="1:38" s="4" customFormat="1" ht="16.5" thickTop="1" thickBot="1" x14ac:dyDescent="0.3">
      <c r="A168" s="91" t="s">
        <v>296</v>
      </c>
      <c r="B168" s="92" t="s">
        <v>297</v>
      </c>
      <c r="C168" s="67" t="str">
        <f>TEXT(Z168,"#")&amp;" ("&amp;TEXT(AH168,"#"&amp;")")</f>
        <v>58 (59)</v>
      </c>
      <c r="D168" s="67" t="str">
        <f t="shared" ref="D168" si="0">TEXT(AA168,"#")&amp;" ("&amp;TEXT(AI168,"#"&amp;")")</f>
        <v>57 (46)</v>
      </c>
      <c r="E168" s="67" t="str">
        <f t="shared" ref="E168" si="1">TEXT(AB168,"#")&amp;" ("&amp;TEXT(AJ168,"#"&amp;")")</f>
        <v>67 (74)</v>
      </c>
      <c r="F168" s="67" t="str">
        <f t="shared" ref="F168" si="2">TEXT(AC168,"#")&amp;" ("&amp;TEXT(AK168,"#"&amp;")")</f>
        <v>63 (53)</v>
      </c>
      <c r="G168" s="67" t="str">
        <f t="shared" ref="G168" si="3">TEXT(AD168,"#")&amp;" ("&amp;TEXT(AL168,"#"&amp;")")</f>
        <v>71 (73)</v>
      </c>
      <c r="X168" s="93"/>
      <c r="Y168" s="94" t="s">
        <v>297</v>
      </c>
      <c r="Z168" s="94">
        <f>ABS(Isolations!F3)</f>
        <v>57.867019809523789</v>
      </c>
      <c r="AA168" s="94">
        <f>ABS('LO Harm-A'!J2)</f>
        <v>56.998521510204085</v>
      </c>
      <c r="AB168" s="94">
        <f>ABS('LO Harm-A'!N2)</f>
        <v>67.189008122448996</v>
      </c>
      <c r="AC168" s="94">
        <f>ABS('LO Harm-A'!R2)</f>
        <v>63.177651857142855</v>
      </c>
      <c r="AD168" s="95">
        <f>ABS('LO Harm-A'!V2)</f>
        <v>71.11123579591839</v>
      </c>
      <c r="AE168" s="53"/>
      <c r="AF168" s="93"/>
      <c r="AG168" s="94" t="s">
        <v>297</v>
      </c>
      <c r="AH168" s="94">
        <f>ABS(Isolations!P3)</f>
        <v>58.591249119047617</v>
      </c>
      <c r="AI168" s="94">
        <f>ABS('LO Harm-B'!J2)</f>
        <v>46.496000489795911</v>
      </c>
      <c r="AJ168" s="94">
        <f>ABS('LO Harm-B'!N2)</f>
        <v>74.108719224489818</v>
      </c>
      <c r="AK168" s="94">
        <f>ABS('LO Harm-B'!R2)</f>
        <v>52.923134755102062</v>
      </c>
      <c r="AL168" s="95">
        <f>ABS('LO Harm-B'!V2)</f>
        <v>72.905258775510219</v>
      </c>
    </row>
    <row r="169" spans="1:38" s="4" customFormat="1" ht="15.75" thickBot="1" x14ac:dyDescent="0.3">
      <c r="A169" s="66" t="s">
        <v>177</v>
      </c>
      <c r="B169" s="67" t="str">
        <f>TEXT(Y169,"#")&amp;" ("&amp;TEXT(AG169,"#"&amp;")")</f>
        <v>30 (15)</v>
      </c>
      <c r="C169" s="68" t="s">
        <v>178</v>
      </c>
      <c r="D169" s="67" t="str">
        <f t="shared" ref="D169:G173" si="4">TEXT(AA169,"#")&amp;" ("&amp;TEXT(AI169,"#"&amp;")")</f>
        <v>37 (36)</v>
      </c>
      <c r="E169" s="67" t="str">
        <f t="shared" si="4"/>
        <v>11 (12)</v>
      </c>
      <c r="F169" s="67" t="str">
        <f t="shared" si="4"/>
        <v>42 (40)</v>
      </c>
      <c r="G169" s="67" t="str">
        <f t="shared" si="4"/>
        <v>25 (27)</v>
      </c>
      <c r="X169" s="57" t="s">
        <v>177</v>
      </c>
      <c r="Y169" s="58">
        <f>'5Rx0L'!H7</f>
        <v>30.238798684210529</v>
      </c>
      <c r="Z169" s="58" t="s">
        <v>178</v>
      </c>
      <c r="AA169" s="58">
        <f>'5Rx5L'!H7</f>
        <v>36.889594473684213</v>
      </c>
      <c r="AB169" s="58">
        <f>'5Rx5L'!H31</f>
        <v>10.571921415789472</v>
      </c>
      <c r="AC169" s="58">
        <f>'5Rx5L'!H55</f>
        <v>41.645685789473681</v>
      </c>
      <c r="AD169" s="59">
        <f>'5Rx5L'!H79</f>
        <v>25.31517736842105</v>
      </c>
      <c r="AE169" s="53"/>
      <c r="AF169" s="57" t="s">
        <v>177</v>
      </c>
      <c r="AG169" s="58">
        <f>'5Rx0L'!P7</f>
        <v>14.722839842105264</v>
      </c>
      <c r="AH169" s="58" t="s">
        <v>178</v>
      </c>
      <c r="AI169" s="58">
        <f>'5Rx5L'!P7</f>
        <v>36.339818263157895</v>
      </c>
      <c r="AJ169" s="58">
        <f>'5Rx5L'!P31</f>
        <v>11.730751478947369</v>
      </c>
      <c r="AK169" s="58">
        <f>'5Rx5L'!P55</f>
        <v>40.081208052631574</v>
      </c>
      <c r="AL169" s="59">
        <f>'5Rx5L'!P79</f>
        <v>26.529296157894738</v>
      </c>
    </row>
    <row r="170" spans="1:38" s="4" customFormat="1" ht="15.75" thickBot="1" x14ac:dyDescent="0.3">
      <c r="A170" s="66" t="s">
        <v>179</v>
      </c>
      <c r="B170" s="67" t="str">
        <f>TEXT(Y170,"#")&amp;" ("&amp;TEXT(AG170,"#"&amp;")")</f>
        <v>72 (72)</v>
      </c>
      <c r="C170" s="67" t="str">
        <f>TEXT(Z170,"#")&amp;" ("&amp;TEXT(AH170,"#"&amp;")")</f>
        <v>51 (51)</v>
      </c>
      <c r="D170" s="67" t="str">
        <f t="shared" si="4"/>
        <v>70 (71)</v>
      </c>
      <c r="E170" s="67" t="str">
        <f t="shared" si="4"/>
        <v>61 (59)</v>
      </c>
      <c r="F170" s="67" t="str">
        <f t="shared" si="4"/>
        <v>64 (65)</v>
      </c>
      <c r="G170" s="67" t="str">
        <f t="shared" si="4"/>
        <v>66 (59)</v>
      </c>
      <c r="X170" s="57" t="s">
        <v>179</v>
      </c>
      <c r="Y170" s="58">
        <f>'5Rx0L'!H31</f>
        <v>72.407656631578959</v>
      </c>
      <c r="Z170" s="58">
        <f>'5Rx5L'!H103</f>
        <v>51.125541578947384</v>
      </c>
      <c r="AA170" s="58">
        <f>'2Rx2L'!G3</f>
        <v>70.422899898989911</v>
      </c>
      <c r="AB170" s="58">
        <f>'5Rx5L'!H151</f>
        <v>60.566545736842102</v>
      </c>
      <c r="AC170" s="58">
        <f>'5Rx5L'!H175</f>
        <v>63.763085842105262</v>
      </c>
      <c r="AD170" s="59">
        <f>'5Rx5L'!H199</f>
        <v>65.824043210526298</v>
      </c>
      <c r="AE170" s="53"/>
      <c r="AF170" s="57" t="s">
        <v>179</v>
      </c>
      <c r="AG170" s="58">
        <f>'5Rx0L'!P31</f>
        <v>72.485922894736845</v>
      </c>
      <c r="AH170" s="58">
        <f>'5Rx5L'!P103</f>
        <v>50.550815631578942</v>
      </c>
      <c r="AI170" s="58">
        <f>'2Rx2L'!O3</f>
        <v>70.722329858585852</v>
      </c>
      <c r="AJ170" s="58">
        <f>'5Rx5L'!P151</f>
        <v>59.499784631578954</v>
      </c>
      <c r="AK170" s="58">
        <f>'5Rx5L'!P175</f>
        <v>64.894491999999985</v>
      </c>
      <c r="AL170" s="59">
        <f>'5Rx5L'!P199</f>
        <v>59.336917315789471</v>
      </c>
    </row>
    <row r="171" spans="1:38" s="4" customFormat="1" ht="15.75" thickBot="1" x14ac:dyDescent="0.3">
      <c r="A171" s="66" t="s">
        <v>180</v>
      </c>
      <c r="B171" s="67" t="str">
        <f>TEXT(Y171,"#")&amp;" ("&amp;TEXT(AG171,"#"&amp;")")</f>
        <v>77 (65)</v>
      </c>
      <c r="C171" s="67" t="str">
        <f>TEXT(Z171,"#")&amp;" ("&amp;TEXT(AH171,"#"&amp;")")</f>
        <v>41 (44)</v>
      </c>
      <c r="D171" s="67" t="str">
        <f t="shared" si="4"/>
        <v>72 (77)</v>
      </c>
      <c r="E171" s="67" t="str">
        <f t="shared" si="4"/>
        <v>55 (56)</v>
      </c>
      <c r="F171" s="67" t="str">
        <f t="shared" si="4"/>
        <v>76 (74)</v>
      </c>
      <c r="G171" s="67" t="str">
        <f t="shared" si="4"/>
        <v>54 (55)</v>
      </c>
      <c r="X171" s="57" t="s">
        <v>180</v>
      </c>
      <c r="Y171" s="58">
        <f>'5Rx0L'!H55</f>
        <v>76.969248368421049</v>
      </c>
      <c r="Z171" s="58">
        <f>'5Rx5L'!H223</f>
        <v>41.459946473684212</v>
      </c>
      <c r="AA171" s="58">
        <f>'5Rx5L'!H247</f>
        <v>72.361486315789477</v>
      </c>
      <c r="AB171" s="58">
        <f>'5Rx5L'!H271</f>
        <v>55.374766578947366</v>
      </c>
      <c r="AC171" s="58">
        <f>'5Rx5L'!H295</f>
        <v>76.437997473684206</v>
      </c>
      <c r="AD171" s="59">
        <f>'5Rx5L'!H319</f>
        <v>53.981159736842102</v>
      </c>
      <c r="AE171" s="53"/>
      <c r="AF171" s="57" t="s">
        <v>180</v>
      </c>
      <c r="AG171" s="58">
        <f>'5Rx0L'!P55</f>
        <v>64.736568684210539</v>
      </c>
      <c r="AH171" s="58">
        <f>'5Rx5L'!P223</f>
        <v>43.640117105263151</v>
      </c>
      <c r="AI171" s="58">
        <f>'5Rx5L'!P247</f>
        <v>76.834333000000001</v>
      </c>
      <c r="AJ171" s="58">
        <f>'5Rx5L'!P271</f>
        <v>56.487113263157902</v>
      </c>
      <c r="AK171" s="58">
        <f>'5Rx5L'!P295</f>
        <v>73.771578315789498</v>
      </c>
      <c r="AL171" s="59">
        <f>'5Rx5L'!P319</f>
        <v>54.568153157894734</v>
      </c>
    </row>
    <row r="172" spans="1:38" s="4" customFormat="1" ht="15.75" thickBot="1" x14ac:dyDescent="0.3">
      <c r="A172" s="66" t="s">
        <v>181</v>
      </c>
      <c r="B172" s="67" t="str">
        <f>TEXT(Y172,"#")&amp;" ("&amp;TEXT(AG172,"#"&amp;")")</f>
        <v>99 (104)</v>
      </c>
      <c r="C172" s="67" t="str">
        <f>TEXT(Z172,"#")&amp;" ("&amp;TEXT(AH172,"#"&amp;")")</f>
        <v>82 (88)</v>
      </c>
      <c r="D172" s="67" t="str">
        <f t="shared" si="4"/>
        <v>92 (89)</v>
      </c>
      <c r="E172" s="67" t="str">
        <f t="shared" si="4"/>
        <v>77 (80)</v>
      </c>
      <c r="F172" s="67" t="str">
        <f t="shared" si="4"/>
        <v>97 (102)</v>
      </c>
      <c r="G172" s="67" t="str">
        <f t="shared" si="4"/>
        <v>92 (93)</v>
      </c>
      <c r="X172" s="57" t="s">
        <v>181</v>
      </c>
      <c r="Y172" s="58">
        <f>'5Rx0L'!H79</f>
        <v>98.992346578947377</v>
      </c>
      <c r="Z172" s="58">
        <f>'5Rx5L'!H343</f>
        <v>82.486610947368447</v>
      </c>
      <c r="AA172" s="58">
        <f>'5Rx5L'!H367</f>
        <v>91.83276489473684</v>
      </c>
      <c r="AB172" s="58">
        <f>'5Rx5L'!H391</f>
        <v>76.734976631578945</v>
      </c>
      <c r="AC172" s="58">
        <f>'5Rx5L'!H415</f>
        <v>96.62345589473685</v>
      </c>
      <c r="AD172" s="59">
        <f>'5Rx5L'!H439</f>
        <v>91.561959368421057</v>
      </c>
      <c r="AE172" s="53"/>
      <c r="AF172" s="57" t="s">
        <v>181</v>
      </c>
      <c r="AG172" s="58">
        <f>'5Rx0L'!P79</f>
        <v>103.86261063157895</v>
      </c>
      <c r="AH172" s="58">
        <f>'5Rx5L'!P343</f>
        <v>88.086171842105273</v>
      </c>
      <c r="AI172" s="58">
        <f>'5Rx5L'!P367</f>
        <v>89.288534789473673</v>
      </c>
      <c r="AJ172" s="58">
        <f>'5Rx5L'!P391</f>
        <v>80.424755578947384</v>
      </c>
      <c r="AK172" s="58">
        <f>'5Rx5L'!P415</f>
        <v>101.87265531578947</v>
      </c>
      <c r="AL172" s="59">
        <f>'5Rx5L'!P439</f>
        <v>93.139055052631576</v>
      </c>
    </row>
    <row r="173" spans="1:38" s="4" customFormat="1" ht="15.75" thickBot="1" x14ac:dyDescent="0.3">
      <c r="A173" s="69" t="s">
        <v>182</v>
      </c>
      <c r="B173" s="67" t="str">
        <f>TEXT(Y173,"#")&amp;" ("&amp;TEXT(AG173,"#"&amp;")")</f>
        <v>99 (102)</v>
      </c>
      <c r="C173" s="67" t="str">
        <f>TEXT(Z173,"#")&amp;" ("&amp;TEXT(AH173,"#"&amp;")")</f>
        <v>97 (97)</v>
      </c>
      <c r="D173" s="67" t="str">
        <f t="shared" si="4"/>
        <v>95 (93)</v>
      </c>
      <c r="E173" s="67" t="str">
        <f t="shared" si="4"/>
        <v>81 (84)</v>
      </c>
      <c r="F173" s="67" t="str">
        <f t="shared" si="4"/>
        <v>104 (105)</v>
      </c>
      <c r="G173" s="67" t="str">
        <f t="shared" si="4"/>
        <v>91 (95)</v>
      </c>
      <c r="X173" s="60" t="s">
        <v>182</v>
      </c>
      <c r="Y173" s="61">
        <f>'5Rx0L'!H103</f>
        <v>99.131842421052625</v>
      </c>
      <c r="Z173" s="61">
        <f>'5Rx5L'!H463</f>
        <v>96.991225263157887</v>
      </c>
      <c r="AA173" s="61">
        <f>'5Rx5L'!H487</f>
        <v>94.649083578947383</v>
      </c>
      <c r="AB173" s="61">
        <f>'5Rx5L'!H511</f>
        <v>81.418787473684205</v>
      </c>
      <c r="AC173" s="61">
        <f>'5Rx5L'!H535</f>
        <v>104.33898499999999</v>
      </c>
      <c r="AD173" s="62">
        <f>'5Rx5L'!H559</f>
        <v>90.568343999999996</v>
      </c>
      <c r="AE173" s="53"/>
      <c r="AF173" s="60" t="s">
        <v>182</v>
      </c>
      <c r="AG173" s="61">
        <f>'5Rx0L'!P103</f>
        <v>102.10792494736842</v>
      </c>
      <c r="AH173" s="61">
        <f>'5Rx5L'!P463</f>
        <v>97.229771736842125</v>
      </c>
      <c r="AI173" s="61">
        <f>'5Rx5L'!P487</f>
        <v>92.764354526315785</v>
      </c>
      <c r="AJ173" s="61">
        <f>'5Rx5L'!P511</f>
        <v>84.256656210526316</v>
      </c>
      <c r="AK173" s="61">
        <f>'5Rx5L'!P535</f>
        <v>105.07117768421051</v>
      </c>
      <c r="AL173" s="62">
        <f>'5Rx5L'!P559</f>
        <v>94.941571368421052</v>
      </c>
    </row>
    <row r="174" spans="1:38" s="4" customFormat="1" ht="15.75" thickTop="1" x14ac:dyDescent="0.25">
      <c r="A174" s="49"/>
      <c r="B174" s="49"/>
      <c r="C174" s="49"/>
      <c r="D174" s="49"/>
      <c r="E174" s="49"/>
      <c r="F174" s="49"/>
      <c r="G174" s="49"/>
      <c r="X174" s="49"/>
      <c r="Y174" s="49"/>
      <c r="Z174" s="49"/>
      <c r="AA174" s="49"/>
      <c r="AB174" s="49"/>
      <c r="AC174" s="49"/>
      <c r="AD174" s="49"/>
      <c r="AE174" s="53"/>
      <c r="AF174" s="49"/>
      <c r="AG174" s="49"/>
      <c r="AH174" s="49"/>
      <c r="AI174" s="49"/>
      <c r="AJ174" s="49"/>
      <c r="AK174" s="49"/>
      <c r="AL174" s="49"/>
    </row>
    <row r="175" spans="1:38" s="4" customFormat="1" x14ac:dyDescent="0.25">
      <c r="A175" s="49"/>
      <c r="B175" s="49"/>
      <c r="C175" s="49"/>
      <c r="D175" s="49"/>
      <c r="E175" s="49"/>
      <c r="F175" s="49"/>
      <c r="G175" s="49"/>
      <c r="X175" s="49"/>
      <c r="Y175" s="49"/>
      <c r="Z175" s="49"/>
      <c r="AA175" s="49"/>
      <c r="AB175" s="49"/>
      <c r="AC175" s="49"/>
      <c r="AD175" s="49"/>
      <c r="AE175" s="53"/>
      <c r="AF175" s="49"/>
      <c r="AG175" s="49"/>
      <c r="AH175" s="49"/>
      <c r="AI175" s="49"/>
      <c r="AJ175" s="49"/>
      <c r="AK175" s="49"/>
      <c r="AL175" s="49"/>
    </row>
    <row r="176" spans="1:38" s="4" customFormat="1" x14ac:dyDescent="0.25">
      <c r="A176" s="49"/>
      <c r="B176" s="49"/>
      <c r="C176" s="49"/>
      <c r="D176" s="49"/>
      <c r="E176" s="49"/>
      <c r="F176" s="49"/>
      <c r="G176" s="49"/>
      <c r="X176" s="49"/>
      <c r="Y176" s="49"/>
      <c r="Z176" s="49"/>
      <c r="AA176" s="49"/>
      <c r="AB176" s="49"/>
      <c r="AC176" s="49"/>
      <c r="AD176" s="49"/>
      <c r="AE176" s="53"/>
      <c r="AF176" s="49"/>
      <c r="AG176" s="49"/>
      <c r="AH176" s="49"/>
      <c r="AI176" s="49"/>
      <c r="AJ176" s="49"/>
      <c r="AK176" s="49"/>
      <c r="AL176" s="49"/>
    </row>
    <row r="177" spans="1:38" s="4" customFormat="1" ht="15.75" thickBot="1" x14ac:dyDescent="0.3">
      <c r="A177" s="49"/>
      <c r="B177" s="49"/>
      <c r="C177" s="49"/>
      <c r="D177" s="52" t="s">
        <v>196</v>
      </c>
      <c r="E177" s="49"/>
      <c r="F177" s="49"/>
      <c r="G177" s="49"/>
      <c r="X177" s="49"/>
      <c r="Y177" s="49"/>
      <c r="Z177" s="49"/>
      <c r="AA177" s="52" t="s">
        <v>191</v>
      </c>
      <c r="AB177" s="49"/>
      <c r="AC177" s="49"/>
      <c r="AD177" s="49"/>
      <c r="AE177" s="53"/>
      <c r="AF177" s="49"/>
      <c r="AG177" s="49"/>
      <c r="AH177" s="49"/>
      <c r="AI177" s="52" t="s">
        <v>192</v>
      </c>
      <c r="AJ177" s="49"/>
      <c r="AK177" s="49"/>
      <c r="AL177" s="49"/>
    </row>
    <row r="178" spans="1:38" s="4" customFormat="1" ht="25.5" thickTop="1" thickBot="1" x14ac:dyDescent="0.3">
      <c r="A178" s="63" t="s">
        <v>190</v>
      </c>
      <c r="B178" s="64" t="s">
        <v>171</v>
      </c>
      <c r="C178" s="64" t="s">
        <v>172</v>
      </c>
      <c r="D178" s="64" t="s">
        <v>173</v>
      </c>
      <c r="E178" s="64" t="s">
        <v>174</v>
      </c>
      <c r="F178" s="64" t="s">
        <v>175</v>
      </c>
      <c r="G178" s="65" t="s">
        <v>176</v>
      </c>
      <c r="X178" s="54" t="s">
        <v>190</v>
      </c>
      <c r="Y178" s="55" t="s">
        <v>171</v>
      </c>
      <c r="Z178" s="55" t="s">
        <v>172</v>
      </c>
      <c r="AA178" s="55" t="s">
        <v>173</v>
      </c>
      <c r="AB178" s="55" t="s">
        <v>174</v>
      </c>
      <c r="AC178" s="55" t="s">
        <v>175</v>
      </c>
      <c r="AD178" s="56" t="s">
        <v>176</v>
      </c>
      <c r="AE178" s="53"/>
      <c r="AF178" s="54" t="s">
        <v>190</v>
      </c>
      <c r="AG178" s="55" t="s">
        <v>171</v>
      </c>
      <c r="AH178" s="55" t="s">
        <v>172</v>
      </c>
      <c r="AI178" s="55" t="s">
        <v>173</v>
      </c>
      <c r="AJ178" s="55" t="s">
        <v>174</v>
      </c>
      <c r="AK178" s="55" t="s">
        <v>175</v>
      </c>
      <c r="AL178" s="56" t="s">
        <v>176</v>
      </c>
    </row>
    <row r="179" spans="1:38" s="4" customFormat="1" ht="16.5" thickTop="1" thickBot="1" x14ac:dyDescent="0.3">
      <c r="A179" s="91" t="s">
        <v>296</v>
      </c>
      <c r="B179" s="92" t="s">
        <v>297</v>
      </c>
      <c r="C179" s="67" t="str">
        <f>TEXT(Z179,"#")&amp;" ("&amp;TEXT(AH179,"#"&amp;")")</f>
        <v>88 (87)</v>
      </c>
      <c r="D179" s="67" t="str">
        <f t="shared" ref="D179" si="5">TEXT(AA179,"#")&amp;" ("&amp;TEXT(AI179,"#"&amp;")")</f>
        <v>70 (63)</v>
      </c>
      <c r="E179" s="67" t="str">
        <f t="shared" ref="E179" si="6">TEXT(AB179,"#")&amp;" ("&amp;TEXT(AJ179,"#"&amp;")")</f>
        <v>43 (60)</v>
      </c>
      <c r="F179" s="67" t="str">
        <f t="shared" ref="F179" si="7">TEXT(AC179,"#")&amp;" ("&amp;TEXT(AK179,"#"&amp;")")</f>
        <v>78 (73)</v>
      </c>
      <c r="G179" s="67" t="str">
        <f t="shared" ref="G179" si="8">TEXT(AD179,"#")&amp;" ("&amp;TEXT(AL179,"#"&amp;")")</f>
        <v>54 (71)</v>
      </c>
      <c r="X179" s="93"/>
      <c r="Y179" s="94" t="s">
        <v>297</v>
      </c>
      <c r="Z179" s="94">
        <f>ABS(Isolations!F14)</f>
        <v>87.680008000000001</v>
      </c>
      <c r="AA179" s="94">
        <f>ABS('LO Harm-A'!I2)</f>
        <v>70.390514081632659</v>
      </c>
      <c r="AB179" s="94">
        <f>ABS('LO Harm-A'!M2)</f>
        <v>42.967693244897973</v>
      </c>
      <c r="AC179" s="94">
        <f>ABS('LO Harm-A'!Q2)</f>
        <v>77.679421244897966</v>
      </c>
      <c r="AD179" s="95">
        <f>ABS('LO Harm-A'!U2)</f>
        <v>54.256899836734704</v>
      </c>
      <c r="AE179" s="53"/>
      <c r="AF179" s="93"/>
      <c r="AG179" s="94" t="s">
        <v>297</v>
      </c>
      <c r="AH179" s="94">
        <f>ABS(Isolations!P14)</f>
        <v>87.422782999999995</v>
      </c>
      <c r="AI179" s="94">
        <f>ABS('LO Harm-B'!I2)</f>
        <v>62.709392469387751</v>
      </c>
      <c r="AJ179" s="94">
        <f>ABS('LO Harm-B'!M2)</f>
        <v>60.482169163265311</v>
      </c>
      <c r="AK179" s="94">
        <f>ABS('LO Harm-B'!Q2)</f>
        <v>73.271682918367361</v>
      </c>
      <c r="AL179" s="95">
        <f>ABS('LO Harm-B'!U2)</f>
        <v>71.381301938775508</v>
      </c>
    </row>
    <row r="180" spans="1:38" s="4" customFormat="1" ht="15.75" thickBot="1" x14ac:dyDescent="0.3">
      <c r="A180" s="66" t="s">
        <v>185</v>
      </c>
      <c r="B180" s="67" t="str">
        <f>TEXT(Y180,"#")&amp;" ("&amp;TEXT(AG180,"#"&amp;")")</f>
        <v>29 (21)</v>
      </c>
      <c r="C180" s="68" t="s">
        <v>178</v>
      </c>
      <c r="D180" s="67" t="str">
        <f t="shared" ref="D180:G184" si="9">TEXT(AA180,"#")&amp;" ("&amp;TEXT(AI180,"#"&amp;")")</f>
        <v>40 (39)</v>
      </c>
      <c r="E180" s="67" t="str">
        <f t="shared" si="9"/>
        <v>11 (13)</v>
      </c>
      <c r="F180" s="67" t="str">
        <f t="shared" si="9"/>
        <v>47 (42)</v>
      </c>
      <c r="G180" s="67" t="str">
        <f t="shared" si="9"/>
        <v>23 (25)</v>
      </c>
      <c r="X180" s="57" t="s">
        <v>185</v>
      </c>
      <c r="Y180" s="58">
        <f>'5Ix0L'!H7</f>
        <v>28.683558631578947</v>
      </c>
      <c r="Z180" s="58" t="s">
        <v>178</v>
      </c>
      <c r="AA180" s="58">
        <f>'5Ix5L'!H7</f>
        <v>39.961458526315795</v>
      </c>
      <c r="AB180" s="58">
        <f>'5Ix5L'!H31</f>
        <v>11.323632168421051</v>
      </c>
      <c r="AC180" s="58">
        <f>'5Ix5L'!H55</f>
        <v>46.604266894736845</v>
      </c>
      <c r="AD180" s="59">
        <f>'5Ix5L'!H79</f>
        <v>23.417992789473686</v>
      </c>
      <c r="AE180" s="53"/>
      <c r="AF180" s="57" t="s">
        <v>185</v>
      </c>
      <c r="AG180" s="58">
        <f>'5Ix0L'!P7</f>
        <v>21.082059736842108</v>
      </c>
      <c r="AH180" s="58" t="s">
        <v>178</v>
      </c>
      <c r="AI180" s="58">
        <f>'5Ix5L'!P7</f>
        <v>38.80384999999999</v>
      </c>
      <c r="AJ180" s="58">
        <f>'5Ix5L'!P31</f>
        <v>12.624150136842106</v>
      </c>
      <c r="AK180" s="58">
        <f>'5Ix5L'!P55</f>
        <v>41.958359736842112</v>
      </c>
      <c r="AL180" s="59">
        <f>'5Ix5L'!P79</f>
        <v>25.094255736842104</v>
      </c>
    </row>
    <row r="181" spans="1:38" s="4" customFormat="1" ht="15.75" thickBot="1" x14ac:dyDescent="0.3">
      <c r="A181" s="66" t="s">
        <v>186</v>
      </c>
      <c r="B181" s="67" t="str">
        <f>TEXT(Y181,"#")&amp;" ("&amp;TEXT(AG181,"#"&amp;")")</f>
        <v>53 (67)</v>
      </c>
      <c r="C181" s="67" t="str">
        <f>TEXT(Z181,"#")&amp;" ("&amp;TEXT(AH181,"#"&amp;")")</f>
        <v>63 (63)</v>
      </c>
      <c r="D181" s="67" t="str">
        <f t="shared" si="9"/>
        <v>57 (55)</v>
      </c>
      <c r="E181" s="67" t="str">
        <f t="shared" si="9"/>
        <v>59 (68)</v>
      </c>
      <c r="F181" s="67" t="str">
        <f t="shared" si="9"/>
        <v>59 (56)</v>
      </c>
      <c r="G181" s="67" t="str">
        <f t="shared" si="9"/>
        <v>69 (67)</v>
      </c>
      <c r="X181" s="57" t="s">
        <v>186</v>
      </c>
      <c r="Y181" s="58">
        <f>'5Ix0L'!H31</f>
        <v>52.568458736842111</v>
      </c>
      <c r="Z181" s="58">
        <f>'2Ix1L'!G3</f>
        <v>62.502706484848481</v>
      </c>
      <c r="AA181" s="58">
        <f>'5Ix5L'!H127</f>
        <v>57.222664157894741</v>
      </c>
      <c r="AB181" s="58">
        <f>'5Ix5L'!H151</f>
        <v>59.216703947368423</v>
      </c>
      <c r="AC181" s="58">
        <f>'5Ix5L'!H175</f>
        <v>58.548521526315788</v>
      </c>
      <c r="AD181" s="59">
        <f>'5Ix5L'!H199</f>
        <v>68.838296947368434</v>
      </c>
      <c r="AE181" s="53"/>
      <c r="AF181" s="57" t="s">
        <v>186</v>
      </c>
      <c r="AG181" s="58">
        <f>'5Ix0L'!P31</f>
        <v>66.95402978947368</v>
      </c>
      <c r="AH181" s="58">
        <f>'2Ix1L'!O3</f>
        <v>63.277991696969735</v>
      </c>
      <c r="AI181" s="58">
        <f>'5Ix5L'!P127</f>
        <v>54.858053315789469</v>
      </c>
      <c r="AJ181" s="58">
        <f>'5Ix5L'!P151</f>
        <v>67.539115631578937</v>
      </c>
      <c r="AK181" s="58">
        <f>'5Ix5L'!P175</f>
        <v>55.981946894736836</v>
      </c>
      <c r="AL181" s="59">
        <f>'5Ix5L'!P199</f>
        <v>67.36271042105264</v>
      </c>
    </row>
    <row r="182" spans="1:38" s="4" customFormat="1" ht="15.75" thickBot="1" x14ac:dyDescent="0.3">
      <c r="A182" s="66" t="s">
        <v>187</v>
      </c>
      <c r="B182" s="67" t="str">
        <f>TEXT(Y182,"#")&amp;" ("&amp;TEXT(AG182,"#"&amp;")")</f>
        <v>87 (74)</v>
      </c>
      <c r="C182" s="67" t="str">
        <f>TEXT(Z182,"#")&amp;" ("&amp;TEXT(AH182,"#"&amp;")")</f>
        <v>52 (53)</v>
      </c>
      <c r="D182" s="67" t="str">
        <f t="shared" si="9"/>
        <v>64 (66)</v>
      </c>
      <c r="E182" s="67" t="str">
        <f t="shared" si="9"/>
        <v>41 (46)</v>
      </c>
      <c r="F182" s="67" t="str">
        <f t="shared" si="9"/>
        <v>66 (70)</v>
      </c>
      <c r="G182" s="67" t="str">
        <f t="shared" si="9"/>
        <v>55 (49)</v>
      </c>
      <c r="X182" s="57" t="s">
        <v>187</v>
      </c>
      <c r="Y182" s="58">
        <f>'5Ix0L'!H55</f>
        <v>87.380549947368422</v>
      </c>
      <c r="Z182" s="58">
        <f>'5Ix5L'!H223</f>
        <v>52.112915999999991</v>
      </c>
      <c r="AA182" s="58">
        <f>'5Ix5L'!H247</f>
        <v>64.461282473684207</v>
      </c>
      <c r="AB182" s="58">
        <f>'5Ix5L'!H271</f>
        <v>40.974157210526315</v>
      </c>
      <c r="AC182" s="58">
        <f>'5Ix5L'!H295</f>
        <v>66.450253684210537</v>
      </c>
      <c r="AD182" s="59">
        <f>'5Ix5L'!H319</f>
        <v>54.874811894736844</v>
      </c>
      <c r="AE182" s="53"/>
      <c r="AF182" s="57" t="s">
        <v>187</v>
      </c>
      <c r="AG182" s="58">
        <f>'5Ix0L'!P55</f>
        <v>73.898465000000016</v>
      </c>
      <c r="AH182" s="58">
        <f>'5Ix5L'!P223</f>
        <v>53.403560421052632</v>
      </c>
      <c r="AI182" s="58">
        <f>'5Ix5L'!P247</f>
        <v>66.191193947368419</v>
      </c>
      <c r="AJ182" s="58">
        <f>'5Ix5L'!P271</f>
        <v>46.412158157894737</v>
      </c>
      <c r="AK182" s="58">
        <f>'5Ix5L'!P295</f>
        <v>70.075820684210527</v>
      </c>
      <c r="AL182" s="59">
        <f>'5Ix5L'!P319</f>
        <v>49.42447426315789</v>
      </c>
    </row>
    <row r="183" spans="1:38" s="4" customFormat="1" ht="15.75" thickBot="1" x14ac:dyDescent="0.3">
      <c r="A183" s="66" t="s">
        <v>188</v>
      </c>
      <c r="B183" s="67" t="str">
        <f>TEXT(Y183,"#")&amp;" ("&amp;TEXT(AG183,"#"&amp;")")</f>
        <v>108 (113)</v>
      </c>
      <c r="C183" s="67" t="str">
        <f>TEXT(Z183,"#")&amp;" ("&amp;TEXT(AH183,"#"&amp;")")</f>
        <v>111 (113)</v>
      </c>
      <c r="D183" s="67" t="str">
        <f t="shared" si="9"/>
        <v>97 (93)</v>
      </c>
      <c r="E183" s="67" t="str">
        <f t="shared" si="9"/>
        <v>97 (104)</v>
      </c>
      <c r="F183" s="67" t="str">
        <f t="shared" si="9"/>
        <v>98 (88)</v>
      </c>
      <c r="G183" s="67" t="str">
        <f t="shared" si="9"/>
        <v>104 (104)</v>
      </c>
      <c r="X183" s="57" t="s">
        <v>188</v>
      </c>
      <c r="Y183" s="58">
        <f>'5Ix0L'!H79</f>
        <v>107.70189984210526</v>
      </c>
      <c r="Z183" s="58">
        <f>'5Ix5L'!H343</f>
        <v>111.25092631578948</v>
      </c>
      <c r="AA183" s="58">
        <f>'5Ix5L'!H367</f>
        <v>96.708465947368424</v>
      </c>
      <c r="AB183" s="58">
        <f>'5Ix5L'!H391</f>
        <v>96.602508210526324</v>
      </c>
      <c r="AC183" s="58">
        <f>'5Ix5L'!H415</f>
        <v>97.859616999999986</v>
      </c>
      <c r="AD183" s="59">
        <f>'5Ix5L'!H439</f>
        <v>103.8379680526316</v>
      </c>
      <c r="AE183" s="53"/>
      <c r="AF183" s="57" t="s">
        <v>188</v>
      </c>
      <c r="AG183" s="58">
        <f>'5Ix0L'!P79</f>
        <v>112.71175378947369</v>
      </c>
      <c r="AH183" s="58">
        <f>'5Ix5L'!P343</f>
        <v>112.93790589473683</v>
      </c>
      <c r="AI183" s="58">
        <f>'5Ix5L'!P367</f>
        <v>93.488953947368429</v>
      </c>
      <c r="AJ183" s="58">
        <f>'5Ix5L'!P391</f>
        <v>103.54526478947369</v>
      </c>
      <c r="AK183" s="58">
        <f>'5Ix5L'!P415</f>
        <v>88.11377642105262</v>
      </c>
      <c r="AL183" s="59">
        <f>'5Ix5L'!P439</f>
        <v>104.16558031578947</v>
      </c>
    </row>
    <row r="184" spans="1:38" s="4" customFormat="1" ht="15.75" thickBot="1" x14ac:dyDescent="0.3">
      <c r="A184" s="69" t="s">
        <v>189</v>
      </c>
      <c r="B184" s="67" t="str">
        <f>TEXT(Y184,"#")&amp;" ("&amp;TEXT(AG184,"#"&amp;")")</f>
        <v>121 (121)</v>
      </c>
      <c r="C184" s="67" t="str">
        <f>TEXT(Z184,"#")&amp;" ("&amp;TEXT(AH184,"#"&amp;")")</f>
        <v>101 (104)</v>
      </c>
      <c r="D184" s="67" t="str">
        <f t="shared" si="9"/>
        <v>117 (116)</v>
      </c>
      <c r="E184" s="67" t="str">
        <f t="shared" si="9"/>
        <v>85 (86)</v>
      </c>
      <c r="F184" s="67" t="str">
        <f t="shared" si="9"/>
        <v>108 (113)</v>
      </c>
      <c r="G184" s="67" t="str">
        <f t="shared" si="9"/>
        <v>97 (87)</v>
      </c>
      <c r="X184" s="60" t="s">
        <v>189</v>
      </c>
      <c r="Y184" s="61">
        <f>'5Ix0L'!H103</f>
        <v>121.05950678947369</v>
      </c>
      <c r="Z184" s="61">
        <f>'5Ix5L'!H463</f>
        <v>101.05943731578948</v>
      </c>
      <c r="AA184" s="61">
        <f>'5Ix5L'!H487</f>
        <v>116.81900847368419</v>
      </c>
      <c r="AB184" s="61">
        <f>'5Ix5L'!H511</f>
        <v>84.766624631578949</v>
      </c>
      <c r="AC184" s="61">
        <f>'5Ix5L'!H535</f>
        <v>108.4121764736842</v>
      </c>
      <c r="AD184" s="62">
        <f>'5Ix5L'!H559</f>
        <v>97.441787789473693</v>
      </c>
      <c r="AE184" s="53"/>
      <c r="AF184" s="60" t="s">
        <v>189</v>
      </c>
      <c r="AG184" s="61">
        <f>'5Ix0L'!P103</f>
        <v>120.98106710526315</v>
      </c>
      <c r="AH184" s="61">
        <f>'5Ix5L'!P463</f>
        <v>103.55986252631578</v>
      </c>
      <c r="AI184" s="61">
        <f>'5Ix5L'!P487</f>
        <v>115.75649578947368</v>
      </c>
      <c r="AJ184" s="61">
        <f>'5Ix5L'!P511</f>
        <v>86.250655789473683</v>
      </c>
      <c r="AK184" s="61">
        <f>'5Ix5L'!P535</f>
        <v>113.24011705263159</v>
      </c>
      <c r="AL184" s="62">
        <f>'5Ix5L'!P559</f>
        <v>87.39040236842105</v>
      </c>
    </row>
    <row r="185" spans="1:38" s="4" customFormat="1" ht="15.75" thickTop="1" x14ac:dyDescent="0.25"/>
    <row r="186" spans="1:38" s="4" customFormat="1" x14ac:dyDescent="0.25"/>
    <row r="187" spans="1:38" s="2" customFormat="1" x14ac:dyDescent="0.25"/>
    <row r="188" spans="1:38" s="2" customFormat="1" x14ac:dyDescent="0.25"/>
    <row r="189" spans="1:38" s="2" customFormat="1" x14ac:dyDescent="0.25"/>
    <row r="190" spans="1:38" s="2" customFormat="1" x14ac:dyDescent="0.25"/>
    <row r="191" spans="1:38" s="2" customFormat="1" x14ac:dyDescent="0.25"/>
    <row r="192" spans="1:38" s="2" customFormat="1" x14ac:dyDescent="0.25"/>
    <row r="193" s="2" customFormat="1" x14ac:dyDescent="0.25"/>
    <row r="194" s="2" customFormat="1" x14ac:dyDescent="0.25"/>
    <row r="195" s="2" customFormat="1" x14ac:dyDescent="0.25"/>
    <row r="196" s="2" customFormat="1" x14ac:dyDescent="0.25"/>
    <row r="197" s="2" customFormat="1" x14ac:dyDescent="0.25"/>
    <row r="198" s="2" customFormat="1" x14ac:dyDescent="0.25"/>
    <row r="199" s="2" customFormat="1" x14ac:dyDescent="0.25"/>
    <row r="200" s="2" customFormat="1" x14ac:dyDescent="0.25"/>
    <row r="201" s="2" customFormat="1" x14ac:dyDescent="0.25"/>
    <row r="202" s="2" customFormat="1" x14ac:dyDescent="0.25"/>
    <row r="203" s="2" customFormat="1" x14ac:dyDescent="0.25"/>
    <row r="204" s="2" customFormat="1" x14ac:dyDescent="0.25"/>
    <row r="205" s="2" customFormat="1" x14ac:dyDescent="0.25"/>
    <row r="206" s="2" customFormat="1" x14ac:dyDescent="0.25"/>
    <row r="207" s="2" customFormat="1" x14ac:dyDescent="0.25"/>
    <row r="208" s="2" customFormat="1" x14ac:dyDescent="0.25"/>
    <row r="209" s="2" customFormat="1" x14ac:dyDescent="0.25"/>
    <row r="210" s="2" customFormat="1" x14ac:dyDescent="0.25"/>
    <row r="211" s="2" customFormat="1" x14ac:dyDescent="0.25"/>
    <row r="212" s="2" customFormat="1" x14ac:dyDescent="0.25"/>
    <row r="213" s="2" customFormat="1" x14ac:dyDescent="0.25"/>
    <row r="214" s="2" customFormat="1" x14ac:dyDescent="0.25"/>
    <row r="215" s="2" customFormat="1" x14ac:dyDescent="0.25"/>
    <row r="216" s="2" customFormat="1" x14ac:dyDescent="0.25"/>
    <row r="217" s="2" customFormat="1" x14ac:dyDescent="0.25"/>
    <row r="218" s="2" customFormat="1" x14ac:dyDescent="0.25"/>
    <row r="219" s="2" customFormat="1" x14ac:dyDescent="0.25"/>
    <row r="220" s="2" customFormat="1" x14ac:dyDescent="0.25"/>
    <row r="221" s="2" customFormat="1" x14ac:dyDescent="0.25"/>
    <row r="222" s="2" customFormat="1" x14ac:dyDescent="0.25"/>
    <row r="223" s="2" customFormat="1" x14ac:dyDescent="0.25"/>
    <row r="224" s="2" customFormat="1" x14ac:dyDescent="0.25"/>
    <row r="225" s="2" customFormat="1" x14ac:dyDescent="0.25"/>
    <row r="226" s="2" customFormat="1" x14ac:dyDescent="0.25"/>
    <row r="227" s="2" customFormat="1" x14ac:dyDescent="0.25"/>
    <row r="228" s="2" customFormat="1" x14ac:dyDescent="0.25"/>
    <row r="229" s="2" customFormat="1" x14ac:dyDescent="0.25"/>
    <row r="230" s="2" customFormat="1" x14ac:dyDescent="0.25"/>
    <row r="231" s="2" customFormat="1" x14ac:dyDescent="0.25"/>
    <row r="232" s="2" customFormat="1" x14ac:dyDescent="0.25"/>
    <row r="233" s="2" customFormat="1" x14ac:dyDescent="0.25"/>
    <row r="234" s="2" customFormat="1" x14ac:dyDescent="0.25"/>
    <row r="235" s="2" customFormat="1" x14ac:dyDescent="0.25"/>
    <row r="236" s="2" customFormat="1" x14ac:dyDescent="0.25"/>
    <row r="237" s="2" customFormat="1" x14ac:dyDescent="0.25"/>
    <row r="238" s="2" customFormat="1" x14ac:dyDescent="0.25"/>
    <row r="239" s="2" customFormat="1" x14ac:dyDescent="0.25"/>
    <row r="240" s="2" customFormat="1" x14ac:dyDescent="0.25"/>
    <row r="241" s="2" customFormat="1" x14ac:dyDescent="0.25"/>
    <row r="242" s="2" customFormat="1" x14ac:dyDescent="0.25"/>
    <row r="243" s="2" customFormat="1" x14ac:dyDescent="0.25"/>
    <row r="244" s="2" customFormat="1" x14ac:dyDescent="0.25"/>
    <row r="245" s="2" customFormat="1" x14ac:dyDescent="0.25"/>
    <row r="246" s="2" customFormat="1" x14ac:dyDescent="0.25"/>
    <row r="247" s="2" customFormat="1" x14ac:dyDescent="0.25"/>
    <row r="248" s="2" customFormat="1" x14ac:dyDescent="0.25"/>
    <row r="249" s="2" customFormat="1" x14ac:dyDescent="0.25"/>
    <row r="250" s="2" customFormat="1" x14ac:dyDescent="0.25"/>
    <row r="251" s="2" customFormat="1" x14ac:dyDescent="0.25"/>
    <row r="252" s="2" customFormat="1" x14ac:dyDescent="0.25"/>
    <row r="253" s="2" customFormat="1" x14ac:dyDescent="0.25"/>
    <row r="254" s="2" customFormat="1" x14ac:dyDescent="0.25"/>
    <row r="255" s="2" customFormat="1" x14ac:dyDescent="0.25"/>
    <row r="256" s="2" customFormat="1" x14ac:dyDescent="0.25"/>
    <row r="257" s="2" customFormat="1" x14ac:dyDescent="0.25"/>
    <row r="258" s="2" customFormat="1" x14ac:dyDescent="0.25"/>
    <row r="259" s="2" customFormat="1" x14ac:dyDescent="0.25"/>
    <row r="260" s="2" customFormat="1" x14ac:dyDescent="0.25"/>
    <row r="261" s="2" customFormat="1" x14ac:dyDescent="0.25"/>
    <row r="262" s="2" customFormat="1" x14ac:dyDescent="0.25"/>
    <row r="263" s="2" customFormat="1" x14ac:dyDescent="0.25"/>
    <row r="264" s="2" customFormat="1" x14ac:dyDescent="0.25"/>
    <row r="265" s="2" customFormat="1" x14ac:dyDescent="0.25"/>
    <row r="266" s="2" customFormat="1" x14ac:dyDescent="0.25"/>
    <row r="267" s="2" customFormat="1" x14ac:dyDescent="0.25"/>
    <row r="268" s="2" customFormat="1" x14ac:dyDescent="0.25"/>
    <row r="269" s="2" customFormat="1" x14ac:dyDescent="0.25"/>
    <row r="270" s="2" customFormat="1" x14ac:dyDescent="0.25"/>
    <row r="271" s="2" customFormat="1" x14ac:dyDescent="0.25"/>
    <row r="272" s="2" customFormat="1" x14ac:dyDescent="0.25"/>
    <row r="273" s="2" customFormat="1" x14ac:dyDescent="0.25"/>
    <row r="274" s="2" customFormat="1" x14ac:dyDescent="0.25"/>
    <row r="275" s="2" customFormat="1" x14ac:dyDescent="0.25"/>
    <row r="276" s="2" customFormat="1" x14ac:dyDescent="0.25"/>
    <row r="277" s="2" customFormat="1" x14ac:dyDescent="0.25"/>
    <row r="278" s="2" customFormat="1" x14ac:dyDescent="0.25"/>
    <row r="279" s="2" customFormat="1" x14ac:dyDescent="0.25"/>
    <row r="280" s="2" customFormat="1" x14ac:dyDescent="0.25"/>
    <row r="281" s="2" customFormat="1" x14ac:dyDescent="0.25"/>
    <row r="282" s="2" customFormat="1" x14ac:dyDescent="0.25"/>
    <row r="283" s="2" customFormat="1" x14ac:dyDescent="0.25"/>
    <row r="284" s="2" customFormat="1" x14ac:dyDescent="0.25"/>
    <row r="285" s="2" customFormat="1" x14ac:dyDescent="0.25"/>
    <row r="286" s="2" customFormat="1" x14ac:dyDescent="0.25"/>
    <row r="287" s="2" customFormat="1" x14ac:dyDescent="0.25"/>
    <row r="288" s="2" customFormat="1" x14ac:dyDescent="0.25"/>
    <row r="289" s="2" customFormat="1" x14ac:dyDescent="0.25"/>
    <row r="290" s="2" customFormat="1" x14ac:dyDescent="0.25"/>
    <row r="291" s="2" customFormat="1" x14ac:dyDescent="0.25"/>
    <row r="292" s="2" customFormat="1" x14ac:dyDescent="0.25"/>
    <row r="293" s="2" customFormat="1" x14ac:dyDescent="0.25"/>
    <row r="294" s="2" customFormat="1" x14ac:dyDescent="0.25"/>
    <row r="295" s="2" customFormat="1" x14ac:dyDescent="0.25"/>
    <row r="296" s="2" customFormat="1" x14ac:dyDescent="0.25"/>
    <row r="297" s="2" customFormat="1" x14ac:dyDescent="0.25"/>
    <row r="298" s="2" customFormat="1" x14ac:dyDescent="0.25"/>
    <row r="299" s="2" customFormat="1" x14ac:dyDescent="0.25"/>
    <row r="300" s="2" customFormat="1" x14ac:dyDescent="0.25"/>
    <row r="301" s="2" customFormat="1" x14ac:dyDescent="0.25"/>
    <row r="302" s="2" customFormat="1" x14ac:dyDescent="0.25"/>
    <row r="303" s="2" customFormat="1" x14ac:dyDescent="0.25"/>
    <row r="304" s="2" customFormat="1" x14ac:dyDescent="0.25"/>
    <row r="305" s="2" customFormat="1" x14ac:dyDescent="0.25"/>
    <row r="306" s="2" customFormat="1" x14ac:dyDescent="0.25"/>
    <row r="307" s="2" customFormat="1" x14ac:dyDescent="0.25"/>
    <row r="308" s="2" customFormat="1" x14ac:dyDescent="0.25"/>
    <row r="309" s="2" customFormat="1" x14ac:dyDescent="0.25"/>
    <row r="310" s="2" customFormat="1" x14ac:dyDescent="0.25"/>
    <row r="311" s="2" customFormat="1" x14ac:dyDescent="0.25"/>
    <row r="312" s="2" customFormat="1" x14ac:dyDescent="0.25"/>
    <row r="313" s="2" customFormat="1" x14ac:dyDescent="0.25"/>
    <row r="314" s="2" customFormat="1" x14ac:dyDescent="0.25"/>
    <row r="315" s="2" customFormat="1" x14ac:dyDescent="0.25"/>
    <row r="316" s="2" customFormat="1" x14ac:dyDescent="0.25"/>
    <row r="317" s="2" customFormat="1" x14ac:dyDescent="0.25"/>
    <row r="318" s="2" customFormat="1" x14ac:dyDescent="0.25"/>
    <row r="319" s="2" customFormat="1" x14ac:dyDescent="0.25"/>
    <row r="320" s="2" customFormat="1" x14ac:dyDescent="0.25"/>
    <row r="321" s="2" customFormat="1" x14ac:dyDescent="0.25"/>
    <row r="322" s="2" customFormat="1" x14ac:dyDescent="0.25"/>
    <row r="323" s="2" customFormat="1" x14ac:dyDescent="0.25"/>
    <row r="324" s="2" customFormat="1" x14ac:dyDescent="0.25"/>
    <row r="325" s="2" customFormat="1" x14ac:dyDescent="0.25"/>
    <row r="326" s="2" customFormat="1" x14ac:dyDescent="0.25"/>
    <row r="327" s="2" customFormat="1" x14ac:dyDescent="0.25"/>
    <row r="328" s="2" customFormat="1" x14ac:dyDescent="0.25"/>
    <row r="329" s="2" customFormat="1" x14ac:dyDescent="0.25"/>
    <row r="330" s="2" customFormat="1" x14ac:dyDescent="0.25"/>
    <row r="331" s="2" customFormat="1" x14ac:dyDescent="0.25"/>
    <row r="332" s="2" customFormat="1" x14ac:dyDescent="0.25"/>
    <row r="333" s="2" customFormat="1" x14ac:dyDescent="0.25"/>
    <row r="334" s="2" customFormat="1" x14ac:dyDescent="0.25"/>
    <row r="335" s="2" customFormat="1" x14ac:dyDescent="0.25"/>
    <row r="336" s="2" customFormat="1" x14ac:dyDescent="0.25"/>
    <row r="337" s="2" customFormat="1" x14ac:dyDescent="0.25"/>
    <row r="338" s="2" customFormat="1" x14ac:dyDescent="0.25"/>
    <row r="339" s="2" customFormat="1" x14ac:dyDescent="0.25"/>
    <row r="340" s="2" customFormat="1" x14ac:dyDescent="0.25"/>
    <row r="341" s="2" customFormat="1" x14ac:dyDescent="0.25"/>
    <row r="342" s="2" customFormat="1" x14ac:dyDescent="0.25"/>
    <row r="343" s="2" customFormat="1" x14ac:dyDescent="0.25"/>
    <row r="344" s="2" customFormat="1" x14ac:dyDescent="0.25"/>
    <row r="345" s="2" customFormat="1" x14ac:dyDescent="0.25"/>
    <row r="346" s="2" customFormat="1" x14ac:dyDescent="0.25"/>
    <row r="347" s="2" customFormat="1" x14ac:dyDescent="0.25"/>
    <row r="348" s="2" customFormat="1" x14ac:dyDescent="0.25"/>
    <row r="349" s="2" customFormat="1" x14ac:dyDescent="0.25"/>
    <row r="350" s="2" customFormat="1" x14ac:dyDescent="0.25"/>
    <row r="351" s="2" customFormat="1" x14ac:dyDescent="0.25"/>
    <row r="352" s="2" customFormat="1" x14ac:dyDescent="0.25"/>
    <row r="353" s="2" customFormat="1" x14ac:dyDescent="0.25"/>
    <row r="354" s="2" customFormat="1" x14ac:dyDescent="0.25"/>
    <row r="355" s="2" customFormat="1" x14ac:dyDescent="0.25"/>
    <row r="356" s="2" customFormat="1" x14ac:dyDescent="0.25"/>
    <row r="357" s="2" customFormat="1" x14ac:dyDescent="0.25"/>
    <row r="358" s="2" customFormat="1" x14ac:dyDescent="0.25"/>
    <row r="359" s="2" customFormat="1" x14ac:dyDescent="0.25"/>
    <row r="360" s="2" customFormat="1" x14ac:dyDescent="0.25"/>
    <row r="361" s="2" customFormat="1" x14ac:dyDescent="0.25"/>
    <row r="362" s="2" customFormat="1" x14ac:dyDescent="0.25"/>
    <row r="363" s="2" customFormat="1" x14ac:dyDescent="0.25"/>
    <row r="364" s="2" customFormat="1" x14ac:dyDescent="0.25"/>
    <row r="365" s="2" customFormat="1" x14ac:dyDescent="0.25"/>
    <row r="366" s="2" customFormat="1" x14ac:dyDescent="0.25"/>
    <row r="367" s="2" customFormat="1" x14ac:dyDescent="0.25"/>
    <row r="368" s="2" customFormat="1" x14ac:dyDescent="0.25"/>
    <row r="369" s="2" customFormat="1" x14ac:dyDescent="0.25"/>
    <row r="370" s="2" customFormat="1" x14ac:dyDescent="0.25"/>
    <row r="371" s="2" customFormat="1" x14ac:dyDescent="0.25"/>
    <row r="372" s="2" customFormat="1" x14ac:dyDescent="0.25"/>
    <row r="373" s="2" customFormat="1" x14ac:dyDescent="0.25"/>
    <row r="374" s="2" customFormat="1" x14ac:dyDescent="0.25"/>
    <row r="375" s="2" customFormat="1" x14ac:dyDescent="0.25"/>
    <row r="376" s="2" customFormat="1" x14ac:dyDescent="0.25"/>
    <row r="377" s="2" customFormat="1" x14ac:dyDescent="0.25"/>
    <row r="378" s="2" customFormat="1" x14ac:dyDescent="0.25"/>
    <row r="379" s="2" customFormat="1" x14ac:dyDescent="0.25"/>
    <row r="380" s="2" customFormat="1" x14ac:dyDescent="0.25"/>
    <row r="381" s="2" customFormat="1" x14ac:dyDescent="0.25"/>
    <row r="382" s="2" customFormat="1" x14ac:dyDescent="0.25"/>
    <row r="383" s="2" customFormat="1" x14ac:dyDescent="0.25"/>
    <row r="384" s="2" customFormat="1" x14ac:dyDescent="0.25"/>
    <row r="385" s="2" customFormat="1" x14ac:dyDescent="0.25"/>
    <row r="386" s="2" customFormat="1" x14ac:dyDescent="0.25"/>
    <row r="387" s="2" customFormat="1" x14ac:dyDescent="0.25"/>
    <row r="388" s="2" customFormat="1" x14ac:dyDescent="0.25"/>
    <row r="389" s="2" customFormat="1" x14ac:dyDescent="0.25"/>
    <row r="390" s="2" customFormat="1" x14ac:dyDescent="0.25"/>
    <row r="391" s="2" customFormat="1" x14ac:dyDescent="0.25"/>
    <row r="392" s="2" customFormat="1" x14ac:dyDescent="0.25"/>
    <row r="393" s="2" customFormat="1" x14ac:dyDescent="0.25"/>
    <row r="394" s="2" customFormat="1" x14ac:dyDescent="0.25"/>
    <row r="395" s="2" customFormat="1" x14ac:dyDescent="0.25"/>
    <row r="396" s="2" customFormat="1" x14ac:dyDescent="0.25"/>
    <row r="397" s="2" customFormat="1" x14ac:dyDescent="0.25"/>
    <row r="398" s="2" customFormat="1" x14ac:dyDescent="0.25"/>
    <row r="399" s="2" customFormat="1" x14ac:dyDescent="0.25"/>
    <row r="400" s="2" customFormat="1" x14ac:dyDescent="0.25"/>
    <row r="401" s="2" customFormat="1" x14ac:dyDescent="0.25"/>
    <row r="402" s="2" customFormat="1" x14ac:dyDescent="0.25"/>
    <row r="403" s="2" customFormat="1" x14ac:dyDescent="0.25"/>
    <row r="404" s="2" customFormat="1" x14ac:dyDescent="0.25"/>
    <row r="405" s="2" customFormat="1" x14ac:dyDescent="0.25"/>
    <row r="406" s="2" customFormat="1" x14ac:dyDescent="0.25"/>
    <row r="407" s="2" customFormat="1" x14ac:dyDescent="0.25"/>
    <row r="408" s="2" customFormat="1" x14ac:dyDescent="0.25"/>
    <row r="409" s="2" customFormat="1" x14ac:dyDescent="0.25"/>
    <row r="410" s="2" customFormat="1" x14ac:dyDescent="0.25"/>
    <row r="411" s="2" customFormat="1" x14ac:dyDescent="0.25"/>
    <row r="412" s="2" customFormat="1" x14ac:dyDescent="0.25"/>
    <row r="413" s="2" customFormat="1" x14ac:dyDescent="0.25"/>
    <row r="414" s="2" customFormat="1" x14ac:dyDescent="0.25"/>
    <row r="415" s="2" customFormat="1" x14ac:dyDescent="0.25"/>
    <row r="416" s="2" customFormat="1" x14ac:dyDescent="0.25"/>
    <row r="417" s="2" customFormat="1" x14ac:dyDescent="0.25"/>
    <row r="418" s="2" customFormat="1" x14ac:dyDescent="0.25"/>
    <row r="419" s="2" customFormat="1" x14ac:dyDescent="0.25"/>
    <row r="420" s="2" customFormat="1" x14ac:dyDescent="0.25"/>
    <row r="421" s="2" customFormat="1" x14ac:dyDescent="0.25"/>
    <row r="422" s="2" customFormat="1" x14ac:dyDescent="0.25"/>
    <row r="423" s="2" customFormat="1" x14ac:dyDescent="0.25"/>
    <row r="424" s="2" customFormat="1" x14ac:dyDescent="0.25"/>
    <row r="425" s="2" customFormat="1" x14ac:dyDescent="0.25"/>
    <row r="426" s="2" customFormat="1" x14ac:dyDescent="0.25"/>
    <row r="427" s="2" customFormat="1" x14ac:dyDescent="0.25"/>
    <row r="428" s="2" customFormat="1" x14ac:dyDescent="0.25"/>
    <row r="429" s="2" customFormat="1" x14ac:dyDescent="0.25"/>
    <row r="430" s="2" customFormat="1" x14ac:dyDescent="0.25"/>
    <row r="431" s="2" customFormat="1" x14ac:dyDescent="0.25"/>
    <row r="432" s="2" customFormat="1" x14ac:dyDescent="0.25"/>
    <row r="433" s="2" customFormat="1" x14ac:dyDescent="0.25"/>
    <row r="434" s="2" customFormat="1" x14ac:dyDescent="0.25"/>
    <row r="435" s="2" customFormat="1" x14ac:dyDescent="0.25"/>
    <row r="436" s="2" customFormat="1" x14ac:dyDescent="0.25"/>
    <row r="437" s="2" customFormat="1" x14ac:dyDescent="0.25"/>
    <row r="438" s="2" customFormat="1" x14ac:dyDescent="0.25"/>
    <row r="439" s="2" customFormat="1" x14ac:dyDescent="0.25"/>
    <row r="440" s="2" customFormat="1" x14ac:dyDescent="0.25"/>
    <row r="441" s="2" customFormat="1" x14ac:dyDescent="0.25"/>
    <row r="442" s="2" customFormat="1" x14ac:dyDescent="0.25"/>
    <row r="443" s="2" customFormat="1" x14ac:dyDescent="0.25"/>
    <row r="444" s="2" customFormat="1" x14ac:dyDescent="0.25"/>
    <row r="445" s="2" customFormat="1" x14ac:dyDescent="0.25"/>
    <row r="446" s="2" customFormat="1" x14ac:dyDescent="0.25"/>
    <row r="447" s="2" customFormat="1" x14ac:dyDescent="0.25"/>
    <row r="448" s="2" customFormat="1" x14ac:dyDescent="0.25"/>
    <row r="449" s="2" customFormat="1" x14ac:dyDescent="0.25"/>
    <row r="450" s="2" customFormat="1" x14ac:dyDescent="0.25"/>
    <row r="451" s="2" customFormat="1" x14ac:dyDescent="0.25"/>
    <row r="452" s="2" customFormat="1" x14ac:dyDescent="0.25"/>
    <row r="453" s="2" customFormat="1" x14ac:dyDescent="0.25"/>
    <row r="454" s="2" customFormat="1" x14ac:dyDescent="0.25"/>
    <row r="455" s="2" customFormat="1" x14ac:dyDescent="0.25"/>
    <row r="456" s="2" customFormat="1" x14ac:dyDescent="0.25"/>
    <row r="457" s="2" customFormat="1" x14ac:dyDescent="0.25"/>
    <row r="458" s="2" customFormat="1" x14ac:dyDescent="0.25"/>
    <row r="459" s="2" customFormat="1" x14ac:dyDescent="0.25"/>
    <row r="460" s="2" customFormat="1" x14ac:dyDescent="0.25"/>
    <row r="461" s="2" customFormat="1" x14ac:dyDescent="0.25"/>
    <row r="462" s="2" customFormat="1" x14ac:dyDescent="0.25"/>
    <row r="463" s="2" customFormat="1" x14ac:dyDescent="0.25"/>
    <row r="464" s="2" customFormat="1" x14ac:dyDescent="0.25"/>
    <row r="465" s="2" customFormat="1" x14ac:dyDescent="0.25"/>
    <row r="466" s="2" customFormat="1" x14ac:dyDescent="0.25"/>
    <row r="467" s="2" customFormat="1" x14ac:dyDescent="0.25"/>
    <row r="468" s="2" customFormat="1" x14ac:dyDescent="0.25"/>
    <row r="469" s="2" customFormat="1" x14ac:dyDescent="0.25"/>
    <row r="470" s="2" customFormat="1" x14ac:dyDescent="0.25"/>
    <row r="471" s="2" customFormat="1" x14ac:dyDescent="0.25"/>
    <row r="472" s="2" customFormat="1" x14ac:dyDescent="0.25"/>
    <row r="473" s="2" customFormat="1" x14ac:dyDescent="0.25"/>
    <row r="474" s="2" customFormat="1" x14ac:dyDescent="0.25"/>
    <row r="475" s="2" customFormat="1" x14ac:dyDescent="0.25"/>
    <row r="476" s="2" customFormat="1" x14ac:dyDescent="0.25"/>
    <row r="477" s="2" customFormat="1" x14ac:dyDescent="0.25"/>
    <row r="478" s="2" customFormat="1" x14ac:dyDescent="0.25"/>
    <row r="479" s="2" customFormat="1" x14ac:dyDescent="0.25"/>
    <row r="480" s="2" customFormat="1" x14ac:dyDescent="0.25"/>
    <row r="481" s="2" customFormat="1" x14ac:dyDescent="0.25"/>
    <row r="482" s="2" customFormat="1" x14ac:dyDescent="0.25"/>
    <row r="483" s="2" customFormat="1" x14ac:dyDescent="0.25"/>
    <row r="484" s="2" customFormat="1" x14ac:dyDescent="0.25"/>
    <row r="485" s="2" customFormat="1" x14ac:dyDescent="0.25"/>
    <row r="486" s="2" customFormat="1" x14ac:dyDescent="0.25"/>
    <row r="487" s="2" customFormat="1" x14ac:dyDescent="0.25"/>
    <row r="488" s="2" customFormat="1" x14ac:dyDescent="0.25"/>
    <row r="489" s="2" customFormat="1" x14ac:dyDescent="0.25"/>
    <row r="490" s="2" customFormat="1" x14ac:dyDescent="0.25"/>
    <row r="491" s="2" customFormat="1" x14ac:dyDescent="0.25"/>
    <row r="492" s="2" customFormat="1" x14ac:dyDescent="0.25"/>
    <row r="493" s="2" customFormat="1" x14ac:dyDescent="0.25"/>
    <row r="494" s="2" customFormat="1" x14ac:dyDescent="0.25"/>
    <row r="495" s="2" customFormat="1" x14ac:dyDescent="0.25"/>
    <row r="496" s="2" customFormat="1" x14ac:dyDescent="0.25"/>
    <row r="497" s="2" customFormat="1" x14ac:dyDescent="0.25"/>
    <row r="498" s="2" customFormat="1" x14ac:dyDescent="0.25"/>
    <row r="499" s="2" customFormat="1" x14ac:dyDescent="0.25"/>
    <row r="500" s="2" customFormat="1" x14ac:dyDescent="0.25"/>
    <row r="501" s="2" customFormat="1" x14ac:dyDescent="0.25"/>
    <row r="502" s="2" customFormat="1" x14ac:dyDescent="0.25"/>
    <row r="503" s="2" customFormat="1" x14ac:dyDescent="0.25"/>
    <row r="504" s="2" customFormat="1" x14ac:dyDescent="0.25"/>
    <row r="505" s="2" customFormat="1" x14ac:dyDescent="0.25"/>
    <row r="506" s="2" customFormat="1" x14ac:dyDescent="0.25"/>
    <row r="507" s="2" customFormat="1" x14ac:dyDescent="0.25"/>
    <row r="508" s="2" customFormat="1" x14ac:dyDescent="0.25"/>
    <row r="509" s="2" customFormat="1" x14ac:dyDescent="0.25"/>
    <row r="510" s="2" customFormat="1" x14ac:dyDescent="0.25"/>
    <row r="511" s="2" customFormat="1" x14ac:dyDescent="0.25"/>
    <row r="512" s="2" customFormat="1" x14ac:dyDescent="0.25"/>
    <row r="513" s="2" customFormat="1" x14ac:dyDescent="0.25"/>
    <row r="514" s="2" customFormat="1" x14ac:dyDescent="0.25"/>
    <row r="515" s="2" customFormat="1" x14ac:dyDescent="0.25"/>
    <row r="516" s="2" customFormat="1" x14ac:dyDescent="0.25"/>
    <row r="517" s="2" customFormat="1" x14ac:dyDescent="0.25"/>
    <row r="518" s="2" customFormat="1" x14ac:dyDescent="0.25"/>
    <row r="519" s="2" customFormat="1" x14ac:dyDescent="0.25"/>
    <row r="520" s="2" customFormat="1" x14ac:dyDescent="0.25"/>
    <row r="521" s="2" customFormat="1" x14ac:dyDescent="0.25"/>
    <row r="522" s="2" customFormat="1" x14ac:dyDescent="0.25"/>
    <row r="523" s="2" customFormat="1" x14ac:dyDescent="0.25"/>
    <row r="524" s="2" customFormat="1" x14ac:dyDescent="0.25"/>
    <row r="525" s="2" customFormat="1" x14ac:dyDescent="0.25"/>
    <row r="526" s="2" customFormat="1" x14ac:dyDescent="0.25"/>
    <row r="527" s="2" customFormat="1" x14ac:dyDescent="0.25"/>
    <row r="528" s="2" customFormat="1" x14ac:dyDescent="0.25"/>
    <row r="529" s="2" customFormat="1" x14ac:dyDescent="0.25"/>
    <row r="530" s="2" customFormat="1" x14ac:dyDescent="0.25"/>
    <row r="531" s="2" customFormat="1" x14ac:dyDescent="0.25"/>
    <row r="532" s="2" customFormat="1" x14ac:dyDescent="0.25"/>
    <row r="533" s="2" customFormat="1" x14ac:dyDescent="0.25"/>
    <row r="534" s="2" customFormat="1" x14ac:dyDescent="0.25"/>
    <row r="535" s="2" customFormat="1" x14ac:dyDescent="0.25"/>
    <row r="536" s="2" customFormat="1" x14ac:dyDescent="0.25"/>
    <row r="537" s="2" customFormat="1" x14ac:dyDescent="0.25"/>
    <row r="538" s="2" customFormat="1" x14ac:dyDescent="0.25"/>
    <row r="539" s="2" customFormat="1" x14ac:dyDescent="0.25"/>
    <row r="540" s="2" customFormat="1" x14ac:dyDescent="0.25"/>
    <row r="541" s="2" customFormat="1" x14ac:dyDescent="0.25"/>
    <row r="542" s="2" customFormat="1" x14ac:dyDescent="0.25"/>
    <row r="543" s="2" customFormat="1" x14ac:dyDescent="0.25"/>
    <row r="544" s="2" customFormat="1" x14ac:dyDescent="0.25"/>
    <row r="545" s="2" customFormat="1" x14ac:dyDescent="0.25"/>
    <row r="546" s="2" customFormat="1" x14ac:dyDescent="0.25"/>
    <row r="547" s="2" customFormat="1" x14ac:dyDescent="0.25"/>
    <row r="548" s="2" customFormat="1" x14ac:dyDescent="0.25"/>
    <row r="549" s="2" customFormat="1" x14ac:dyDescent="0.25"/>
    <row r="550" s="2" customFormat="1" x14ac:dyDescent="0.25"/>
    <row r="551" s="2" customFormat="1" x14ac:dyDescent="0.25"/>
    <row r="552" s="2" customFormat="1" x14ac:dyDescent="0.25"/>
    <row r="553" s="2" customFormat="1" x14ac:dyDescent="0.25"/>
    <row r="554" s="2" customFormat="1" x14ac:dyDescent="0.25"/>
    <row r="555" s="2" customFormat="1" x14ac:dyDescent="0.25"/>
    <row r="556" s="2" customFormat="1" x14ac:dyDescent="0.25"/>
    <row r="557" s="2" customFormat="1" x14ac:dyDescent="0.25"/>
    <row r="558" s="2" customFormat="1" x14ac:dyDescent="0.25"/>
    <row r="559" s="2" customFormat="1" x14ac:dyDescent="0.25"/>
    <row r="560" s="2" customFormat="1" x14ac:dyDescent="0.25"/>
    <row r="561" s="2" customFormat="1" x14ac:dyDescent="0.25"/>
    <row r="562" s="2" customFormat="1" x14ac:dyDescent="0.25"/>
    <row r="563" s="2" customFormat="1" x14ac:dyDescent="0.25"/>
    <row r="564" s="2" customFormat="1" x14ac:dyDescent="0.25"/>
    <row r="565" s="2" customFormat="1" x14ac:dyDescent="0.25"/>
    <row r="566" s="2" customFormat="1" x14ac:dyDescent="0.25"/>
    <row r="567" s="2" customFormat="1" x14ac:dyDescent="0.25"/>
    <row r="568" s="2" customFormat="1" x14ac:dyDescent="0.25"/>
    <row r="569" s="2" customFormat="1" x14ac:dyDescent="0.25"/>
    <row r="570" s="2" customFormat="1" x14ac:dyDescent="0.25"/>
    <row r="571" s="2" customFormat="1" x14ac:dyDescent="0.25"/>
    <row r="572" s="2" customFormat="1" x14ac:dyDescent="0.25"/>
    <row r="573" s="2" customFormat="1" x14ac:dyDescent="0.25"/>
    <row r="574" s="2" customFormat="1" x14ac:dyDescent="0.25"/>
    <row r="575" s="2" customFormat="1" x14ac:dyDescent="0.25"/>
    <row r="576" s="2" customFormat="1" x14ac:dyDescent="0.25"/>
    <row r="577" s="2" customFormat="1" x14ac:dyDescent="0.25"/>
    <row r="578" s="2" customFormat="1" x14ac:dyDescent="0.25"/>
    <row r="579" s="2" customFormat="1" x14ac:dyDescent="0.25"/>
    <row r="580" s="2" customFormat="1" x14ac:dyDescent="0.25"/>
    <row r="581" s="2" customFormat="1" x14ac:dyDescent="0.25"/>
    <row r="582" s="2" customFormat="1" x14ac:dyDescent="0.25"/>
    <row r="583" s="2" customFormat="1" x14ac:dyDescent="0.25"/>
    <row r="584" s="2" customFormat="1" x14ac:dyDescent="0.25"/>
    <row r="585" s="2" customFormat="1" x14ac:dyDescent="0.25"/>
    <row r="586" s="2" customFormat="1" x14ac:dyDescent="0.25"/>
    <row r="587" s="2" customFormat="1" x14ac:dyDescent="0.25"/>
    <row r="588" s="2" customFormat="1" x14ac:dyDescent="0.25"/>
    <row r="589" s="2" customFormat="1" x14ac:dyDescent="0.25"/>
    <row r="590" s="2" customFormat="1" x14ac:dyDescent="0.25"/>
    <row r="591" s="2" customFormat="1" x14ac:dyDescent="0.25"/>
    <row r="592" s="2" customFormat="1" x14ac:dyDescent="0.25"/>
    <row r="593" s="2" customFormat="1" x14ac:dyDescent="0.25"/>
    <row r="594" s="2" customFormat="1" x14ac:dyDescent="0.25"/>
    <row r="595" s="2" customFormat="1" x14ac:dyDescent="0.25"/>
    <row r="596" s="2" customFormat="1" x14ac:dyDescent="0.25"/>
    <row r="597" s="2" customFormat="1" x14ac:dyDescent="0.25"/>
    <row r="598" s="2" customFormat="1" x14ac:dyDescent="0.25"/>
    <row r="599" s="2" customFormat="1" x14ac:dyDescent="0.25"/>
    <row r="600" s="2" customFormat="1" x14ac:dyDescent="0.25"/>
    <row r="601" s="2" customFormat="1" x14ac:dyDescent="0.25"/>
    <row r="602" s="2" customFormat="1" x14ac:dyDescent="0.25"/>
    <row r="603" s="2" customFormat="1" x14ac:dyDescent="0.25"/>
    <row r="604" s="2" customFormat="1" x14ac:dyDescent="0.25"/>
    <row r="605" s="2" customFormat="1" x14ac:dyDescent="0.25"/>
    <row r="606" s="2" customFormat="1" x14ac:dyDescent="0.25"/>
    <row r="607" s="2" customFormat="1" x14ac:dyDescent="0.25"/>
    <row r="608" s="2" customFormat="1" x14ac:dyDescent="0.25"/>
    <row r="609" s="2" customFormat="1" x14ac:dyDescent="0.25"/>
    <row r="610" s="2" customFormat="1" x14ac:dyDescent="0.25"/>
    <row r="611" s="2" customFormat="1" x14ac:dyDescent="0.25"/>
    <row r="612" s="2" customFormat="1" x14ac:dyDescent="0.25"/>
    <row r="613" s="2" customFormat="1" x14ac:dyDescent="0.25"/>
    <row r="614" s="2" customFormat="1" x14ac:dyDescent="0.25"/>
    <row r="615" s="2" customFormat="1" x14ac:dyDescent="0.25"/>
    <row r="616" s="2" customFormat="1" x14ac:dyDescent="0.25"/>
    <row r="617" s="2" customFormat="1" x14ac:dyDescent="0.25"/>
    <row r="618" s="2" customFormat="1" x14ac:dyDescent="0.25"/>
    <row r="619" s="2" customFormat="1" x14ac:dyDescent="0.25"/>
    <row r="620" s="2" customFormat="1" x14ac:dyDescent="0.25"/>
    <row r="621" s="2" customFormat="1" x14ac:dyDescent="0.25"/>
    <row r="622" s="2" customFormat="1" x14ac:dyDescent="0.25"/>
    <row r="623" s="2" customFormat="1" x14ac:dyDescent="0.25"/>
    <row r="624" s="2" customFormat="1" x14ac:dyDescent="0.25"/>
    <row r="625" s="2" customFormat="1" x14ac:dyDescent="0.25"/>
    <row r="626" s="2" customFormat="1" x14ac:dyDescent="0.25"/>
    <row r="627" s="2" customFormat="1" x14ac:dyDescent="0.25"/>
    <row r="628" s="2" customFormat="1" x14ac:dyDescent="0.25"/>
    <row r="629" s="2" customFormat="1" x14ac:dyDescent="0.25"/>
    <row r="630" s="2" customFormat="1" x14ac:dyDescent="0.25"/>
    <row r="631" s="2" customFormat="1" x14ac:dyDescent="0.25"/>
    <row r="632" s="2" customFormat="1" x14ac:dyDescent="0.25"/>
    <row r="633" s="2" customFormat="1" x14ac:dyDescent="0.25"/>
    <row r="634" s="2" customFormat="1" x14ac:dyDescent="0.25"/>
    <row r="635" s="2" customFormat="1" x14ac:dyDescent="0.25"/>
    <row r="636" s="2" customFormat="1" x14ac:dyDescent="0.25"/>
    <row r="637" s="2" customFormat="1" x14ac:dyDescent="0.25"/>
    <row r="638" s="2" customFormat="1" x14ac:dyDescent="0.25"/>
    <row r="639" s="2" customFormat="1" x14ac:dyDescent="0.25"/>
    <row r="640" s="2" customFormat="1" x14ac:dyDescent="0.25"/>
    <row r="641" s="2" customFormat="1" x14ac:dyDescent="0.25"/>
    <row r="642" s="2" customFormat="1" x14ac:dyDescent="0.25"/>
    <row r="643" s="2" customFormat="1" x14ac:dyDescent="0.25"/>
    <row r="644" s="2" customFormat="1" x14ac:dyDescent="0.25"/>
    <row r="645" s="2" customFormat="1" x14ac:dyDescent="0.25"/>
    <row r="646" s="2" customFormat="1" x14ac:dyDescent="0.25"/>
    <row r="647" s="2" customFormat="1" x14ac:dyDescent="0.25"/>
    <row r="648" s="2" customFormat="1" x14ac:dyDescent="0.25"/>
    <row r="649" s="2" customFormat="1" x14ac:dyDescent="0.25"/>
    <row r="650" s="2" customFormat="1" x14ac:dyDescent="0.25"/>
    <row r="651" s="2" customFormat="1" x14ac:dyDescent="0.25"/>
    <row r="652" s="2" customFormat="1" x14ac:dyDescent="0.25"/>
    <row r="653" s="2" customFormat="1" x14ac:dyDescent="0.25"/>
    <row r="654" s="2" customFormat="1" x14ac:dyDescent="0.25"/>
    <row r="655" s="2" customFormat="1" x14ac:dyDescent="0.25"/>
    <row r="656" s="2" customFormat="1" x14ac:dyDescent="0.25"/>
    <row r="657" s="2" customFormat="1" x14ac:dyDescent="0.25"/>
    <row r="658" s="2" customFormat="1" x14ac:dyDescent="0.25"/>
    <row r="659" s="2" customFormat="1" x14ac:dyDescent="0.25"/>
    <row r="660" s="2" customFormat="1" x14ac:dyDescent="0.25"/>
    <row r="661" s="2" customFormat="1" x14ac:dyDescent="0.25"/>
    <row r="662" s="2" customFormat="1" x14ac:dyDescent="0.25"/>
    <row r="663" s="2" customFormat="1" x14ac:dyDescent="0.25"/>
    <row r="664" s="2" customFormat="1" x14ac:dyDescent="0.25"/>
    <row r="665" s="2" customFormat="1" x14ac:dyDescent="0.25"/>
    <row r="666" s="2" customFormat="1" x14ac:dyDescent="0.25"/>
    <row r="667" s="2" customFormat="1" x14ac:dyDescent="0.25"/>
    <row r="668" s="2" customFormat="1" x14ac:dyDescent="0.25"/>
    <row r="669" s="2" customFormat="1" x14ac:dyDescent="0.25"/>
    <row r="670" s="2" customFormat="1" x14ac:dyDescent="0.25"/>
    <row r="671" s="2" customFormat="1" x14ac:dyDescent="0.25"/>
    <row r="672" s="2" customFormat="1" x14ac:dyDescent="0.25"/>
    <row r="673" s="2" customFormat="1" x14ac:dyDescent="0.25"/>
    <row r="674" s="2" customFormat="1" x14ac:dyDescent="0.25"/>
    <row r="675" s="2" customFormat="1" x14ac:dyDescent="0.25"/>
    <row r="676" s="2" customFormat="1" x14ac:dyDescent="0.25"/>
    <row r="677" s="2" customFormat="1" x14ac:dyDescent="0.25"/>
    <row r="678" s="2" customFormat="1" x14ac:dyDescent="0.25"/>
    <row r="679" s="2" customFormat="1" x14ac:dyDescent="0.25"/>
    <row r="680" s="2" customFormat="1" x14ac:dyDescent="0.25"/>
    <row r="681" s="2" customFormat="1" x14ac:dyDescent="0.25"/>
    <row r="682" s="2" customFormat="1" x14ac:dyDescent="0.25"/>
    <row r="683" s="2" customFormat="1" x14ac:dyDescent="0.25"/>
    <row r="684" s="2" customFormat="1" x14ac:dyDescent="0.25"/>
    <row r="685" s="2" customFormat="1" x14ac:dyDescent="0.25"/>
    <row r="686" s="2" customFormat="1" x14ac:dyDescent="0.25"/>
    <row r="687" s="2" customFormat="1" x14ac:dyDescent="0.25"/>
    <row r="688" s="2" customFormat="1" x14ac:dyDescent="0.25"/>
    <row r="689" s="2" customFormat="1" x14ac:dyDescent="0.25"/>
    <row r="690" s="2" customFormat="1" x14ac:dyDescent="0.25"/>
    <row r="691" s="2" customFormat="1" x14ac:dyDescent="0.25"/>
    <row r="692" s="2" customFormat="1" x14ac:dyDescent="0.25"/>
    <row r="693" s="2" customFormat="1" x14ac:dyDescent="0.25"/>
    <row r="694" s="2" customFormat="1" x14ac:dyDescent="0.25"/>
    <row r="695" s="2" customFormat="1" x14ac:dyDescent="0.25"/>
    <row r="696" s="2" customFormat="1" x14ac:dyDescent="0.25"/>
    <row r="697" s="2" customFormat="1" x14ac:dyDescent="0.25"/>
    <row r="698" s="2" customFormat="1" x14ac:dyDescent="0.25"/>
    <row r="699" s="2" customFormat="1" x14ac:dyDescent="0.25"/>
    <row r="700" s="2" customFormat="1" x14ac:dyDescent="0.25"/>
    <row r="701" s="2" customFormat="1" x14ac:dyDescent="0.25"/>
    <row r="702" s="2" customFormat="1" x14ac:dyDescent="0.25"/>
    <row r="703" s="2" customFormat="1" x14ac:dyDescent="0.25"/>
    <row r="704" s="2" customFormat="1" x14ac:dyDescent="0.25"/>
    <row r="705" s="2" customFormat="1" x14ac:dyDescent="0.25"/>
    <row r="706" s="2" customFormat="1" x14ac:dyDescent="0.25"/>
    <row r="707" s="2" customFormat="1" x14ac:dyDescent="0.25"/>
    <row r="708" s="2" customFormat="1" x14ac:dyDescent="0.25"/>
    <row r="709" s="2" customFormat="1" x14ac:dyDescent="0.25"/>
    <row r="710" s="2" customFormat="1" x14ac:dyDescent="0.25"/>
    <row r="711" s="2" customFormat="1" x14ac:dyDescent="0.25"/>
    <row r="712" s="2" customFormat="1" x14ac:dyDescent="0.25"/>
    <row r="713" s="2" customFormat="1" x14ac:dyDescent="0.25"/>
    <row r="714" s="2" customFormat="1" x14ac:dyDescent="0.25"/>
    <row r="715" s="2" customFormat="1" x14ac:dyDescent="0.25"/>
    <row r="716" s="2" customFormat="1" x14ac:dyDescent="0.25"/>
    <row r="717" s="2" customFormat="1" x14ac:dyDescent="0.25"/>
    <row r="718" s="2" customFormat="1" x14ac:dyDescent="0.25"/>
    <row r="719" s="2" customFormat="1" x14ac:dyDescent="0.25"/>
    <row r="720" s="2" customFormat="1" x14ac:dyDescent="0.25"/>
    <row r="721" s="2" customFormat="1" x14ac:dyDescent="0.25"/>
    <row r="722" s="2" customFormat="1" x14ac:dyDescent="0.25"/>
    <row r="723" s="2" customFormat="1" x14ac:dyDescent="0.25"/>
    <row r="724" s="2" customFormat="1" x14ac:dyDescent="0.25"/>
    <row r="725" s="2" customFormat="1" x14ac:dyDescent="0.25"/>
    <row r="726" s="2" customFormat="1" x14ac:dyDescent="0.25"/>
    <row r="727" s="2" customFormat="1" x14ac:dyDescent="0.25"/>
    <row r="728" s="2" customFormat="1" x14ac:dyDescent="0.25"/>
    <row r="729" s="2" customFormat="1" x14ac:dyDescent="0.25"/>
    <row r="730" s="2" customFormat="1" x14ac:dyDescent="0.25"/>
    <row r="731" s="2" customFormat="1" x14ac:dyDescent="0.25"/>
    <row r="732" s="2" customFormat="1" x14ac:dyDescent="0.25"/>
    <row r="733" s="2" customFormat="1" x14ac:dyDescent="0.25"/>
    <row r="734" s="2" customFormat="1" x14ac:dyDescent="0.25"/>
    <row r="735" s="2" customFormat="1" x14ac:dyDescent="0.25"/>
    <row r="736" s="2" customFormat="1" x14ac:dyDescent="0.25"/>
    <row r="737" s="2" customFormat="1" x14ac:dyDescent="0.25"/>
    <row r="738" s="2" customFormat="1" x14ac:dyDescent="0.25"/>
    <row r="739" s="2" customFormat="1" x14ac:dyDescent="0.25"/>
    <row r="740" s="2" customFormat="1" x14ac:dyDescent="0.25"/>
    <row r="741" s="2" customFormat="1" x14ac:dyDescent="0.25"/>
    <row r="742" s="2" customFormat="1" x14ac:dyDescent="0.25"/>
    <row r="743" s="2" customFormat="1" x14ac:dyDescent="0.25"/>
    <row r="744" s="2" customFormat="1" x14ac:dyDescent="0.25"/>
    <row r="745" s="2" customFormat="1" x14ac:dyDescent="0.25"/>
    <row r="746" s="2" customFormat="1" x14ac:dyDescent="0.25"/>
    <row r="747" s="2" customFormat="1" x14ac:dyDescent="0.25"/>
    <row r="748" s="2" customFormat="1" x14ac:dyDescent="0.25"/>
    <row r="749" s="2" customFormat="1" x14ac:dyDescent="0.25"/>
    <row r="750" s="2" customFormat="1" x14ac:dyDescent="0.25"/>
    <row r="751" s="2" customFormat="1" x14ac:dyDescent="0.25"/>
    <row r="752" s="2" customFormat="1" x14ac:dyDescent="0.25"/>
    <row r="753" s="2" customFormat="1" x14ac:dyDescent="0.25"/>
    <row r="754" s="2" customFormat="1" x14ac:dyDescent="0.25"/>
    <row r="755" s="2" customFormat="1" x14ac:dyDescent="0.25"/>
    <row r="756" s="2" customFormat="1" x14ac:dyDescent="0.25"/>
    <row r="757" s="2" customFormat="1" x14ac:dyDescent="0.25"/>
    <row r="758" s="2" customFormat="1" x14ac:dyDescent="0.25"/>
    <row r="759" s="2" customFormat="1" x14ac:dyDescent="0.25"/>
    <row r="760" s="2" customFormat="1" x14ac:dyDescent="0.25"/>
    <row r="761" s="2" customFormat="1" x14ac:dyDescent="0.25"/>
    <row r="762" s="2" customFormat="1" x14ac:dyDescent="0.25"/>
    <row r="763" s="2" customFormat="1" x14ac:dyDescent="0.25"/>
    <row r="764" s="2" customFormat="1" x14ac:dyDescent="0.25"/>
    <row r="765" s="2" customFormat="1" x14ac:dyDescent="0.25"/>
    <row r="766" s="2" customFormat="1" x14ac:dyDescent="0.25"/>
    <row r="767" s="2" customFormat="1" x14ac:dyDescent="0.25"/>
    <row r="768" s="2" customFormat="1" x14ac:dyDescent="0.25"/>
    <row r="769" spans="1:14" s="2" customFormat="1" x14ac:dyDescent="0.25"/>
    <row r="770" spans="1:14" s="2" customFormat="1" x14ac:dyDescent="0.25"/>
    <row r="771" spans="1:14" s="2" customFormat="1" x14ac:dyDescent="0.25"/>
    <row r="772" spans="1:14" s="2" customFormat="1" x14ac:dyDescent="0.25"/>
    <row r="773" spans="1:14" s="2" customFormat="1" x14ac:dyDescent="0.25"/>
    <row r="774" spans="1:14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M774" s="2"/>
      <c r="N774" s="2"/>
    </row>
    <row r="775" spans="1:14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M775" s="2"/>
      <c r="N775" s="2"/>
    </row>
    <row r="776" spans="1:14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M776" s="2"/>
      <c r="N776" s="2"/>
    </row>
    <row r="777" spans="1:14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M777" s="2"/>
      <c r="N777" s="2"/>
    </row>
    <row r="778" spans="1:14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M778" s="2"/>
      <c r="N778" s="2"/>
    </row>
    <row r="779" spans="1:14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M779" s="2"/>
      <c r="N779" s="2"/>
    </row>
    <row r="780" spans="1:14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M780" s="2"/>
      <c r="N780" s="2"/>
    </row>
    <row r="781" spans="1:14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M781" s="2"/>
      <c r="N781" s="2"/>
    </row>
    <row r="782" spans="1:14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M782" s="2"/>
      <c r="N782" s="2"/>
    </row>
    <row r="783" spans="1:14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M783" s="2"/>
      <c r="N783" s="2"/>
    </row>
    <row r="784" spans="1:14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M784" s="2"/>
      <c r="N784" s="2"/>
    </row>
    <row r="785" spans="1:14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M785" s="2"/>
      <c r="N785" s="2"/>
    </row>
    <row r="786" spans="1:14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M786" s="2"/>
      <c r="N786" s="2"/>
    </row>
    <row r="787" spans="1:14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M787" s="2"/>
      <c r="N787" s="2"/>
    </row>
    <row r="788" spans="1:14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M788" s="2"/>
      <c r="N788" s="2"/>
    </row>
    <row r="789" spans="1:14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M789" s="2"/>
      <c r="N789" s="2"/>
    </row>
    <row r="790" spans="1:14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M790" s="2"/>
      <c r="N790" s="2"/>
    </row>
    <row r="791" spans="1:14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M791" s="2"/>
      <c r="N791" s="2"/>
    </row>
    <row r="792" spans="1:14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M792" s="2"/>
      <c r="N792" s="2"/>
    </row>
    <row r="793" spans="1:14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M793" s="2"/>
      <c r="N793" s="2"/>
    </row>
    <row r="794" spans="1:14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M794" s="2"/>
      <c r="N794" s="2"/>
    </row>
    <row r="795" spans="1:14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M795" s="2"/>
      <c r="N795" s="2"/>
    </row>
    <row r="796" spans="1:14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M796" s="2"/>
      <c r="N796" s="2"/>
    </row>
    <row r="797" spans="1:14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M797" s="2"/>
      <c r="N797" s="2"/>
    </row>
    <row r="798" spans="1:14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M798" s="2"/>
      <c r="N798" s="2"/>
    </row>
    <row r="799" spans="1:14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M799" s="2"/>
      <c r="N799" s="2"/>
    </row>
    <row r="800" spans="1:14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M800" s="2"/>
      <c r="N800" s="2"/>
    </row>
    <row r="801" spans="1:14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M801" s="2"/>
      <c r="N801" s="2"/>
    </row>
    <row r="802" spans="1:14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M802" s="2"/>
      <c r="N802" s="2"/>
    </row>
    <row r="803" spans="1:14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M803" s="2"/>
      <c r="N803" s="2"/>
    </row>
    <row r="804" spans="1:14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M804" s="2"/>
      <c r="N804" s="2"/>
    </row>
    <row r="805" spans="1:14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M805" s="2"/>
      <c r="N805" s="2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209"/>
  <sheetViews>
    <sheetView workbookViewId="0">
      <selection activeCell="X7" sqref="X7"/>
    </sheetView>
  </sheetViews>
  <sheetFormatPr defaultRowHeight="15" x14ac:dyDescent="0.25"/>
  <cols>
    <col min="1" max="1" width="13.7109375" style="40" customWidth="1"/>
    <col min="2" max="2" width="10" customWidth="1"/>
    <col min="3" max="3" width="1.7109375" style="19" customWidth="1"/>
    <col min="11" max="11" width="2.140625" style="19" customWidth="1"/>
    <col min="12" max="17" width="10.7109375" style="6" customWidth="1"/>
    <col min="18" max="18" width="13.7109375" style="40" customWidth="1"/>
    <col min="19" max="19" width="10" customWidth="1"/>
    <col min="20" max="20" width="1.7109375" style="19" customWidth="1"/>
    <col min="28" max="28" width="2.140625" style="19" customWidth="1"/>
    <col min="29" max="34" width="10.7109375" style="6" customWidth="1"/>
    <col min="35" max="35" width="1.7109375" style="19" customWidth="1"/>
  </cols>
  <sheetData>
    <row r="1" spans="1:35" x14ac:dyDescent="0.25">
      <c r="D1" s="110" t="s">
        <v>235</v>
      </c>
      <c r="E1" s="110"/>
      <c r="F1" s="110"/>
      <c r="G1" s="110"/>
      <c r="H1" s="110"/>
      <c r="I1" s="110"/>
      <c r="J1" s="110"/>
      <c r="K1" s="42"/>
      <c r="L1" s="110" t="s">
        <v>234</v>
      </c>
      <c r="M1" s="110"/>
      <c r="N1" s="110"/>
      <c r="O1" s="110"/>
      <c r="P1" s="110"/>
      <c r="Q1" s="110"/>
      <c r="U1" s="110" t="s">
        <v>236</v>
      </c>
      <c r="V1" s="110"/>
      <c r="W1" s="110"/>
      <c r="X1" s="110"/>
      <c r="Y1" s="110"/>
      <c r="Z1" s="110"/>
      <c r="AA1" s="85"/>
      <c r="AB1" s="42"/>
      <c r="AC1" s="110" t="s">
        <v>237</v>
      </c>
      <c r="AD1" s="110"/>
      <c r="AE1" s="110"/>
      <c r="AF1" s="110"/>
      <c r="AG1" s="110"/>
      <c r="AH1" s="110"/>
    </row>
    <row r="2" spans="1:35" x14ac:dyDescent="0.25">
      <c r="A2" s="39" t="s">
        <v>106</v>
      </c>
      <c r="B2" t="s">
        <v>226</v>
      </c>
      <c r="D2" s="70">
        <v>17</v>
      </c>
      <c r="E2" s="70">
        <v>15</v>
      </c>
      <c r="F2" s="70">
        <v>13</v>
      </c>
      <c r="G2" s="70">
        <v>11</v>
      </c>
      <c r="H2" s="70">
        <v>9</v>
      </c>
      <c r="I2" s="70">
        <v>7</v>
      </c>
      <c r="J2" s="70">
        <v>5</v>
      </c>
      <c r="L2" s="70">
        <v>25</v>
      </c>
      <c r="M2" s="70">
        <v>22</v>
      </c>
      <c r="N2" s="70">
        <v>19</v>
      </c>
      <c r="O2" s="70">
        <v>16</v>
      </c>
      <c r="P2" s="70">
        <v>13</v>
      </c>
      <c r="Q2" s="70" t="s">
        <v>229</v>
      </c>
      <c r="R2" s="39" t="s">
        <v>107</v>
      </c>
      <c r="U2" s="70">
        <v>17</v>
      </c>
      <c r="V2" s="70">
        <v>15</v>
      </c>
      <c r="W2" s="70">
        <v>13</v>
      </c>
      <c r="X2" s="70">
        <v>11</v>
      </c>
      <c r="Y2" s="70">
        <v>9</v>
      </c>
      <c r="Z2" s="70">
        <v>7</v>
      </c>
      <c r="AA2" s="70">
        <v>5</v>
      </c>
      <c r="AC2" s="70" t="s">
        <v>217</v>
      </c>
      <c r="AD2" s="70" t="s">
        <v>218</v>
      </c>
      <c r="AE2" s="70" t="s">
        <v>211</v>
      </c>
      <c r="AF2" s="70" t="s">
        <v>212</v>
      </c>
      <c r="AG2" s="70" t="s">
        <v>213</v>
      </c>
      <c r="AH2" s="70" t="s">
        <v>214</v>
      </c>
    </row>
    <row r="3" spans="1:35" x14ac:dyDescent="0.25">
      <c r="D3" s="44">
        <f>'P1dB CL'!C8</f>
        <v>0</v>
      </c>
      <c r="E3" s="44">
        <f>'P1dB CL'!C64</f>
        <v>0</v>
      </c>
      <c r="F3" s="44">
        <f>'P1dB CL'!C120</f>
        <v>0</v>
      </c>
      <c r="G3" s="44">
        <f>'P1dB CL'!C176</f>
        <v>0</v>
      </c>
      <c r="H3" s="44">
        <f>'P1dB CL'!C232</f>
        <v>0</v>
      </c>
      <c r="I3" s="44">
        <f>'P1dB CL'!C288</f>
        <v>0</v>
      </c>
      <c r="J3" s="44">
        <f>'P1dB CL'!C344</f>
        <v>0</v>
      </c>
      <c r="L3" s="44">
        <f>'P1dB CL'!C399</f>
        <v>0</v>
      </c>
      <c r="M3" s="44">
        <f>'P1dB CL'!C454</f>
        <v>0</v>
      </c>
      <c r="N3" s="44">
        <f>'P1dB CL'!C509</f>
        <v>0</v>
      </c>
      <c r="O3" s="44">
        <f>'P1dB CL'!C564</f>
        <v>0</v>
      </c>
      <c r="P3" s="44">
        <f>'P1dB CL'!C619</f>
        <v>0</v>
      </c>
      <c r="Q3" s="44">
        <f>'P1dB CL'!C670</f>
        <v>0</v>
      </c>
      <c r="U3" s="44">
        <f>'P1dB CL'!V8</f>
        <v>0</v>
      </c>
      <c r="V3" s="44">
        <f>'P1dB CL'!V64</f>
        <v>0</v>
      </c>
      <c r="W3" s="44">
        <f>'P1dB CL'!V120</f>
        <v>0</v>
      </c>
      <c r="X3" s="44">
        <f>'P1dB CL'!V176</f>
        <v>0</v>
      </c>
      <c r="Y3" s="44">
        <f>'P1dB CL'!V232</f>
        <v>0</v>
      </c>
      <c r="Z3" s="44">
        <f>'P1dB CL'!V288</f>
        <v>0</v>
      </c>
      <c r="AA3" s="44">
        <f>'P1dB CL'!V345</f>
        <v>0</v>
      </c>
      <c r="AC3" s="44">
        <f>'P1dB CL'!V399</f>
        <v>0</v>
      </c>
      <c r="AD3" s="44">
        <f>'P1dB CL'!V454</f>
        <v>0</v>
      </c>
      <c r="AE3" s="44">
        <f>'P1dB CL'!V509</f>
        <v>0</v>
      </c>
      <c r="AF3" s="44">
        <f>'P1dB CL'!V564</f>
        <v>0</v>
      </c>
      <c r="AG3" s="44">
        <f>'P1dB CL'!V621</f>
        <v>0</v>
      </c>
      <c r="AH3" s="44">
        <f>'P1dB CL'!V674</f>
        <v>0</v>
      </c>
    </row>
    <row r="5" spans="1:35" x14ac:dyDescent="0.25">
      <c r="B5" t="s">
        <v>225</v>
      </c>
      <c r="C5" s="20"/>
      <c r="D5" s="44">
        <f>MAX('P1dB CL'!F5:F55)</f>
        <v>0</v>
      </c>
      <c r="E5" s="44">
        <f>MAX('P1dB CL'!G5:G55)</f>
        <v>0</v>
      </c>
      <c r="F5" s="44">
        <f>MAX('P1dB CL'!H5:H55)</f>
        <v>0</v>
      </c>
      <c r="G5" s="44">
        <f>MAX('P1dB CL'!I5:I55)</f>
        <v>0</v>
      </c>
      <c r="H5" s="44">
        <f>MAX('P1dB CL'!J5:J55)</f>
        <v>0</v>
      </c>
      <c r="I5" s="44">
        <f>MAX('P1dB CL'!K5:K55)</f>
        <v>0</v>
      </c>
      <c r="J5" s="44">
        <f>MAX('P1dB CL'!L5:L55)</f>
        <v>0</v>
      </c>
      <c r="K5" s="78"/>
      <c r="L5" s="44">
        <f>MAX('P1dB CL'!N5:N55)</f>
        <v>0</v>
      </c>
      <c r="M5" s="44">
        <f>MAX('P1dB CL'!O5:O55)</f>
        <v>0</v>
      </c>
      <c r="N5" s="44">
        <f>MAX('P1dB CL'!P5:P55)</f>
        <v>0</v>
      </c>
      <c r="O5" s="44">
        <f>MAX('P1dB CL'!Q5:Q55)</f>
        <v>0</v>
      </c>
      <c r="P5" s="44">
        <f>MAX('P1dB CL'!R5:R55)</f>
        <v>0</v>
      </c>
      <c r="Q5" s="44">
        <f>MAX('P1dB CL'!S5:S55)</f>
        <v>0</v>
      </c>
      <c r="S5" t="s">
        <v>225</v>
      </c>
      <c r="T5" s="20"/>
      <c r="U5" s="44">
        <f>MAX('P1dB CL'!Y5:Y55)</f>
        <v>0</v>
      </c>
      <c r="V5" s="44">
        <f>MAX('P1dB CL'!Z5:Z55)</f>
        <v>0</v>
      </c>
      <c r="W5" s="44">
        <f>MAX('P1dB CL'!AA5:AA55)</f>
        <v>0</v>
      </c>
      <c r="X5" s="44">
        <f>MAX('P1dB CL'!AB5:AB55)</f>
        <v>0</v>
      </c>
      <c r="Y5" s="44">
        <f>MAX('P1dB CL'!AC5:AC55)</f>
        <v>0</v>
      </c>
      <c r="Z5" s="44">
        <f>MAX('P1dB CL'!AD5:AD55)</f>
        <v>0</v>
      </c>
      <c r="AA5" s="44">
        <f>MAX('P1dB CL'!AE5:AE55)</f>
        <v>0</v>
      </c>
      <c r="AB5" s="20"/>
      <c r="AC5" s="44">
        <v>-7.5583109999999998</v>
      </c>
      <c r="AD5" s="44">
        <v>-7.6491132000000004</v>
      </c>
      <c r="AE5" s="44">
        <v>-7.9301237999999996</v>
      </c>
      <c r="AF5" s="44">
        <v>-8.5125426999999991</v>
      </c>
      <c r="AG5" s="44">
        <v>-9.7261609999999994</v>
      </c>
      <c r="AH5" s="44">
        <v>0</v>
      </c>
      <c r="AI5" s="20"/>
    </row>
    <row r="6" spans="1:35" x14ac:dyDescent="0.25">
      <c r="B6" t="s">
        <v>227</v>
      </c>
      <c r="C6" s="20"/>
      <c r="D6" s="72" t="e">
        <f>D7+INDEX('P1dB CL'!F5:'P1dB CL'!F55,MATCH(TRUE,INDEX(D9:D59&gt;1,0),))+1</f>
        <v>#N/A</v>
      </c>
      <c r="E6" s="72" t="e">
        <f>E7+INDEX('P1dB CL'!G5:'P1dB CL'!G55,MATCH(TRUE,INDEX(E9:E59&gt;1,0),))+1</f>
        <v>#N/A</v>
      </c>
      <c r="F6" s="72" t="e">
        <f>F7+INDEX('P1dB CL'!H5:'P1dB CL'!H55,MATCH(TRUE,INDEX(F9:F59&gt;1,0),))+1</f>
        <v>#N/A</v>
      </c>
      <c r="G6" s="72" t="e">
        <f>G7+INDEX('P1dB CL'!I5:'P1dB CL'!I55,MATCH(TRUE,INDEX(G9:G59&gt;1,0),))+1</f>
        <v>#N/A</v>
      </c>
      <c r="H6" s="72" t="e">
        <f>H7+INDEX('P1dB CL'!J5:'P1dB CL'!J55,MATCH(TRUE,INDEX(H9:H59&gt;1,0),))+1</f>
        <v>#N/A</v>
      </c>
      <c r="I6" s="72" t="e">
        <f>I7+INDEX('P1dB CL'!K5:'P1dB CL'!K55,MATCH(TRUE,INDEX(I9:I59&gt;1,0),))+1</f>
        <v>#N/A</v>
      </c>
      <c r="J6" s="72" t="e">
        <f>J7+INDEX('P1dB CL'!L5:'P1dB CL'!L55,MATCH(TRUE,INDEX(J9:J59&gt;1,0),))+1</f>
        <v>#N/A</v>
      </c>
      <c r="K6" s="73"/>
      <c r="L6" s="72" t="e">
        <f>L7+INDEX('P1dB CL'!N5:'P1dB CL'!N55,MATCH(TRUE,INDEX(L9:L59&gt;1,0),))+1</f>
        <v>#N/A</v>
      </c>
      <c r="M6" s="72" t="e">
        <f>M7+INDEX('P1dB CL'!O5:'P1dB CL'!O55,MATCH(TRUE,INDEX(M9:M59&gt;1,0),))+1</f>
        <v>#N/A</v>
      </c>
      <c r="N6" s="72" t="e">
        <f>N7+INDEX('P1dB CL'!P5:'P1dB CL'!P55,MATCH(TRUE,INDEX(N9:N59&gt;1,0),))+1</f>
        <v>#N/A</v>
      </c>
      <c r="O6" s="72" t="e">
        <f>O7+INDEX('P1dB CL'!Q5:'P1dB CL'!Q55,MATCH(TRUE,INDEX(O9:O59&gt;1,0),))+1</f>
        <v>#N/A</v>
      </c>
      <c r="P6" s="72" t="e">
        <f>P7+INDEX('P1dB CL'!R5:'P1dB CL'!R55,MATCH(TRUE,INDEX(P9:P59&gt;1,0),))+1</f>
        <v>#N/A</v>
      </c>
      <c r="Q6" s="72" t="e">
        <f>Q7+INDEX('P1dB CL'!S5:'P1dB CL'!S55,MATCH(TRUE,INDEX(Q9:Q59&gt;1,0),))+1</f>
        <v>#N/A</v>
      </c>
      <c r="R6" s="74"/>
      <c r="S6" s="75"/>
      <c r="T6" s="73"/>
      <c r="U6" s="72" t="e">
        <f>U7+INDEX('P1dB CL'!Y5:'P1dB CL'!Y55,MATCH(TRUE,INDEX(U9:U59&gt;1,0),))+1</f>
        <v>#N/A</v>
      </c>
      <c r="V6" s="72" t="e">
        <f>V7+INDEX('P1dB CL'!Z5:'P1dB CL'!Z55,MATCH(TRUE,INDEX(V9:V59&gt;1,0),))+1</f>
        <v>#N/A</v>
      </c>
      <c r="W6" s="72" t="e">
        <f>W7+INDEX('P1dB CL'!AA5:'P1dB CL'!AA55,MATCH(TRUE,INDEX(W9:W59&gt;1,0),))+1</f>
        <v>#N/A</v>
      </c>
      <c r="X6" s="72" t="e">
        <f>X7+INDEX('P1dB CL'!AB5:'P1dB CL'!AB55,MATCH(TRUE,INDEX(X9:X59&gt;1,0),))+1</f>
        <v>#N/A</v>
      </c>
      <c r="Y6" s="72" t="e">
        <f>Y7+INDEX('P1dB CL'!AC5:'P1dB CL'!AC55,MATCH(TRUE,INDEX(Y9:Y59&gt;1,0),))+1</f>
        <v>#N/A</v>
      </c>
      <c r="Z6" s="72" t="e">
        <f>Z7+INDEX('P1dB CL'!AD5:'P1dB CL'!AD55,MATCH(TRUE,INDEX(Z9:Z59&gt;1,0),))+1</f>
        <v>#N/A</v>
      </c>
      <c r="AA6" s="72" t="e">
        <f>AA7+INDEX('P1dB CL'!AE5:'P1dB CL'!AE55,MATCH(TRUE,INDEX(AA9:AA59&gt;1,0),))+1</f>
        <v>#N/A</v>
      </c>
      <c r="AB6" s="73"/>
      <c r="AC6" s="72" t="e">
        <f>AC7+INDEX('P1dB CL'!AG5:'P1dB CL'!AG55,MATCH(TRUE,INDEX(AC9:AC59&gt;1,0),))+1</f>
        <v>#N/A</v>
      </c>
      <c r="AD6" s="72" t="e">
        <f>AD7+INDEX('P1dB CL'!AH5:'P1dB CL'!AH55,MATCH(TRUE,INDEX(AD9:AD59&gt;1,0),))+1</f>
        <v>#N/A</v>
      </c>
      <c r="AE6" s="72" t="e">
        <f>AE7+INDEX('P1dB CL'!AI5:'P1dB CL'!AI55,MATCH(TRUE,INDEX(AE9:AE59&gt;1,0),))+1</f>
        <v>#N/A</v>
      </c>
      <c r="AF6" s="72" t="e">
        <f>AF7+INDEX('P1dB CL'!AJ5:'P1dB CL'!AJ55,MATCH(TRUE,INDEX(AF9:AF59&gt;1,0),))+1</f>
        <v>#N/A</v>
      </c>
      <c r="AG6" s="72" t="e">
        <f>AG7+INDEX('P1dB CL'!AK5:'P1dB CL'!AK55,MATCH(TRUE,INDEX(AG9:AG59&gt;1,0),))+1</f>
        <v>#N/A</v>
      </c>
      <c r="AH6" s="72" t="e">
        <f>AH7+INDEX('P1dB CL'!AL5:'P1dB CL'!AL55,MATCH(TRUE,INDEX(AH9:AH59&gt;1,0),))+1</f>
        <v>#N/A</v>
      </c>
    </row>
    <row r="7" spans="1:35" x14ac:dyDescent="0.25">
      <c r="B7" t="s">
        <v>228</v>
      </c>
      <c r="D7" s="72" t="e">
        <f>INDEX(B9:B59,MATCH(TRUE,INDEX(D9:D59&gt;1,0),))</f>
        <v>#N/A</v>
      </c>
      <c r="E7" s="72" t="e">
        <f>INDEX(B9:B59,MATCH(TRUE,INDEX(E9:E59&gt;1,0),))</f>
        <v>#N/A</v>
      </c>
      <c r="F7" s="72" t="e">
        <f>INDEX(B9:B59,MATCH(TRUE,INDEX(F9:F59&gt;1,0),))</f>
        <v>#N/A</v>
      </c>
      <c r="G7" s="72" t="e">
        <f>INDEX(B9:B59,MATCH(TRUE,INDEX(G9:G59&gt;1,0),))</f>
        <v>#N/A</v>
      </c>
      <c r="H7" s="72" t="e">
        <f>INDEX(B9:B59,MATCH(TRUE,INDEX(H9:H59&gt;1,0),))</f>
        <v>#N/A</v>
      </c>
      <c r="I7" s="72" t="e">
        <f>INDEX(B9:B59,MATCH(TRUE,INDEX(I9:I59&gt;1,0),))</f>
        <v>#N/A</v>
      </c>
      <c r="J7" s="72" t="e">
        <f>INDEX(C9:C59,MATCH(TRUE,INDEX(J9:J59&gt;1,0),))</f>
        <v>#N/A</v>
      </c>
      <c r="K7" s="73"/>
      <c r="L7" s="72" t="e">
        <f>INDEX(B9:B59,MATCH(TRUE,INDEX(L9:L59&gt;1,0),))</f>
        <v>#N/A</v>
      </c>
      <c r="M7" s="72" t="e">
        <f>INDEX(B9:B59,MATCH(TRUE,INDEX(M9:M59&gt;1,0),))</f>
        <v>#N/A</v>
      </c>
      <c r="N7" s="72" t="e">
        <f>INDEX(B9:B59,MATCH(TRUE,INDEX(N9:N59&gt;1,0),))</f>
        <v>#N/A</v>
      </c>
      <c r="O7" s="72" t="e">
        <f>INDEX(B9:B59,MATCH(TRUE,INDEX(O9:O59&gt;1,0),))</f>
        <v>#N/A</v>
      </c>
      <c r="P7" s="72" t="e">
        <f>INDEX(B9:B59,MATCH(TRUE,INDEX(P9:P59&gt;1,0),))</f>
        <v>#N/A</v>
      </c>
      <c r="Q7" s="72" t="e">
        <f>INDEX(B9:B209,MATCH(TRUE,INDEX(Q9:Q209&gt;1,0),))</f>
        <v>#N/A</v>
      </c>
      <c r="R7" s="74"/>
      <c r="S7" s="75"/>
      <c r="T7" s="73"/>
      <c r="U7" s="72" t="e">
        <f>INDEX(S9:S59,MATCH(TRUE,INDEX(U9:U59&gt;1,0),))</f>
        <v>#N/A</v>
      </c>
      <c r="V7" s="72" t="e">
        <f>INDEX(S9:S59,MATCH(TRUE,INDEX(V9:V59&gt;1,0),))</f>
        <v>#N/A</v>
      </c>
      <c r="W7" s="72" t="e">
        <f>INDEX(S9:S59,MATCH(TRUE,INDEX(W9:W59&gt;1,0),))</f>
        <v>#N/A</v>
      </c>
      <c r="X7" s="72" t="e">
        <f>INDEX(S9:S59,MATCH(TRUE,INDEX(X9:X59&gt;1,0),))</f>
        <v>#N/A</v>
      </c>
      <c r="Y7" s="72" t="e">
        <f>INDEX(S9:S59,MATCH(TRUE,INDEX(Y9:Y59&gt;1,0),))</f>
        <v>#N/A</v>
      </c>
      <c r="Z7" s="72" t="e">
        <f>INDEX(S9:S59,MATCH(TRUE,INDEX(Z9:Z59&gt;1,0),))</f>
        <v>#N/A</v>
      </c>
      <c r="AA7" s="72" t="e">
        <f>INDEX(S9:S59,MATCH(TRUE,INDEX(AA9:AA59&gt;1,0),))</f>
        <v>#N/A</v>
      </c>
      <c r="AB7" s="73"/>
      <c r="AC7" s="72" t="e">
        <f>INDEX(S9:S59,MATCH(TRUE,INDEX(AC9:AC59&gt;1,0),))</f>
        <v>#N/A</v>
      </c>
      <c r="AD7" s="72" t="e">
        <f>INDEX(S9:S59,MATCH(TRUE,INDEX(AD9:AD59&gt;1,0),))</f>
        <v>#N/A</v>
      </c>
      <c r="AE7" s="72" t="e">
        <f>INDEX(S9:S59,MATCH(TRUE,INDEX(AE9:AE59&gt;1,0),))</f>
        <v>#N/A</v>
      </c>
      <c r="AF7" s="72" t="e">
        <f>INDEX(S9:S59,MATCH(TRUE,INDEX(AF9:AF59&gt;1,0),))</f>
        <v>#N/A</v>
      </c>
      <c r="AG7" s="72" t="e">
        <f>INDEX(S9:S59,MATCH(TRUE,INDEX(AG9:AG59&gt;1,0),))</f>
        <v>#N/A</v>
      </c>
      <c r="AH7" s="72" t="e">
        <f>INDEX(S9:S59,MATCH(TRUE,INDEX(AH9:AH59&gt;1,0),))</f>
        <v>#N/A</v>
      </c>
    </row>
    <row r="8" spans="1:35" x14ac:dyDescent="0.25">
      <c r="B8" t="s">
        <v>216</v>
      </c>
      <c r="C8" s="20"/>
      <c r="D8" s="72"/>
      <c r="E8" s="44"/>
      <c r="F8" s="44"/>
      <c r="G8" s="44"/>
      <c r="H8" s="44"/>
      <c r="I8" s="44"/>
      <c r="J8" s="44"/>
      <c r="K8" s="20"/>
      <c r="L8" s="44"/>
      <c r="M8" s="44"/>
      <c r="N8" s="44"/>
      <c r="O8" s="44"/>
      <c r="P8" s="44"/>
      <c r="Q8" s="44"/>
      <c r="S8" t="s">
        <v>216</v>
      </c>
      <c r="T8" s="20"/>
      <c r="U8" s="72"/>
      <c r="V8" s="44"/>
      <c r="W8" s="44"/>
      <c r="X8" s="44"/>
      <c r="Y8" s="44"/>
      <c r="Z8" s="44"/>
      <c r="AA8" s="44"/>
      <c r="AB8" s="20"/>
      <c r="AC8" s="44"/>
      <c r="AD8" s="44"/>
      <c r="AE8" s="44"/>
      <c r="AF8" s="44"/>
      <c r="AG8" s="44"/>
      <c r="AH8" s="44"/>
      <c r="AI8" s="20"/>
    </row>
    <row r="9" spans="1:35" x14ac:dyDescent="0.25">
      <c r="B9" s="6">
        <f>'P1dB CL'!E5</f>
        <v>0</v>
      </c>
      <c r="C9" s="20"/>
      <c r="D9" s="77">
        <f>ABS('P1dB CL'!C9-D$5)</f>
        <v>0</v>
      </c>
      <c r="E9" s="44">
        <f>ABS('P1dB CL'!C65-E$5)</f>
        <v>0</v>
      </c>
      <c r="F9" s="44">
        <f>ABS('P1dB CL'!C121-F$5)</f>
        <v>0</v>
      </c>
      <c r="G9" s="44">
        <f>ABS('P1dB CL'!C177-G$5)</f>
        <v>0</v>
      </c>
      <c r="H9" s="44">
        <f>ABS('P1dB CL'!C233-H$5)</f>
        <v>0</v>
      </c>
      <c r="I9" s="44">
        <f>ABS('P1dB CL'!C289-I$5)</f>
        <v>0</v>
      </c>
      <c r="J9" s="44">
        <f>ABS('P1dB CL'!C345-J$5)</f>
        <v>0</v>
      </c>
      <c r="K9" s="20"/>
      <c r="L9" s="44">
        <f>ABS('P1dB CL'!C400-L$5)</f>
        <v>0</v>
      </c>
      <c r="M9" s="44">
        <f>ABS('P1dB CL'!C455-M$5)</f>
        <v>0</v>
      </c>
      <c r="N9" s="44">
        <f>ABS('P1dB CL'!C510-N$5)</f>
        <v>0</v>
      </c>
      <c r="O9" s="44">
        <f>ABS('P1dB CL'!C565-O$5)</f>
        <v>0</v>
      </c>
      <c r="P9" s="44">
        <f>ABS('P1dB CL'!C620-P$5)</f>
        <v>0</v>
      </c>
      <c r="Q9" s="44">
        <f>ABS('P1dB CL'!C671-Q$5)</f>
        <v>0</v>
      </c>
      <c r="S9" s="6">
        <f>'P1dB CL'!E5</f>
        <v>0</v>
      </c>
      <c r="T9" s="20"/>
      <c r="U9" s="85">
        <f>ABS('P1dB CL'!V9-U$5)</f>
        <v>0</v>
      </c>
      <c r="V9" s="44">
        <f>ABS('P1dB CL'!V65-V$5)</f>
        <v>0</v>
      </c>
      <c r="W9" s="44">
        <f>ABS('P1dB CL'!V121-W$5)</f>
        <v>0</v>
      </c>
      <c r="X9" s="44">
        <f>ABS('P1dB CL'!V177-X$5)</f>
        <v>0</v>
      </c>
      <c r="Y9" s="44">
        <f>ABS('P1dB CL'!V233-Y$5)</f>
        <v>0</v>
      </c>
      <c r="Z9" s="44">
        <f>ABS('P1dB CL'!V289-Z$5)</f>
        <v>0</v>
      </c>
      <c r="AA9" s="44">
        <f>ABS('P1dB CL'!V345-AA$5)</f>
        <v>0</v>
      </c>
      <c r="AB9" s="20"/>
      <c r="AC9" s="44">
        <f>ABS('P1dB CL'!V400-0)</f>
        <v>0</v>
      </c>
      <c r="AD9" s="44">
        <f>ABS('P1dB CL'!V455-0)</f>
        <v>0</v>
      </c>
      <c r="AE9" s="44">
        <f>ABS('P1dB CL'!V510-0)</f>
        <v>0</v>
      </c>
      <c r="AF9" s="44">
        <f>ABS('P1dB CL'!V565-0)</f>
        <v>0</v>
      </c>
      <c r="AG9" s="44">
        <f>ABS('P1dB CL'!V620-0)</f>
        <v>0</v>
      </c>
      <c r="AH9" s="44">
        <f>ABS('P1dB CL'!V675-0)</f>
        <v>0</v>
      </c>
      <c r="AI9" s="20"/>
    </row>
    <row r="10" spans="1:35" x14ac:dyDescent="0.25">
      <c r="B10" s="77">
        <f>'P1dB CL'!E6</f>
        <v>0</v>
      </c>
      <c r="C10" s="20"/>
      <c r="D10" s="85">
        <f>ABS('P1dB CL'!C10-D$5)</f>
        <v>0</v>
      </c>
      <c r="E10" s="44">
        <f>ABS('P1dB CL'!C66-E$5)</f>
        <v>0</v>
      </c>
      <c r="F10" s="44">
        <f>ABS('P1dB CL'!C122-F$5)</f>
        <v>0</v>
      </c>
      <c r="G10" s="44">
        <f>ABS('P1dB CL'!C178-G$5)</f>
        <v>0</v>
      </c>
      <c r="H10" s="44">
        <f>ABS('P1dB CL'!C234-H$5)</f>
        <v>0</v>
      </c>
      <c r="I10" s="44">
        <f>ABS('P1dB CL'!C290-I$5)</f>
        <v>0</v>
      </c>
      <c r="J10" s="44">
        <f>ABS('P1dB CL'!C346-J$5)</f>
        <v>0</v>
      </c>
      <c r="K10" s="20"/>
      <c r="L10" s="44">
        <f>ABS('P1dB CL'!C401-L$5)</f>
        <v>0</v>
      </c>
      <c r="M10" s="44">
        <f>ABS('P1dB CL'!C456-M$5)</f>
        <v>0</v>
      </c>
      <c r="N10" s="44">
        <f>ABS('P1dB CL'!C511-N$5)</f>
        <v>0</v>
      </c>
      <c r="O10" s="44">
        <f>ABS('P1dB CL'!C566-O$5)</f>
        <v>0</v>
      </c>
      <c r="P10" s="44">
        <f>ABS('P1dB CL'!C621-P$5)</f>
        <v>0</v>
      </c>
      <c r="Q10" s="44">
        <f>ABS('P1dB CL'!C672-Q$5)</f>
        <v>0</v>
      </c>
      <c r="S10" s="77">
        <f>'P1dB CL'!E6</f>
        <v>0</v>
      </c>
      <c r="T10" s="20"/>
      <c r="U10" s="85">
        <f>ABS('P1dB CL'!V10-U$5)</f>
        <v>0</v>
      </c>
      <c r="V10" s="44">
        <f>ABS('P1dB CL'!V66-V$5)</f>
        <v>0</v>
      </c>
      <c r="W10" s="44">
        <f>ABS('P1dB CL'!V122-W$5)</f>
        <v>0</v>
      </c>
      <c r="X10" s="44">
        <f>ABS('P1dB CL'!V178-X$5)</f>
        <v>0</v>
      </c>
      <c r="Y10" s="44">
        <f>ABS('P1dB CL'!V234-Y$5)</f>
        <v>0</v>
      </c>
      <c r="Z10" s="44">
        <f>ABS('P1dB CL'!V290-Z$5)</f>
        <v>0</v>
      </c>
      <c r="AA10" s="44">
        <f>ABS('P1dB CL'!V346-AA$5)</f>
        <v>0</v>
      </c>
      <c r="AB10" s="20"/>
      <c r="AC10" s="44">
        <f>ABS('P1dB CL'!V401-0)</f>
        <v>0</v>
      </c>
      <c r="AD10" s="44">
        <f>ABS('P1dB CL'!V456-0)</f>
        <v>0</v>
      </c>
      <c r="AE10" s="44">
        <f>ABS('P1dB CL'!V511-0)</f>
        <v>0</v>
      </c>
      <c r="AF10" s="44">
        <f>ABS('P1dB CL'!V566-0)</f>
        <v>0</v>
      </c>
      <c r="AG10" s="44">
        <f>ABS('P1dB CL'!V621-0)</f>
        <v>0</v>
      </c>
      <c r="AH10" s="44">
        <f>ABS('P1dB CL'!V676-0)</f>
        <v>0</v>
      </c>
      <c r="AI10" s="20"/>
    </row>
    <row r="11" spans="1:35" x14ac:dyDescent="0.25">
      <c r="B11" s="77">
        <f>'P1dB CL'!E7</f>
        <v>0</v>
      </c>
      <c r="C11" s="20"/>
      <c r="D11" s="85">
        <f>ABS('P1dB CL'!C11-D$5)</f>
        <v>0</v>
      </c>
      <c r="E11" s="44">
        <f>ABS('P1dB CL'!C67-E$5)</f>
        <v>0</v>
      </c>
      <c r="F11" s="44">
        <f>ABS('P1dB CL'!C123-F$5)</f>
        <v>0</v>
      </c>
      <c r="G11" s="44">
        <f>ABS('P1dB CL'!C179-G$5)</f>
        <v>0</v>
      </c>
      <c r="H11" s="44">
        <f>ABS('P1dB CL'!C235-H$5)</f>
        <v>0</v>
      </c>
      <c r="I11" s="44">
        <f>ABS('P1dB CL'!C291-I$5)</f>
        <v>0</v>
      </c>
      <c r="J11" s="44">
        <f>ABS('P1dB CL'!C347-J$5)</f>
        <v>0</v>
      </c>
      <c r="K11" s="20"/>
      <c r="L11" s="44">
        <f>ABS('P1dB CL'!C402-L$5)</f>
        <v>0</v>
      </c>
      <c r="M11" s="44">
        <f>ABS('P1dB CL'!C457-M$5)</f>
        <v>0</v>
      </c>
      <c r="N11" s="44">
        <f>ABS('P1dB CL'!C512-N$5)</f>
        <v>0</v>
      </c>
      <c r="O11" s="44">
        <f>ABS('P1dB CL'!C567-O$5)</f>
        <v>0</v>
      </c>
      <c r="P11" s="44">
        <f>ABS('P1dB CL'!C622-P$5)</f>
        <v>0</v>
      </c>
      <c r="Q11" s="44">
        <f>ABS('P1dB CL'!C673-Q$5)</f>
        <v>0</v>
      </c>
      <c r="S11" s="77">
        <f>'P1dB CL'!E7</f>
        <v>0</v>
      </c>
      <c r="T11" s="20"/>
      <c r="U11" s="85">
        <f>ABS('P1dB CL'!V11-U$5)</f>
        <v>0</v>
      </c>
      <c r="V11" s="44">
        <f>ABS('P1dB CL'!V67-V$5)</f>
        <v>0</v>
      </c>
      <c r="W11" s="44">
        <f>ABS('P1dB CL'!V123-W$5)</f>
        <v>0</v>
      </c>
      <c r="X11" s="44">
        <f>ABS('P1dB CL'!V179-X$5)</f>
        <v>0</v>
      </c>
      <c r="Y11" s="44">
        <f>ABS('P1dB CL'!V235-Y$5)</f>
        <v>0</v>
      </c>
      <c r="Z11" s="44">
        <f>ABS('P1dB CL'!V291-Z$5)</f>
        <v>0</v>
      </c>
      <c r="AA11" s="44">
        <f>ABS('P1dB CL'!V347-AA$5)</f>
        <v>0</v>
      </c>
      <c r="AB11" s="20"/>
      <c r="AC11" s="44">
        <f>ABS('P1dB CL'!V402-0)</f>
        <v>0</v>
      </c>
      <c r="AD11" s="44">
        <f>ABS('P1dB CL'!V457-0)</f>
        <v>0</v>
      </c>
      <c r="AE11" s="44">
        <f>ABS('P1dB CL'!V512-0)</f>
        <v>0</v>
      </c>
      <c r="AF11" s="44">
        <f>ABS('P1dB CL'!V567-0)</f>
        <v>0</v>
      </c>
      <c r="AG11" s="44">
        <f>ABS('P1dB CL'!V622-0)</f>
        <v>0</v>
      </c>
      <c r="AH11" s="44">
        <f>ABS('P1dB CL'!V677-0)</f>
        <v>0</v>
      </c>
      <c r="AI11" s="20"/>
    </row>
    <row r="12" spans="1:35" x14ac:dyDescent="0.25">
      <c r="B12" s="77">
        <f>'P1dB CL'!E8</f>
        <v>0</v>
      </c>
      <c r="C12" s="20"/>
      <c r="D12" s="85">
        <f>ABS('P1dB CL'!C12-D$5)</f>
        <v>0</v>
      </c>
      <c r="E12" s="44">
        <f>ABS('P1dB CL'!C68-E$5)</f>
        <v>0</v>
      </c>
      <c r="F12" s="44">
        <f>ABS('P1dB CL'!C124-F$5)</f>
        <v>0</v>
      </c>
      <c r="G12" s="44">
        <f>ABS('P1dB CL'!C180-G$5)</f>
        <v>0</v>
      </c>
      <c r="H12" s="44">
        <f>ABS('P1dB CL'!C236-H$5)</f>
        <v>0</v>
      </c>
      <c r="I12" s="44">
        <f>ABS('P1dB CL'!C292-I$5)</f>
        <v>0</v>
      </c>
      <c r="J12" s="44">
        <f>ABS('P1dB CL'!C348-J$5)</f>
        <v>0</v>
      </c>
      <c r="K12" s="20"/>
      <c r="L12" s="44">
        <f>ABS('P1dB CL'!C403-L$5)</f>
        <v>0</v>
      </c>
      <c r="M12" s="44">
        <f>ABS('P1dB CL'!C458-M$5)</f>
        <v>0</v>
      </c>
      <c r="N12" s="44">
        <f>ABS('P1dB CL'!C513-N$5)</f>
        <v>0</v>
      </c>
      <c r="O12" s="44">
        <f>ABS('P1dB CL'!C568-O$5)</f>
        <v>0</v>
      </c>
      <c r="P12" s="44">
        <f>ABS('P1dB CL'!C623-P$5)</f>
        <v>0</v>
      </c>
      <c r="Q12" s="44">
        <f>ABS('P1dB CL'!C674-Q$5)</f>
        <v>0</v>
      </c>
      <c r="S12" s="77">
        <f>'P1dB CL'!E8</f>
        <v>0</v>
      </c>
      <c r="T12" s="20"/>
      <c r="U12" s="85">
        <f>ABS('P1dB CL'!V12-U$5)</f>
        <v>0</v>
      </c>
      <c r="V12" s="44">
        <f>ABS('P1dB CL'!V68-V$5)</f>
        <v>0</v>
      </c>
      <c r="W12" s="44">
        <f>ABS('P1dB CL'!V124-W$5)</f>
        <v>0</v>
      </c>
      <c r="X12" s="44">
        <f>ABS('P1dB CL'!V180-X$5)</f>
        <v>0</v>
      </c>
      <c r="Y12" s="44">
        <f>ABS('P1dB CL'!V236-Y$5)</f>
        <v>0</v>
      </c>
      <c r="Z12" s="44">
        <f>ABS('P1dB CL'!V292-Z$5)</f>
        <v>0</v>
      </c>
      <c r="AA12" s="44">
        <f>ABS('P1dB CL'!V348-AA$5)</f>
        <v>0</v>
      </c>
      <c r="AB12" s="20"/>
      <c r="AC12" s="44">
        <f>ABS('P1dB CL'!V403-0)</f>
        <v>0</v>
      </c>
      <c r="AD12" s="44">
        <f>ABS('P1dB CL'!V458-0)</f>
        <v>0</v>
      </c>
      <c r="AE12" s="44">
        <f>ABS('P1dB CL'!V513-0)</f>
        <v>0</v>
      </c>
      <c r="AF12" s="44">
        <f>ABS('P1dB CL'!V568-0)</f>
        <v>0</v>
      </c>
      <c r="AG12" s="44">
        <f>ABS('P1dB CL'!V623-0)</f>
        <v>0</v>
      </c>
      <c r="AH12" s="44">
        <f>ABS('P1dB CL'!V678-0)</f>
        <v>0</v>
      </c>
      <c r="AI12" s="20"/>
    </row>
    <row r="13" spans="1:35" x14ac:dyDescent="0.25">
      <c r="B13" s="77">
        <f>'P1dB CL'!E9</f>
        <v>0</v>
      </c>
      <c r="C13" s="20"/>
      <c r="D13" s="85">
        <f>ABS('P1dB CL'!C13-D$5)</f>
        <v>0</v>
      </c>
      <c r="E13" s="44">
        <f>ABS('P1dB CL'!C69-E$5)</f>
        <v>0</v>
      </c>
      <c r="F13" s="44">
        <f>ABS('P1dB CL'!C125-F$5)</f>
        <v>0</v>
      </c>
      <c r="G13" s="44">
        <f>ABS('P1dB CL'!C181-G$5)</f>
        <v>0</v>
      </c>
      <c r="H13" s="44">
        <f>ABS('P1dB CL'!C237-H$5)</f>
        <v>0</v>
      </c>
      <c r="I13" s="44">
        <f>ABS('P1dB CL'!C293-I$5)</f>
        <v>0</v>
      </c>
      <c r="J13" s="44">
        <f>ABS('P1dB CL'!C349-J$5)</f>
        <v>0</v>
      </c>
      <c r="K13" s="20"/>
      <c r="L13" s="44">
        <f>ABS('P1dB CL'!C404-L$5)</f>
        <v>0</v>
      </c>
      <c r="M13" s="44">
        <f>ABS('P1dB CL'!C459-M$5)</f>
        <v>0</v>
      </c>
      <c r="N13" s="44">
        <f>ABS('P1dB CL'!C514-N$5)</f>
        <v>0</v>
      </c>
      <c r="O13" s="44">
        <f>ABS('P1dB CL'!C569-O$5)</f>
        <v>0</v>
      </c>
      <c r="P13" s="44">
        <f>ABS('P1dB CL'!C624-P$5)</f>
        <v>0</v>
      </c>
      <c r="Q13" s="44">
        <f>ABS('P1dB CL'!C675-Q$5)</f>
        <v>0</v>
      </c>
      <c r="S13" s="77">
        <f>'P1dB CL'!E9</f>
        <v>0</v>
      </c>
      <c r="T13" s="20"/>
      <c r="U13" s="85">
        <f>ABS('P1dB CL'!V13-U$5)</f>
        <v>0</v>
      </c>
      <c r="V13" s="44">
        <f>ABS('P1dB CL'!V69-V$5)</f>
        <v>0</v>
      </c>
      <c r="W13" s="44">
        <f>ABS('P1dB CL'!V125-W$5)</f>
        <v>0</v>
      </c>
      <c r="X13" s="44">
        <f>ABS('P1dB CL'!V181-X$5)</f>
        <v>0</v>
      </c>
      <c r="Y13" s="44">
        <f>ABS('P1dB CL'!V237-Y$5)</f>
        <v>0</v>
      </c>
      <c r="Z13" s="44">
        <f>ABS('P1dB CL'!V293-Z$5)</f>
        <v>0</v>
      </c>
      <c r="AA13" s="44">
        <f>ABS('P1dB CL'!V349-AA$5)</f>
        <v>0</v>
      </c>
      <c r="AB13" s="20"/>
      <c r="AC13" s="44">
        <f>ABS('P1dB CL'!V404-0)</f>
        <v>0</v>
      </c>
      <c r="AD13" s="44">
        <f>ABS('P1dB CL'!V459-0)</f>
        <v>0</v>
      </c>
      <c r="AE13" s="44">
        <f>ABS('P1dB CL'!V514-0)</f>
        <v>0</v>
      </c>
      <c r="AF13" s="44">
        <f>ABS('P1dB CL'!V569-0)</f>
        <v>0</v>
      </c>
      <c r="AG13" s="44">
        <f>ABS('P1dB CL'!V624-0)</f>
        <v>0</v>
      </c>
      <c r="AH13" s="44">
        <f>ABS('P1dB CL'!V679-0)</f>
        <v>0</v>
      </c>
      <c r="AI13" s="20"/>
    </row>
    <row r="14" spans="1:35" x14ac:dyDescent="0.25">
      <c r="B14" s="77">
        <f>'P1dB CL'!E10</f>
        <v>0</v>
      </c>
      <c r="C14" s="20"/>
      <c r="D14" s="85">
        <f>ABS('P1dB CL'!C14-D$5)</f>
        <v>0</v>
      </c>
      <c r="E14" s="44">
        <f>ABS('P1dB CL'!C70-E$5)</f>
        <v>0</v>
      </c>
      <c r="F14" s="44">
        <f>ABS('P1dB CL'!C126-F$5)</f>
        <v>0</v>
      </c>
      <c r="G14" s="44">
        <f>ABS('P1dB CL'!C182-G$5)</f>
        <v>0</v>
      </c>
      <c r="H14" s="44">
        <f>ABS('P1dB CL'!C238-H$5)</f>
        <v>0</v>
      </c>
      <c r="I14" s="44">
        <f>ABS('P1dB CL'!C294-I$5)</f>
        <v>0</v>
      </c>
      <c r="J14" s="44">
        <f>ABS('P1dB CL'!C350-J$5)</f>
        <v>0</v>
      </c>
      <c r="K14" s="20"/>
      <c r="L14" s="44">
        <f>ABS('P1dB CL'!C405-L$5)</f>
        <v>0</v>
      </c>
      <c r="M14" s="44">
        <f>ABS('P1dB CL'!C460-M$5)</f>
        <v>0</v>
      </c>
      <c r="N14" s="44">
        <f>ABS('P1dB CL'!C515-N$5)</f>
        <v>0</v>
      </c>
      <c r="O14" s="44">
        <f>ABS('P1dB CL'!C570-O$5)</f>
        <v>0</v>
      </c>
      <c r="P14" s="44">
        <f>ABS('P1dB CL'!C625-P$5)</f>
        <v>0</v>
      </c>
      <c r="Q14" s="44">
        <f>ABS('P1dB CL'!C676-Q$5)</f>
        <v>0</v>
      </c>
      <c r="S14" s="77">
        <f>'P1dB CL'!E10</f>
        <v>0</v>
      </c>
      <c r="T14" s="20"/>
      <c r="U14" s="85">
        <f>ABS('P1dB CL'!V14-U$5)</f>
        <v>0</v>
      </c>
      <c r="V14" s="44">
        <f>ABS('P1dB CL'!V70-V$5)</f>
        <v>0</v>
      </c>
      <c r="W14" s="44">
        <f>ABS('P1dB CL'!V126-W$5)</f>
        <v>0</v>
      </c>
      <c r="X14" s="44">
        <f>ABS('P1dB CL'!V182-X$5)</f>
        <v>0</v>
      </c>
      <c r="Y14" s="44">
        <f>ABS('P1dB CL'!V238-Y$5)</f>
        <v>0</v>
      </c>
      <c r="Z14" s="44">
        <f>ABS('P1dB CL'!V294-Z$5)</f>
        <v>0</v>
      </c>
      <c r="AA14" s="44">
        <f>ABS('P1dB CL'!V350-AA$5)</f>
        <v>0</v>
      </c>
      <c r="AB14" s="20"/>
      <c r="AC14" s="44">
        <f>ABS('P1dB CL'!V405-0)</f>
        <v>0</v>
      </c>
      <c r="AD14" s="44">
        <f>ABS('P1dB CL'!V460-0)</f>
        <v>0</v>
      </c>
      <c r="AE14" s="44">
        <f>ABS('P1dB CL'!V515-0)</f>
        <v>0</v>
      </c>
      <c r="AF14" s="44">
        <f>ABS('P1dB CL'!V570-0)</f>
        <v>0</v>
      </c>
      <c r="AG14" s="44">
        <f>ABS('P1dB CL'!V625-0)</f>
        <v>0</v>
      </c>
      <c r="AH14" s="44">
        <f>ABS('P1dB CL'!V680-0)</f>
        <v>0</v>
      </c>
      <c r="AI14" s="20"/>
    </row>
    <row r="15" spans="1:35" x14ac:dyDescent="0.25">
      <c r="B15" s="77">
        <f>'P1dB CL'!E11</f>
        <v>0</v>
      </c>
      <c r="C15" s="20"/>
      <c r="D15" s="85">
        <f>ABS('P1dB CL'!C15-D$5)</f>
        <v>0</v>
      </c>
      <c r="E15" s="44">
        <f>ABS('P1dB CL'!C71-E$5)</f>
        <v>0</v>
      </c>
      <c r="F15" s="44">
        <f>ABS('P1dB CL'!C127-F$5)</f>
        <v>0</v>
      </c>
      <c r="G15" s="44">
        <f>ABS('P1dB CL'!C183-G$5)</f>
        <v>0</v>
      </c>
      <c r="H15" s="44">
        <f>ABS('P1dB CL'!C239-H$5)</f>
        <v>0</v>
      </c>
      <c r="I15" s="44">
        <f>ABS('P1dB CL'!C295-I$5)</f>
        <v>0</v>
      </c>
      <c r="J15" s="44">
        <f>ABS('P1dB CL'!C351-J$5)</f>
        <v>0</v>
      </c>
      <c r="K15" s="20"/>
      <c r="L15" s="44">
        <f>ABS('P1dB CL'!C406-L$5)</f>
        <v>0</v>
      </c>
      <c r="M15" s="44">
        <f>ABS('P1dB CL'!C461-M$5)</f>
        <v>0</v>
      </c>
      <c r="N15" s="44">
        <f>ABS('P1dB CL'!C516-N$5)</f>
        <v>0</v>
      </c>
      <c r="O15" s="44">
        <f>ABS('P1dB CL'!C571-O$5)</f>
        <v>0</v>
      </c>
      <c r="P15" s="44">
        <f>ABS('P1dB CL'!C626-P$5)</f>
        <v>0</v>
      </c>
      <c r="Q15" s="44">
        <f>ABS('P1dB CL'!C677-Q$5)</f>
        <v>0</v>
      </c>
      <c r="S15" s="77">
        <f>'P1dB CL'!E11</f>
        <v>0</v>
      </c>
      <c r="T15" s="20"/>
      <c r="U15" s="85">
        <f>ABS('P1dB CL'!V15-U$5)</f>
        <v>0</v>
      </c>
      <c r="V15" s="44">
        <f>ABS('P1dB CL'!V71-V$5)</f>
        <v>0</v>
      </c>
      <c r="W15" s="44">
        <f>ABS('P1dB CL'!V127-W$5)</f>
        <v>0</v>
      </c>
      <c r="X15" s="44">
        <f>ABS('P1dB CL'!V183-X$5)</f>
        <v>0</v>
      </c>
      <c r="Y15" s="44">
        <f>ABS('P1dB CL'!V239-Y$5)</f>
        <v>0</v>
      </c>
      <c r="Z15" s="44">
        <f>ABS('P1dB CL'!V295-Z$5)</f>
        <v>0</v>
      </c>
      <c r="AA15" s="44">
        <f>ABS('P1dB CL'!V351-AA$5)</f>
        <v>0</v>
      </c>
      <c r="AB15" s="20"/>
      <c r="AC15" s="44">
        <f>ABS('P1dB CL'!V406-0)</f>
        <v>0</v>
      </c>
      <c r="AD15" s="44">
        <f>ABS('P1dB CL'!V461-0)</f>
        <v>0</v>
      </c>
      <c r="AE15" s="44">
        <f>ABS('P1dB CL'!V516-0)</f>
        <v>0</v>
      </c>
      <c r="AF15" s="44">
        <f>ABS('P1dB CL'!V571-0)</f>
        <v>0</v>
      </c>
      <c r="AG15" s="44">
        <f>ABS('P1dB CL'!V626-0)</f>
        <v>0</v>
      </c>
      <c r="AH15" s="44">
        <f>ABS('P1dB CL'!V681-0)</f>
        <v>0</v>
      </c>
      <c r="AI15" s="20"/>
    </row>
    <row r="16" spans="1:35" x14ac:dyDescent="0.25">
      <c r="B16" s="77">
        <f>'P1dB CL'!E12</f>
        <v>0</v>
      </c>
      <c r="C16" s="20"/>
      <c r="D16" s="85">
        <f>ABS('P1dB CL'!C16-D$5)</f>
        <v>0</v>
      </c>
      <c r="E16" s="44">
        <f>ABS('P1dB CL'!C72-E$5)</f>
        <v>0</v>
      </c>
      <c r="F16" s="44">
        <f>ABS('P1dB CL'!C128-F$5)</f>
        <v>0</v>
      </c>
      <c r="G16" s="44">
        <f>ABS('P1dB CL'!C184-G$5)</f>
        <v>0</v>
      </c>
      <c r="H16" s="44">
        <f>ABS('P1dB CL'!C240-H$5)</f>
        <v>0</v>
      </c>
      <c r="I16" s="44">
        <f>ABS('P1dB CL'!C296-I$5)</f>
        <v>0</v>
      </c>
      <c r="J16" s="44">
        <f>ABS('P1dB CL'!C352-J$5)</f>
        <v>0</v>
      </c>
      <c r="K16" s="20"/>
      <c r="L16" s="44">
        <f>ABS('P1dB CL'!C407-L$5)</f>
        <v>0</v>
      </c>
      <c r="M16" s="44">
        <f>ABS('P1dB CL'!C462-M$5)</f>
        <v>0</v>
      </c>
      <c r="N16" s="44">
        <f>ABS('P1dB CL'!C517-N$5)</f>
        <v>0</v>
      </c>
      <c r="O16" s="44">
        <f>ABS('P1dB CL'!C572-O$5)</f>
        <v>0</v>
      </c>
      <c r="P16" s="44">
        <f>ABS('P1dB CL'!C627-P$5)</f>
        <v>0</v>
      </c>
      <c r="Q16" s="44">
        <f>ABS('P1dB CL'!C678-Q$5)</f>
        <v>0</v>
      </c>
      <c r="S16" s="77">
        <f>'P1dB CL'!E12</f>
        <v>0</v>
      </c>
      <c r="T16" s="20"/>
      <c r="U16" s="85">
        <f>ABS('P1dB CL'!V16-U$5)</f>
        <v>0</v>
      </c>
      <c r="V16" s="44">
        <f>ABS('P1dB CL'!V72-V$5)</f>
        <v>0</v>
      </c>
      <c r="W16" s="44">
        <f>ABS('P1dB CL'!V128-W$5)</f>
        <v>0</v>
      </c>
      <c r="X16" s="44">
        <f>ABS('P1dB CL'!V184-X$5)</f>
        <v>0</v>
      </c>
      <c r="Y16" s="44">
        <f>ABS('P1dB CL'!V240-Y$5)</f>
        <v>0</v>
      </c>
      <c r="Z16" s="44">
        <f>ABS('P1dB CL'!V296-Z$5)</f>
        <v>0</v>
      </c>
      <c r="AA16" s="44">
        <f>ABS('P1dB CL'!V352-AA$5)</f>
        <v>0</v>
      </c>
      <c r="AB16" s="20"/>
      <c r="AC16" s="44">
        <f>ABS('P1dB CL'!V407-0)</f>
        <v>0</v>
      </c>
      <c r="AD16" s="44">
        <f>ABS('P1dB CL'!V462-0)</f>
        <v>0</v>
      </c>
      <c r="AE16" s="44">
        <f>ABS('P1dB CL'!V517-0)</f>
        <v>0</v>
      </c>
      <c r="AF16" s="44">
        <f>ABS('P1dB CL'!V572-0)</f>
        <v>0</v>
      </c>
      <c r="AG16" s="44">
        <f>ABS('P1dB CL'!V627-0)</f>
        <v>0</v>
      </c>
      <c r="AH16" s="44">
        <f>ABS('P1dB CL'!V682-0)</f>
        <v>0</v>
      </c>
      <c r="AI16" s="20"/>
    </row>
    <row r="17" spans="2:35" x14ac:dyDescent="0.25">
      <c r="B17" s="77">
        <f>'P1dB CL'!E13</f>
        <v>0</v>
      </c>
      <c r="C17" s="20"/>
      <c r="D17" s="85">
        <f>ABS('P1dB CL'!C17-D$5)</f>
        <v>0</v>
      </c>
      <c r="E17" s="44">
        <f>ABS('P1dB CL'!C73-E$5)</f>
        <v>0</v>
      </c>
      <c r="F17" s="44">
        <f>ABS('P1dB CL'!C129-F$5)</f>
        <v>0</v>
      </c>
      <c r="G17" s="44">
        <f>ABS('P1dB CL'!C185-G$5)</f>
        <v>0</v>
      </c>
      <c r="H17" s="44">
        <f>ABS('P1dB CL'!C241-H$5)</f>
        <v>0</v>
      </c>
      <c r="I17" s="44">
        <f>ABS('P1dB CL'!C297-I$5)</f>
        <v>0</v>
      </c>
      <c r="J17" s="44">
        <f>ABS('P1dB CL'!C353-J$5)</f>
        <v>0</v>
      </c>
      <c r="K17" s="20"/>
      <c r="L17" s="44">
        <f>ABS('P1dB CL'!C408-L$5)</f>
        <v>0</v>
      </c>
      <c r="M17" s="44">
        <f>ABS('P1dB CL'!C463-M$5)</f>
        <v>0</v>
      </c>
      <c r="N17" s="44">
        <f>ABS('P1dB CL'!C518-N$5)</f>
        <v>0</v>
      </c>
      <c r="O17" s="44">
        <f>ABS('P1dB CL'!C573-O$5)</f>
        <v>0</v>
      </c>
      <c r="P17" s="44">
        <f>ABS('P1dB CL'!C628-P$5)</f>
        <v>0</v>
      </c>
      <c r="Q17" s="44">
        <f>ABS('P1dB CL'!C679-Q$5)</f>
        <v>0</v>
      </c>
      <c r="S17" s="77">
        <f>'P1dB CL'!E13</f>
        <v>0</v>
      </c>
      <c r="T17" s="20"/>
      <c r="U17" s="85">
        <f>ABS('P1dB CL'!V17-U$5)</f>
        <v>0</v>
      </c>
      <c r="V17" s="44">
        <f>ABS('P1dB CL'!V73-V$5)</f>
        <v>0</v>
      </c>
      <c r="W17" s="44">
        <f>ABS('P1dB CL'!V129-W$5)</f>
        <v>0</v>
      </c>
      <c r="X17" s="44">
        <f>ABS('P1dB CL'!V185-X$5)</f>
        <v>0</v>
      </c>
      <c r="Y17" s="44">
        <f>ABS('P1dB CL'!V241-Y$5)</f>
        <v>0</v>
      </c>
      <c r="Z17" s="44">
        <f>ABS('P1dB CL'!V297-Z$5)</f>
        <v>0</v>
      </c>
      <c r="AA17" s="44">
        <f>ABS('P1dB CL'!V353-AA$5)</f>
        <v>0</v>
      </c>
      <c r="AB17" s="20"/>
      <c r="AC17" s="44">
        <f>ABS('P1dB CL'!V408-0)</f>
        <v>0</v>
      </c>
      <c r="AD17" s="44">
        <f>ABS('P1dB CL'!V463-0)</f>
        <v>0</v>
      </c>
      <c r="AE17" s="44">
        <f>ABS('P1dB CL'!V518-0)</f>
        <v>0</v>
      </c>
      <c r="AF17" s="44">
        <f>ABS('P1dB CL'!V573-0)</f>
        <v>0</v>
      </c>
      <c r="AG17" s="44">
        <f>ABS('P1dB CL'!V628-0)</f>
        <v>0</v>
      </c>
      <c r="AH17" s="44">
        <f>ABS('P1dB CL'!V683-0)</f>
        <v>0</v>
      </c>
      <c r="AI17" s="20"/>
    </row>
    <row r="18" spans="2:35" x14ac:dyDescent="0.25">
      <c r="B18" s="77">
        <f>'P1dB CL'!E14</f>
        <v>0</v>
      </c>
      <c r="C18" s="20"/>
      <c r="D18" s="85">
        <f>ABS('P1dB CL'!C18-D$5)</f>
        <v>0</v>
      </c>
      <c r="E18" s="44">
        <f>ABS('P1dB CL'!C74-E$5)</f>
        <v>0</v>
      </c>
      <c r="F18" s="44">
        <f>ABS('P1dB CL'!C130-F$5)</f>
        <v>0</v>
      </c>
      <c r="G18" s="44">
        <f>ABS('P1dB CL'!C186-G$5)</f>
        <v>0</v>
      </c>
      <c r="H18" s="44">
        <f>ABS('P1dB CL'!C242-H$5)</f>
        <v>0</v>
      </c>
      <c r="I18" s="44">
        <f>ABS('P1dB CL'!C298-I$5)</f>
        <v>0</v>
      </c>
      <c r="J18" s="44">
        <f>ABS('P1dB CL'!C354-J$5)</f>
        <v>0</v>
      </c>
      <c r="K18" s="20"/>
      <c r="L18" s="44">
        <f>ABS('P1dB CL'!C409-L$5)</f>
        <v>0</v>
      </c>
      <c r="M18" s="44">
        <f>ABS('P1dB CL'!C464-M$5)</f>
        <v>0</v>
      </c>
      <c r="N18" s="44">
        <f>ABS('P1dB CL'!C519-N$5)</f>
        <v>0</v>
      </c>
      <c r="O18" s="44">
        <f>ABS('P1dB CL'!C574-O$5)</f>
        <v>0</v>
      </c>
      <c r="P18" s="44">
        <f>ABS('P1dB CL'!C629-P$5)</f>
        <v>0</v>
      </c>
      <c r="Q18" s="44">
        <f>ABS('P1dB CL'!C680-Q$5)</f>
        <v>0</v>
      </c>
      <c r="S18" s="77">
        <f>'P1dB CL'!E14</f>
        <v>0</v>
      </c>
      <c r="T18" s="20"/>
      <c r="U18" s="85">
        <f>ABS('P1dB CL'!V18-U$5)</f>
        <v>0</v>
      </c>
      <c r="V18" s="44">
        <f>ABS('P1dB CL'!V74-V$5)</f>
        <v>0</v>
      </c>
      <c r="W18" s="44">
        <f>ABS('P1dB CL'!V130-W$5)</f>
        <v>0</v>
      </c>
      <c r="X18" s="44">
        <f>ABS('P1dB CL'!V186-X$5)</f>
        <v>0</v>
      </c>
      <c r="Y18" s="44">
        <f>ABS('P1dB CL'!V242-Y$5)</f>
        <v>0</v>
      </c>
      <c r="Z18" s="44">
        <f>ABS('P1dB CL'!V298-Z$5)</f>
        <v>0</v>
      </c>
      <c r="AA18" s="44">
        <f>ABS('P1dB CL'!V354-AA$5)</f>
        <v>0</v>
      </c>
      <c r="AB18" s="20"/>
      <c r="AC18" s="44">
        <f>ABS('P1dB CL'!V409-0)</f>
        <v>0</v>
      </c>
      <c r="AD18" s="44">
        <f>ABS('P1dB CL'!V464-0)</f>
        <v>0</v>
      </c>
      <c r="AE18" s="44">
        <f>ABS('P1dB CL'!V519-0)</f>
        <v>0</v>
      </c>
      <c r="AF18" s="44">
        <f>ABS('P1dB CL'!V574-0)</f>
        <v>0</v>
      </c>
      <c r="AG18" s="44">
        <f>ABS('P1dB CL'!V629-0)</f>
        <v>0</v>
      </c>
      <c r="AH18" s="44">
        <f>ABS('P1dB CL'!V684-0)</f>
        <v>0</v>
      </c>
      <c r="AI18" s="20"/>
    </row>
    <row r="19" spans="2:35" x14ac:dyDescent="0.25">
      <c r="B19" s="77">
        <f>'P1dB CL'!E15</f>
        <v>0</v>
      </c>
      <c r="C19" s="20"/>
      <c r="D19" s="85">
        <f>ABS('P1dB CL'!C19-D$5)</f>
        <v>0</v>
      </c>
      <c r="E19" s="44">
        <f>ABS('P1dB CL'!C75-E$5)</f>
        <v>0</v>
      </c>
      <c r="F19" s="44">
        <f>ABS('P1dB CL'!C131-F$5)</f>
        <v>0</v>
      </c>
      <c r="G19" s="44">
        <f>ABS('P1dB CL'!C187-G$5)</f>
        <v>0</v>
      </c>
      <c r="H19" s="44">
        <f>ABS('P1dB CL'!C243-H$5)</f>
        <v>0</v>
      </c>
      <c r="I19" s="44">
        <f>ABS('P1dB CL'!C299-I$5)</f>
        <v>0</v>
      </c>
      <c r="J19" s="44">
        <f>ABS('P1dB CL'!C355-J$5)</f>
        <v>0</v>
      </c>
      <c r="K19" s="20"/>
      <c r="L19" s="44">
        <f>ABS('P1dB CL'!C410-L$5)</f>
        <v>0</v>
      </c>
      <c r="M19" s="44">
        <f>ABS('P1dB CL'!C465-M$5)</f>
        <v>0</v>
      </c>
      <c r="N19" s="44">
        <f>ABS('P1dB CL'!C520-N$5)</f>
        <v>0</v>
      </c>
      <c r="O19" s="44">
        <f>ABS('P1dB CL'!C575-O$5)</f>
        <v>0</v>
      </c>
      <c r="P19" s="44">
        <f>ABS('P1dB CL'!C630-P$5)</f>
        <v>0</v>
      </c>
      <c r="Q19" s="44">
        <f>ABS('P1dB CL'!C681-Q$5)</f>
        <v>0</v>
      </c>
      <c r="S19" s="77">
        <f>'P1dB CL'!E15</f>
        <v>0</v>
      </c>
      <c r="T19" s="20"/>
      <c r="U19" s="85">
        <f>ABS('P1dB CL'!V19-U$5)</f>
        <v>0</v>
      </c>
      <c r="V19" s="44">
        <f>ABS('P1dB CL'!V75-V$5)</f>
        <v>0</v>
      </c>
      <c r="W19" s="44">
        <f>ABS('P1dB CL'!V131-W$5)</f>
        <v>0</v>
      </c>
      <c r="X19" s="44">
        <f>ABS('P1dB CL'!V187-X$5)</f>
        <v>0</v>
      </c>
      <c r="Y19" s="44">
        <f>ABS('P1dB CL'!V243-Y$5)</f>
        <v>0</v>
      </c>
      <c r="Z19" s="44">
        <f>ABS('P1dB CL'!V299-Z$5)</f>
        <v>0</v>
      </c>
      <c r="AA19" s="44">
        <f>ABS('P1dB CL'!V355-AA$5)</f>
        <v>0</v>
      </c>
      <c r="AB19" s="20"/>
      <c r="AC19" s="44">
        <f>ABS('P1dB CL'!V410-0)</f>
        <v>0</v>
      </c>
      <c r="AD19" s="44">
        <f>ABS('P1dB CL'!V465-0)</f>
        <v>0</v>
      </c>
      <c r="AE19" s="44">
        <f>ABS('P1dB CL'!V520-0)</f>
        <v>0</v>
      </c>
      <c r="AF19" s="44">
        <f>ABS('P1dB CL'!V575-0)</f>
        <v>0</v>
      </c>
      <c r="AG19" s="44">
        <f>ABS('P1dB CL'!V630-0)</f>
        <v>0</v>
      </c>
      <c r="AH19" s="44">
        <f>ABS('P1dB CL'!V685-0)</f>
        <v>0</v>
      </c>
      <c r="AI19" s="20"/>
    </row>
    <row r="20" spans="2:35" x14ac:dyDescent="0.25">
      <c r="B20" s="77">
        <f>'P1dB CL'!E16</f>
        <v>0</v>
      </c>
      <c r="C20" s="20"/>
      <c r="D20" s="85">
        <f>ABS('P1dB CL'!C20-D$5)</f>
        <v>0</v>
      </c>
      <c r="E20" s="44">
        <f>ABS('P1dB CL'!C76-E$5)</f>
        <v>0</v>
      </c>
      <c r="F20" s="44">
        <f>ABS('P1dB CL'!C132-F$5)</f>
        <v>0</v>
      </c>
      <c r="G20" s="44">
        <f>ABS('P1dB CL'!C188-G$5)</f>
        <v>0</v>
      </c>
      <c r="H20" s="44">
        <f>ABS('P1dB CL'!C244-H$5)</f>
        <v>0</v>
      </c>
      <c r="I20" s="44">
        <f>ABS('P1dB CL'!C300-I$5)</f>
        <v>0</v>
      </c>
      <c r="J20" s="44">
        <f>ABS('P1dB CL'!C356-J$5)</f>
        <v>0</v>
      </c>
      <c r="K20" s="20"/>
      <c r="L20" s="44">
        <f>ABS('P1dB CL'!C411-L$5)</f>
        <v>0</v>
      </c>
      <c r="M20" s="44">
        <f>ABS('P1dB CL'!C466-M$5)</f>
        <v>0</v>
      </c>
      <c r="N20" s="44">
        <f>ABS('P1dB CL'!C521-N$5)</f>
        <v>0</v>
      </c>
      <c r="O20" s="44">
        <f>ABS('P1dB CL'!C576-O$5)</f>
        <v>0</v>
      </c>
      <c r="P20" s="44">
        <f>ABS('P1dB CL'!C631-P$5)</f>
        <v>0</v>
      </c>
      <c r="Q20" s="44">
        <f>ABS('P1dB CL'!C682-Q$5)</f>
        <v>0</v>
      </c>
      <c r="S20" s="77">
        <f>'P1dB CL'!E16</f>
        <v>0</v>
      </c>
      <c r="T20" s="20"/>
      <c r="U20" s="85">
        <f>ABS('P1dB CL'!V20-U$5)</f>
        <v>0</v>
      </c>
      <c r="V20" s="44">
        <f>ABS('P1dB CL'!V76-V$5)</f>
        <v>0</v>
      </c>
      <c r="W20" s="44">
        <f>ABS('P1dB CL'!V132-W$5)</f>
        <v>0</v>
      </c>
      <c r="X20" s="44">
        <f>ABS('P1dB CL'!V188-X$5)</f>
        <v>0</v>
      </c>
      <c r="Y20" s="44">
        <f>ABS('P1dB CL'!V244-Y$5)</f>
        <v>0</v>
      </c>
      <c r="Z20" s="44">
        <f>ABS('P1dB CL'!V300-Z$5)</f>
        <v>0</v>
      </c>
      <c r="AA20" s="44">
        <f>ABS('P1dB CL'!V356-AA$5)</f>
        <v>0</v>
      </c>
      <c r="AB20" s="20"/>
      <c r="AC20" s="44">
        <f>ABS('P1dB CL'!V411-0)</f>
        <v>0</v>
      </c>
      <c r="AD20" s="44">
        <f>ABS('P1dB CL'!V466-0)</f>
        <v>0</v>
      </c>
      <c r="AE20" s="44">
        <f>ABS('P1dB CL'!V521-0)</f>
        <v>0</v>
      </c>
      <c r="AF20" s="44">
        <f>ABS('P1dB CL'!V576-0)</f>
        <v>0</v>
      </c>
      <c r="AG20" s="44">
        <f>ABS('P1dB CL'!V631-0)</f>
        <v>0</v>
      </c>
      <c r="AH20" s="44">
        <f>ABS('P1dB CL'!V686-0)</f>
        <v>0</v>
      </c>
      <c r="AI20" s="20"/>
    </row>
    <row r="21" spans="2:35" x14ac:dyDescent="0.25">
      <c r="B21" s="77">
        <f>'P1dB CL'!E17</f>
        <v>0</v>
      </c>
      <c r="C21" s="20"/>
      <c r="D21" s="85">
        <f>ABS('P1dB CL'!C21-D$5)</f>
        <v>0</v>
      </c>
      <c r="E21" s="44">
        <f>ABS('P1dB CL'!C77-E$5)</f>
        <v>0</v>
      </c>
      <c r="F21" s="44">
        <f>ABS('P1dB CL'!C133-F$5)</f>
        <v>0</v>
      </c>
      <c r="G21" s="44">
        <f>ABS('P1dB CL'!C189-G$5)</f>
        <v>0</v>
      </c>
      <c r="H21" s="44">
        <f>ABS('P1dB CL'!C245-H$5)</f>
        <v>0</v>
      </c>
      <c r="I21" s="44">
        <f>ABS('P1dB CL'!C301-I$5)</f>
        <v>0</v>
      </c>
      <c r="J21" s="44">
        <f>ABS('P1dB CL'!C357-J$5)</f>
        <v>0</v>
      </c>
      <c r="K21" s="20"/>
      <c r="L21" s="44">
        <f>ABS('P1dB CL'!C412-L$5)</f>
        <v>0</v>
      </c>
      <c r="M21" s="44">
        <f>ABS('P1dB CL'!C467-M$5)</f>
        <v>0</v>
      </c>
      <c r="N21" s="44">
        <f>ABS('P1dB CL'!C522-N$5)</f>
        <v>0</v>
      </c>
      <c r="O21" s="44">
        <f>ABS('P1dB CL'!C577-O$5)</f>
        <v>0</v>
      </c>
      <c r="P21" s="44">
        <f>ABS('P1dB CL'!C632-P$5)</f>
        <v>0</v>
      </c>
      <c r="Q21" s="44">
        <f>ABS('P1dB CL'!C683-Q$5)</f>
        <v>0</v>
      </c>
      <c r="S21" s="77">
        <f>'P1dB CL'!E17</f>
        <v>0</v>
      </c>
      <c r="T21" s="20"/>
      <c r="U21" s="85">
        <f>ABS('P1dB CL'!V21-U$5)</f>
        <v>0</v>
      </c>
      <c r="V21" s="44">
        <f>ABS('P1dB CL'!V77-V$5)</f>
        <v>0</v>
      </c>
      <c r="W21" s="44">
        <f>ABS('P1dB CL'!V133-W$5)</f>
        <v>0</v>
      </c>
      <c r="X21" s="44">
        <f>ABS('P1dB CL'!V189-X$5)</f>
        <v>0</v>
      </c>
      <c r="Y21" s="44">
        <f>ABS('P1dB CL'!V245-Y$5)</f>
        <v>0</v>
      </c>
      <c r="Z21" s="44">
        <f>ABS('P1dB CL'!V301-Z$5)</f>
        <v>0</v>
      </c>
      <c r="AA21" s="44">
        <f>ABS('P1dB CL'!V357-AA$5)</f>
        <v>0</v>
      </c>
      <c r="AB21" s="20"/>
      <c r="AC21" s="44">
        <f>ABS('P1dB CL'!V412-0)</f>
        <v>0</v>
      </c>
      <c r="AD21" s="44">
        <f>ABS('P1dB CL'!V467-0)</f>
        <v>0</v>
      </c>
      <c r="AE21" s="44">
        <f>ABS('P1dB CL'!V522-0)</f>
        <v>0</v>
      </c>
      <c r="AF21" s="44">
        <f>ABS('P1dB CL'!V577-0)</f>
        <v>0</v>
      </c>
      <c r="AG21" s="44">
        <f>ABS('P1dB CL'!V632-0)</f>
        <v>0</v>
      </c>
      <c r="AH21" s="44">
        <f>ABS('P1dB CL'!V687-0)</f>
        <v>0</v>
      </c>
      <c r="AI21" s="20"/>
    </row>
    <row r="22" spans="2:35" x14ac:dyDescent="0.25">
      <c r="B22" s="77">
        <f>'P1dB CL'!E18</f>
        <v>0</v>
      </c>
      <c r="C22" s="20"/>
      <c r="D22" s="85">
        <f>ABS('P1dB CL'!C22-D$5)</f>
        <v>0</v>
      </c>
      <c r="E22" s="44">
        <f>ABS('P1dB CL'!C78-E$5)</f>
        <v>0</v>
      </c>
      <c r="F22" s="44">
        <f>ABS('P1dB CL'!C134-F$5)</f>
        <v>0</v>
      </c>
      <c r="G22" s="44">
        <f>ABS('P1dB CL'!C190-G$5)</f>
        <v>0</v>
      </c>
      <c r="H22" s="44">
        <f>ABS('P1dB CL'!C246-H$5)</f>
        <v>0</v>
      </c>
      <c r="I22" s="44">
        <f>ABS('P1dB CL'!C302-I$5)</f>
        <v>0</v>
      </c>
      <c r="J22" s="44">
        <f>ABS('P1dB CL'!C358-J$5)</f>
        <v>0</v>
      </c>
      <c r="K22" s="20"/>
      <c r="L22" s="44">
        <f>ABS('P1dB CL'!C413-L$5)</f>
        <v>0</v>
      </c>
      <c r="M22" s="44">
        <f>ABS('P1dB CL'!C468-M$5)</f>
        <v>0</v>
      </c>
      <c r="N22" s="44">
        <f>ABS('P1dB CL'!C523-N$5)</f>
        <v>0</v>
      </c>
      <c r="O22" s="44">
        <f>ABS('P1dB CL'!C578-O$5)</f>
        <v>0</v>
      </c>
      <c r="P22" s="44">
        <f>ABS('P1dB CL'!C633-P$5)</f>
        <v>0</v>
      </c>
      <c r="Q22" s="44">
        <f>ABS('P1dB CL'!C684-Q$5)</f>
        <v>0</v>
      </c>
      <c r="S22" s="77">
        <f>'P1dB CL'!E18</f>
        <v>0</v>
      </c>
      <c r="T22" s="20"/>
      <c r="U22" s="85">
        <f>ABS('P1dB CL'!V22-U$5)</f>
        <v>0</v>
      </c>
      <c r="V22" s="44">
        <f>ABS('P1dB CL'!V78-V$5)</f>
        <v>0</v>
      </c>
      <c r="W22" s="44">
        <f>ABS('P1dB CL'!V134-W$5)</f>
        <v>0</v>
      </c>
      <c r="X22" s="44">
        <f>ABS('P1dB CL'!V190-X$5)</f>
        <v>0</v>
      </c>
      <c r="Y22" s="44">
        <f>ABS('P1dB CL'!V246-Y$5)</f>
        <v>0</v>
      </c>
      <c r="Z22" s="44">
        <f>ABS('P1dB CL'!V302-Z$5)</f>
        <v>0</v>
      </c>
      <c r="AA22" s="44">
        <f>ABS('P1dB CL'!V358-AA$5)</f>
        <v>0</v>
      </c>
      <c r="AB22" s="20"/>
      <c r="AC22" s="44">
        <f>ABS('P1dB CL'!V413-0)</f>
        <v>0</v>
      </c>
      <c r="AD22" s="44">
        <f>ABS('P1dB CL'!V468-0)</f>
        <v>0</v>
      </c>
      <c r="AE22" s="44">
        <f>ABS('P1dB CL'!V523-0)</f>
        <v>0</v>
      </c>
      <c r="AF22" s="44">
        <f>ABS('P1dB CL'!V578-0)</f>
        <v>0</v>
      </c>
      <c r="AG22" s="44">
        <f>ABS('P1dB CL'!V633-0)</f>
        <v>0</v>
      </c>
      <c r="AH22" s="44">
        <f>ABS('P1dB CL'!V688-0)</f>
        <v>0</v>
      </c>
      <c r="AI22" s="20"/>
    </row>
    <row r="23" spans="2:35" x14ac:dyDescent="0.25">
      <c r="B23" s="77">
        <f>'P1dB CL'!E19</f>
        <v>0</v>
      </c>
      <c r="C23" s="20"/>
      <c r="D23" s="85">
        <f>ABS('P1dB CL'!C23-D$5)</f>
        <v>0</v>
      </c>
      <c r="E23" s="44">
        <f>ABS('P1dB CL'!C79-E$5)</f>
        <v>0</v>
      </c>
      <c r="F23" s="44">
        <f>ABS('P1dB CL'!C135-F$5)</f>
        <v>0</v>
      </c>
      <c r="G23" s="44">
        <f>ABS('P1dB CL'!C191-G$5)</f>
        <v>0</v>
      </c>
      <c r="H23" s="44">
        <f>ABS('P1dB CL'!C247-H$5)</f>
        <v>0</v>
      </c>
      <c r="I23" s="44">
        <f>ABS('P1dB CL'!C303-I$5)</f>
        <v>0</v>
      </c>
      <c r="J23" s="44">
        <f>ABS('P1dB CL'!C359-J$5)</f>
        <v>0</v>
      </c>
      <c r="K23" s="20"/>
      <c r="L23" s="44">
        <f>ABS('P1dB CL'!C414-L$5)</f>
        <v>0</v>
      </c>
      <c r="M23" s="44">
        <f>ABS('P1dB CL'!C469-M$5)</f>
        <v>0</v>
      </c>
      <c r="N23" s="44">
        <f>ABS('P1dB CL'!C524-N$5)</f>
        <v>0</v>
      </c>
      <c r="O23" s="44">
        <f>ABS('P1dB CL'!C579-O$5)</f>
        <v>0</v>
      </c>
      <c r="P23" s="44">
        <f>ABS('P1dB CL'!C634-P$5)</f>
        <v>0</v>
      </c>
      <c r="Q23" s="44">
        <f>ABS('P1dB CL'!C685-Q$5)</f>
        <v>0</v>
      </c>
      <c r="S23" s="77">
        <f>'P1dB CL'!E19</f>
        <v>0</v>
      </c>
      <c r="T23" s="20"/>
      <c r="U23" s="85">
        <f>ABS('P1dB CL'!V23-U$5)</f>
        <v>0</v>
      </c>
      <c r="V23" s="44">
        <f>ABS('P1dB CL'!V79-V$5)</f>
        <v>0</v>
      </c>
      <c r="W23" s="44">
        <f>ABS('P1dB CL'!V135-W$5)</f>
        <v>0</v>
      </c>
      <c r="X23" s="44">
        <f>ABS('P1dB CL'!V191-X$5)</f>
        <v>0</v>
      </c>
      <c r="Y23" s="44">
        <f>ABS('P1dB CL'!V247-Y$5)</f>
        <v>0</v>
      </c>
      <c r="Z23" s="44">
        <f>ABS('P1dB CL'!V303-Z$5)</f>
        <v>0</v>
      </c>
      <c r="AA23" s="44">
        <f>ABS('P1dB CL'!V359-AA$5)</f>
        <v>0</v>
      </c>
      <c r="AB23" s="20"/>
      <c r="AC23" s="44">
        <f>ABS('P1dB CL'!V414-0)</f>
        <v>0</v>
      </c>
      <c r="AD23" s="44">
        <f>ABS('P1dB CL'!V469-0)</f>
        <v>0</v>
      </c>
      <c r="AE23" s="44">
        <f>ABS('P1dB CL'!V524-0)</f>
        <v>0</v>
      </c>
      <c r="AF23" s="44">
        <f>ABS('P1dB CL'!V579-0)</f>
        <v>0</v>
      </c>
      <c r="AG23" s="44">
        <f>ABS('P1dB CL'!V634-0)</f>
        <v>0</v>
      </c>
      <c r="AH23" s="44">
        <f>ABS('P1dB CL'!V689-0)</f>
        <v>0</v>
      </c>
      <c r="AI23" s="20"/>
    </row>
    <row r="24" spans="2:35" x14ac:dyDescent="0.25">
      <c r="B24" s="77">
        <f>'P1dB CL'!E20</f>
        <v>0</v>
      </c>
      <c r="C24" s="20"/>
      <c r="D24" s="85">
        <f>ABS('P1dB CL'!C24-D$5)</f>
        <v>0</v>
      </c>
      <c r="E24" s="44">
        <f>ABS('P1dB CL'!C80-E$5)</f>
        <v>0</v>
      </c>
      <c r="F24" s="44">
        <f>ABS('P1dB CL'!C136-F$5)</f>
        <v>0</v>
      </c>
      <c r="G24" s="44">
        <f>ABS('P1dB CL'!C192-G$5)</f>
        <v>0</v>
      </c>
      <c r="H24" s="44">
        <f>ABS('P1dB CL'!C248-H$5)</f>
        <v>0</v>
      </c>
      <c r="I24" s="44">
        <f>ABS('P1dB CL'!C304-I$5)</f>
        <v>0</v>
      </c>
      <c r="J24" s="44">
        <f>ABS('P1dB CL'!C360-J$5)</f>
        <v>0</v>
      </c>
      <c r="K24" s="20"/>
      <c r="L24" s="44">
        <f>ABS('P1dB CL'!C415-L$5)</f>
        <v>0</v>
      </c>
      <c r="M24" s="44">
        <f>ABS('P1dB CL'!C470-M$5)</f>
        <v>0</v>
      </c>
      <c r="N24" s="44">
        <f>ABS('P1dB CL'!C525-N$5)</f>
        <v>0</v>
      </c>
      <c r="O24" s="44">
        <f>ABS('P1dB CL'!C580-O$5)</f>
        <v>0</v>
      </c>
      <c r="P24" s="44">
        <f>ABS('P1dB CL'!C635-P$5)</f>
        <v>0</v>
      </c>
      <c r="Q24" s="44">
        <f>ABS('P1dB CL'!C686-Q$5)</f>
        <v>0</v>
      </c>
      <c r="S24" s="77">
        <f>'P1dB CL'!E20</f>
        <v>0</v>
      </c>
      <c r="T24" s="20"/>
      <c r="U24" s="85">
        <f>ABS('P1dB CL'!V24-U$5)</f>
        <v>0</v>
      </c>
      <c r="V24" s="44">
        <f>ABS('P1dB CL'!V80-V$5)</f>
        <v>0</v>
      </c>
      <c r="W24" s="44">
        <f>ABS('P1dB CL'!V136-W$5)</f>
        <v>0</v>
      </c>
      <c r="X24" s="44">
        <f>ABS('P1dB CL'!V192-X$5)</f>
        <v>0</v>
      </c>
      <c r="Y24" s="44">
        <f>ABS('P1dB CL'!V248-Y$5)</f>
        <v>0</v>
      </c>
      <c r="Z24" s="44">
        <f>ABS('P1dB CL'!V304-Z$5)</f>
        <v>0</v>
      </c>
      <c r="AA24" s="44">
        <f>ABS('P1dB CL'!V360-AA$5)</f>
        <v>0</v>
      </c>
      <c r="AB24" s="20"/>
      <c r="AC24" s="44">
        <f>ABS('P1dB CL'!V415-0)</f>
        <v>0</v>
      </c>
      <c r="AD24" s="44">
        <f>ABS('P1dB CL'!V470-0)</f>
        <v>0</v>
      </c>
      <c r="AE24" s="44">
        <f>ABS('P1dB CL'!V525-0)</f>
        <v>0</v>
      </c>
      <c r="AF24" s="44">
        <f>ABS('P1dB CL'!V580-0)</f>
        <v>0</v>
      </c>
      <c r="AG24" s="44">
        <f>ABS('P1dB CL'!V635-0)</f>
        <v>0</v>
      </c>
      <c r="AH24" s="44">
        <f>ABS('P1dB CL'!V690-0)</f>
        <v>0</v>
      </c>
      <c r="AI24" s="20"/>
    </row>
    <row r="25" spans="2:35" x14ac:dyDescent="0.25">
      <c r="B25" s="77">
        <f>'P1dB CL'!E21</f>
        <v>0</v>
      </c>
      <c r="C25" s="20"/>
      <c r="D25" s="85">
        <f>ABS('P1dB CL'!C25-D$5)</f>
        <v>0</v>
      </c>
      <c r="E25" s="44">
        <f>ABS('P1dB CL'!C81-E$5)</f>
        <v>0</v>
      </c>
      <c r="F25" s="44">
        <f>ABS('P1dB CL'!C137-F$5)</f>
        <v>0</v>
      </c>
      <c r="G25" s="44">
        <f>ABS('P1dB CL'!C193-G$5)</f>
        <v>0</v>
      </c>
      <c r="H25" s="44">
        <f>ABS('P1dB CL'!C249-H$5)</f>
        <v>0</v>
      </c>
      <c r="I25" s="44">
        <f>ABS('P1dB CL'!C305-I$5)</f>
        <v>0</v>
      </c>
      <c r="J25" s="44">
        <f>ABS('P1dB CL'!C361-J$5)</f>
        <v>0</v>
      </c>
      <c r="K25" s="20"/>
      <c r="L25" s="44">
        <f>ABS('P1dB CL'!C416-L$5)</f>
        <v>0</v>
      </c>
      <c r="M25" s="44">
        <f>ABS('P1dB CL'!C471-M$5)</f>
        <v>0</v>
      </c>
      <c r="N25" s="44">
        <f>ABS('P1dB CL'!C526-N$5)</f>
        <v>0</v>
      </c>
      <c r="O25" s="44">
        <f>ABS('P1dB CL'!C581-O$5)</f>
        <v>0</v>
      </c>
      <c r="P25" s="44">
        <f>ABS('P1dB CL'!C636-P$5)</f>
        <v>0</v>
      </c>
      <c r="Q25" s="44">
        <f>ABS('P1dB CL'!C687-Q$5)</f>
        <v>0</v>
      </c>
      <c r="S25" s="77">
        <f>'P1dB CL'!E21</f>
        <v>0</v>
      </c>
      <c r="T25" s="20"/>
      <c r="U25" s="85">
        <f>ABS('P1dB CL'!V25-U$5)</f>
        <v>0</v>
      </c>
      <c r="V25" s="44">
        <f>ABS('P1dB CL'!V81-V$5)</f>
        <v>0</v>
      </c>
      <c r="W25" s="44">
        <f>ABS('P1dB CL'!V137-W$5)</f>
        <v>0</v>
      </c>
      <c r="X25" s="44">
        <f>ABS('P1dB CL'!V193-X$5)</f>
        <v>0</v>
      </c>
      <c r="Y25" s="44">
        <f>ABS('P1dB CL'!V249-Y$5)</f>
        <v>0</v>
      </c>
      <c r="Z25" s="44">
        <f>ABS('P1dB CL'!V305-Z$5)</f>
        <v>0</v>
      </c>
      <c r="AA25" s="44">
        <f>ABS('P1dB CL'!V361-AA$5)</f>
        <v>0</v>
      </c>
      <c r="AB25" s="20"/>
      <c r="AC25" s="44">
        <f>ABS('P1dB CL'!V416-0)</f>
        <v>0</v>
      </c>
      <c r="AD25" s="44">
        <f>ABS('P1dB CL'!V471-0)</f>
        <v>0</v>
      </c>
      <c r="AE25" s="44">
        <f>ABS('P1dB CL'!V526-0)</f>
        <v>0</v>
      </c>
      <c r="AF25" s="44">
        <f>ABS('P1dB CL'!V581-0)</f>
        <v>0</v>
      </c>
      <c r="AG25" s="44">
        <f>ABS('P1dB CL'!V636-0)</f>
        <v>0</v>
      </c>
      <c r="AH25" s="44">
        <f>ABS('P1dB CL'!V691-0)</f>
        <v>0</v>
      </c>
      <c r="AI25" s="20"/>
    </row>
    <row r="26" spans="2:35" x14ac:dyDescent="0.25">
      <c r="B26" s="77">
        <f>'P1dB CL'!E22</f>
        <v>0</v>
      </c>
      <c r="C26" s="20"/>
      <c r="D26" s="85">
        <f>ABS('P1dB CL'!C26-D$5)</f>
        <v>0</v>
      </c>
      <c r="E26" s="44">
        <f>ABS('P1dB CL'!C82-E$5)</f>
        <v>0</v>
      </c>
      <c r="F26" s="44">
        <f>ABS('P1dB CL'!C138-F$5)</f>
        <v>0</v>
      </c>
      <c r="G26" s="44">
        <f>ABS('P1dB CL'!C194-G$5)</f>
        <v>0</v>
      </c>
      <c r="H26" s="44">
        <f>ABS('P1dB CL'!C250-H$5)</f>
        <v>0</v>
      </c>
      <c r="I26" s="44">
        <f>ABS('P1dB CL'!C306-I$5)</f>
        <v>0</v>
      </c>
      <c r="J26" s="44">
        <f>ABS('P1dB CL'!C362-J$5)</f>
        <v>0</v>
      </c>
      <c r="K26" s="20"/>
      <c r="L26" s="44">
        <f>ABS('P1dB CL'!C417-L$5)</f>
        <v>0</v>
      </c>
      <c r="M26" s="44">
        <f>ABS('P1dB CL'!C472-M$5)</f>
        <v>0</v>
      </c>
      <c r="N26" s="44">
        <f>ABS('P1dB CL'!C527-N$5)</f>
        <v>0</v>
      </c>
      <c r="O26" s="44">
        <f>ABS('P1dB CL'!C582-O$5)</f>
        <v>0</v>
      </c>
      <c r="P26" s="44">
        <f>ABS('P1dB CL'!C637-P$5)</f>
        <v>0</v>
      </c>
      <c r="Q26" s="44">
        <f>ABS('P1dB CL'!C688-Q$5)</f>
        <v>0</v>
      </c>
      <c r="S26" s="77">
        <f>'P1dB CL'!E22</f>
        <v>0</v>
      </c>
      <c r="T26" s="20"/>
      <c r="U26" s="85">
        <f>ABS('P1dB CL'!V26-U$5)</f>
        <v>0</v>
      </c>
      <c r="V26" s="44">
        <f>ABS('P1dB CL'!V82-V$5)</f>
        <v>0</v>
      </c>
      <c r="W26" s="44">
        <f>ABS('P1dB CL'!V138-W$5)</f>
        <v>0</v>
      </c>
      <c r="X26" s="44">
        <f>ABS('P1dB CL'!V194-X$5)</f>
        <v>0</v>
      </c>
      <c r="Y26" s="44">
        <f>ABS('P1dB CL'!V250-Y$5)</f>
        <v>0</v>
      </c>
      <c r="Z26" s="44">
        <f>ABS('P1dB CL'!V306-Z$5)</f>
        <v>0</v>
      </c>
      <c r="AA26" s="44">
        <f>ABS('P1dB CL'!V362-AA$5)</f>
        <v>0</v>
      </c>
      <c r="AB26" s="20"/>
      <c r="AC26" s="44">
        <f>ABS('P1dB CL'!V417-0)</f>
        <v>0</v>
      </c>
      <c r="AD26" s="44">
        <f>ABS('P1dB CL'!V472-0)</f>
        <v>0</v>
      </c>
      <c r="AE26" s="44">
        <f>ABS('P1dB CL'!V527-0)</f>
        <v>0</v>
      </c>
      <c r="AF26" s="44">
        <f>ABS('P1dB CL'!V582-0)</f>
        <v>0</v>
      </c>
      <c r="AG26" s="44">
        <f>ABS('P1dB CL'!V637-0)</f>
        <v>0</v>
      </c>
      <c r="AH26" s="44">
        <f>ABS('P1dB CL'!V692-0)</f>
        <v>0</v>
      </c>
      <c r="AI26" s="20"/>
    </row>
    <row r="27" spans="2:35" x14ac:dyDescent="0.25">
      <c r="B27" s="77">
        <f>'P1dB CL'!E23</f>
        <v>0</v>
      </c>
      <c r="C27" s="20"/>
      <c r="D27" s="85">
        <f>ABS('P1dB CL'!C27-D$5)</f>
        <v>0</v>
      </c>
      <c r="E27" s="44">
        <f>ABS('P1dB CL'!C83-E$5)</f>
        <v>0</v>
      </c>
      <c r="F27" s="44">
        <f>ABS('P1dB CL'!C139-F$5)</f>
        <v>0</v>
      </c>
      <c r="G27" s="44">
        <f>ABS('P1dB CL'!C195-G$5)</f>
        <v>0</v>
      </c>
      <c r="H27" s="44">
        <f>ABS('P1dB CL'!C251-H$5)</f>
        <v>0</v>
      </c>
      <c r="I27" s="44">
        <f>ABS('P1dB CL'!C307-I$5)</f>
        <v>0</v>
      </c>
      <c r="J27" s="44">
        <f>ABS('P1dB CL'!C363-J$5)</f>
        <v>0</v>
      </c>
      <c r="K27" s="20"/>
      <c r="L27" s="44">
        <f>ABS('P1dB CL'!C418-L$5)</f>
        <v>0</v>
      </c>
      <c r="M27" s="44">
        <f>ABS('P1dB CL'!C473-M$5)</f>
        <v>0</v>
      </c>
      <c r="N27" s="44">
        <f>ABS('P1dB CL'!C528-N$5)</f>
        <v>0</v>
      </c>
      <c r="O27" s="44">
        <f>ABS('P1dB CL'!C583-O$5)</f>
        <v>0</v>
      </c>
      <c r="P27" s="44">
        <f>ABS('P1dB CL'!C638-P$5)</f>
        <v>0</v>
      </c>
      <c r="Q27" s="44">
        <f>ABS('P1dB CL'!C689-Q$5)</f>
        <v>0</v>
      </c>
      <c r="S27" s="77">
        <f>'P1dB CL'!E23</f>
        <v>0</v>
      </c>
      <c r="T27" s="20"/>
      <c r="U27" s="85">
        <f>ABS('P1dB CL'!V27-U$5)</f>
        <v>0</v>
      </c>
      <c r="V27" s="44">
        <f>ABS('P1dB CL'!V83-V$5)</f>
        <v>0</v>
      </c>
      <c r="W27" s="44">
        <f>ABS('P1dB CL'!V139-W$5)</f>
        <v>0</v>
      </c>
      <c r="X27" s="44">
        <f>ABS('P1dB CL'!V195-X$5)</f>
        <v>0</v>
      </c>
      <c r="Y27" s="44">
        <f>ABS('P1dB CL'!V251-Y$5)</f>
        <v>0</v>
      </c>
      <c r="Z27" s="44">
        <f>ABS('P1dB CL'!V307-Z$5)</f>
        <v>0</v>
      </c>
      <c r="AA27" s="44">
        <f>ABS('P1dB CL'!V363-AA$5)</f>
        <v>0</v>
      </c>
      <c r="AB27" s="20"/>
      <c r="AC27" s="44">
        <f>ABS('P1dB CL'!V418-0)</f>
        <v>0</v>
      </c>
      <c r="AD27" s="44">
        <f>ABS('P1dB CL'!V473-0)</f>
        <v>0</v>
      </c>
      <c r="AE27" s="44">
        <f>ABS('P1dB CL'!V528-0)</f>
        <v>0</v>
      </c>
      <c r="AF27" s="44">
        <f>ABS('P1dB CL'!V583-0)</f>
        <v>0</v>
      </c>
      <c r="AG27" s="44">
        <f>ABS('P1dB CL'!V638-0)</f>
        <v>0</v>
      </c>
      <c r="AH27" s="44">
        <f>ABS('P1dB CL'!V693-0)</f>
        <v>0</v>
      </c>
      <c r="AI27" s="20"/>
    </row>
    <row r="28" spans="2:35" x14ac:dyDescent="0.25">
      <c r="B28" s="77">
        <f>'P1dB CL'!E24</f>
        <v>0</v>
      </c>
      <c r="C28" s="20"/>
      <c r="D28" s="85">
        <f>ABS('P1dB CL'!C28-D$5)</f>
        <v>0</v>
      </c>
      <c r="E28" s="44">
        <f>ABS('P1dB CL'!C84-E$5)</f>
        <v>0</v>
      </c>
      <c r="F28" s="44">
        <f>ABS('P1dB CL'!C140-F$5)</f>
        <v>0</v>
      </c>
      <c r="G28" s="44">
        <f>ABS('P1dB CL'!C196-G$5)</f>
        <v>0</v>
      </c>
      <c r="H28" s="44">
        <f>ABS('P1dB CL'!C252-H$5)</f>
        <v>0</v>
      </c>
      <c r="I28" s="44">
        <f>ABS('P1dB CL'!C308-I$5)</f>
        <v>0</v>
      </c>
      <c r="J28" s="44">
        <f>ABS('P1dB CL'!C364-J$5)</f>
        <v>0</v>
      </c>
      <c r="K28" s="20"/>
      <c r="L28" s="44">
        <f>ABS('P1dB CL'!C419-L$5)</f>
        <v>0</v>
      </c>
      <c r="M28" s="44">
        <f>ABS('P1dB CL'!C474-M$5)</f>
        <v>0</v>
      </c>
      <c r="N28" s="44">
        <f>ABS('P1dB CL'!C529-N$5)</f>
        <v>0</v>
      </c>
      <c r="O28" s="44">
        <f>ABS('P1dB CL'!C584-O$5)</f>
        <v>0</v>
      </c>
      <c r="P28" s="44">
        <f>ABS('P1dB CL'!C639-P$5)</f>
        <v>0</v>
      </c>
      <c r="Q28" s="44">
        <f>ABS('P1dB CL'!C690-Q$5)</f>
        <v>0</v>
      </c>
      <c r="S28" s="77">
        <f>'P1dB CL'!E24</f>
        <v>0</v>
      </c>
      <c r="T28" s="20"/>
      <c r="U28" s="85">
        <f>ABS('P1dB CL'!V28-U$5)</f>
        <v>0</v>
      </c>
      <c r="V28" s="44">
        <f>ABS('P1dB CL'!V84-V$5)</f>
        <v>0</v>
      </c>
      <c r="W28" s="44">
        <f>ABS('P1dB CL'!V140-W$5)</f>
        <v>0</v>
      </c>
      <c r="X28" s="44">
        <f>ABS('P1dB CL'!V196-X$5)</f>
        <v>0</v>
      </c>
      <c r="Y28" s="44">
        <f>ABS('P1dB CL'!V252-Y$5)</f>
        <v>0</v>
      </c>
      <c r="Z28" s="44">
        <f>ABS('P1dB CL'!V308-Z$5)</f>
        <v>0</v>
      </c>
      <c r="AA28" s="44">
        <f>ABS('P1dB CL'!V364-AA$5)</f>
        <v>0</v>
      </c>
      <c r="AB28" s="20"/>
      <c r="AC28" s="44">
        <f>ABS('P1dB CL'!V419-0)</f>
        <v>0</v>
      </c>
      <c r="AD28" s="44">
        <f>ABS('P1dB CL'!V474-0)</f>
        <v>0</v>
      </c>
      <c r="AE28" s="44">
        <f>ABS('P1dB CL'!V529-0)</f>
        <v>0</v>
      </c>
      <c r="AF28" s="44">
        <f>ABS('P1dB CL'!V584-0)</f>
        <v>0</v>
      </c>
      <c r="AG28" s="44">
        <f>ABS('P1dB CL'!V639-0)</f>
        <v>0</v>
      </c>
      <c r="AH28" s="44">
        <f>ABS('P1dB CL'!V694-0)</f>
        <v>0</v>
      </c>
      <c r="AI28" s="20"/>
    </row>
    <row r="29" spans="2:35" x14ac:dyDescent="0.25">
      <c r="B29" s="77">
        <f>'P1dB CL'!E25</f>
        <v>0</v>
      </c>
      <c r="C29" s="20"/>
      <c r="D29" s="85">
        <f>ABS('P1dB CL'!C29-D$5)</f>
        <v>0</v>
      </c>
      <c r="E29" s="44">
        <f>ABS('P1dB CL'!C85-E$5)</f>
        <v>0</v>
      </c>
      <c r="F29" s="44">
        <f>ABS('P1dB CL'!C141-F$5)</f>
        <v>0</v>
      </c>
      <c r="G29" s="44">
        <f>ABS('P1dB CL'!C197-G$5)</f>
        <v>0</v>
      </c>
      <c r="H29" s="44">
        <f>ABS('P1dB CL'!C253-H$5)</f>
        <v>0</v>
      </c>
      <c r="I29" s="44">
        <f>ABS('P1dB CL'!C309-I$5)</f>
        <v>0</v>
      </c>
      <c r="J29" s="44">
        <f>ABS('P1dB CL'!C365-J$5)</f>
        <v>0</v>
      </c>
      <c r="K29" s="20"/>
      <c r="L29" s="44">
        <f>ABS('P1dB CL'!C420-L$5)</f>
        <v>0</v>
      </c>
      <c r="M29" s="44">
        <f>ABS('P1dB CL'!C475-M$5)</f>
        <v>0</v>
      </c>
      <c r="N29" s="44">
        <f>ABS('P1dB CL'!C530-N$5)</f>
        <v>0</v>
      </c>
      <c r="O29" s="44">
        <f>ABS('P1dB CL'!C585-O$5)</f>
        <v>0</v>
      </c>
      <c r="P29" s="44">
        <f>ABS('P1dB CL'!C640-P$5)</f>
        <v>0</v>
      </c>
      <c r="Q29" s="44">
        <f>ABS('P1dB CL'!C691-Q$5)</f>
        <v>0</v>
      </c>
      <c r="S29" s="77">
        <f>'P1dB CL'!E25</f>
        <v>0</v>
      </c>
      <c r="T29" s="20"/>
      <c r="U29" s="85">
        <f>ABS('P1dB CL'!V29-U$5)</f>
        <v>0</v>
      </c>
      <c r="V29" s="44">
        <f>ABS('P1dB CL'!V85-V$5)</f>
        <v>0</v>
      </c>
      <c r="W29" s="44">
        <f>ABS('P1dB CL'!V141-W$5)</f>
        <v>0</v>
      </c>
      <c r="X29" s="44">
        <f>ABS('P1dB CL'!V197-X$5)</f>
        <v>0</v>
      </c>
      <c r="Y29" s="44">
        <f>ABS('P1dB CL'!V253-Y$5)</f>
        <v>0</v>
      </c>
      <c r="Z29" s="44">
        <f>ABS('P1dB CL'!V309-Z$5)</f>
        <v>0</v>
      </c>
      <c r="AA29" s="44">
        <f>ABS('P1dB CL'!V365-AA$5)</f>
        <v>0</v>
      </c>
      <c r="AB29" s="20"/>
      <c r="AC29" s="44">
        <f>ABS('P1dB CL'!V420-0)</f>
        <v>0</v>
      </c>
      <c r="AD29" s="44">
        <f>ABS('P1dB CL'!V475-0)</f>
        <v>0</v>
      </c>
      <c r="AE29" s="44">
        <f>ABS('P1dB CL'!V530-0)</f>
        <v>0</v>
      </c>
      <c r="AF29" s="44">
        <f>ABS('P1dB CL'!V585-0)</f>
        <v>0</v>
      </c>
      <c r="AG29" s="44">
        <f>ABS('P1dB CL'!V640-0)</f>
        <v>0</v>
      </c>
      <c r="AH29" s="44">
        <f>ABS('P1dB CL'!V695-0)</f>
        <v>0</v>
      </c>
      <c r="AI29" s="20"/>
    </row>
    <row r="30" spans="2:35" x14ac:dyDescent="0.25">
      <c r="B30" s="77">
        <f>'P1dB CL'!E26</f>
        <v>0</v>
      </c>
      <c r="C30" s="20"/>
      <c r="D30" s="85">
        <f>ABS('P1dB CL'!C30-D$5)</f>
        <v>0</v>
      </c>
      <c r="E30" s="44">
        <f>ABS('P1dB CL'!C86-E$5)</f>
        <v>0</v>
      </c>
      <c r="F30" s="44">
        <f>ABS('P1dB CL'!C142-F$5)</f>
        <v>0</v>
      </c>
      <c r="G30" s="44">
        <f>ABS('P1dB CL'!C198-G$5)</f>
        <v>0</v>
      </c>
      <c r="H30" s="44">
        <f>ABS('P1dB CL'!C254-H$5)</f>
        <v>0</v>
      </c>
      <c r="I30" s="44">
        <f>ABS('P1dB CL'!C310-I$5)</f>
        <v>0</v>
      </c>
      <c r="J30" s="44">
        <f>ABS('P1dB CL'!C366-J$5)</f>
        <v>0</v>
      </c>
      <c r="K30" s="20"/>
      <c r="L30" s="44">
        <f>ABS('P1dB CL'!C421-L$5)</f>
        <v>0</v>
      </c>
      <c r="M30" s="44">
        <f>ABS('P1dB CL'!C476-M$5)</f>
        <v>0</v>
      </c>
      <c r="N30" s="44">
        <f>ABS('P1dB CL'!C531-N$5)</f>
        <v>0</v>
      </c>
      <c r="O30" s="44">
        <f>ABS('P1dB CL'!C586-O$5)</f>
        <v>0</v>
      </c>
      <c r="P30" s="44">
        <f>ABS('P1dB CL'!C641-P$5)</f>
        <v>0</v>
      </c>
      <c r="Q30" s="44">
        <f>ABS('P1dB CL'!C692-Q$5)</f>
        <v>0</v>
      </c>
      <c r="S30" s="77">
        <f>'P1dB CL'!E26</f>
        <v>0</v>
      </c>
      <c r="T30" s="20"/>
      <c r="U30" s="85">
        <f>ABS('P1dB CL'!V30-U$5)</f>
        <v>0</v>
      </c>
      <c r="V30" s="44">
        <f>ABS('P1dB CL'!V86-V$5)</f>
        <v>0</v>
      </c>
      <c r="W30" s="44">
        <f>ABS('P1dB CL'!V142-W$5)</f>
        <v>0</v>
      </c>
      <c r="X30" s="44">
        <f>ABS('P1dB CL'!V198-X$5)</f>
        <v>0</v>
      </c>
      <c r="Y30" s="44">
        <f>ABS('P1dB CL'!V254-Y$5)</f>
        <v>0</v>
      </c>
      <c r="Z30" s="44">
        <f>ABS('P1dB CL'!V310-Z$5)</f>
        <v>0</v>
      </c>
      <c r="AA30" s="44">
        <f>ABS('P1dB CL'!V366-AA$5)</f>
        <v>0</v>
      </c>
      <c r="AB30" s="20"/>
      <c r="AC30" s="44">
        <f>ABS('P1dB CL'!V421-0)</f>
        <v>0</v>
      </c>
      <c r="AD30" s="44">
        <f>ABS('P1dB CL'!V476-0)</f>
        <v>0</v>
      </c>
      <c r="AE30" s="44">
        <f>ABS('P1dB CL'!V531-0)</f>
        <v>0</v>
      </c>
      <c r="AF30" s="44">
        <f>ABS('P1dB CL'!V586-0)</f>
        <v>0</v>
      </c>
      <c r="AG30" s="44">
        <f>ABS('P1dB CL'!V641-0)</f>
        <v>0</v>
      </c>
      <c r="AH30" s="44">
        <f>ABS('P1dB CL'!V696-0)</f>
        <v>0</v>
      </c>
      <c r="AI30" s="20"/>
    </row>
    <row r="31" spans="2:35" x14ac:dyDescent="0.25">
      <c r="B31" s="77">
        <f>'P1dB CL'!E27</f>
        <v>0</v>
      </c>
      <c r="C31" s="20"/>
      <c r="D31" s="85">
        <f>ABS('P1dB CL'!C31-D$5)</f>
        <v>0</v>
      </c>
      <c r="E31" s="44">
        <f>ABS('P1dB CL'!C87-E$5)</f>
        <v>0</v>
      </c>
      <c r="F31" s="44">
        <f>ABS('P1dB CL'!C143-F$5)</f>
        <v>0</v>
      </c>
      <c r="G31" s="44">
        <f>ABS('P1dB CL'!C199-G$5)</f>
        <v>0</v>
      </c>
      <c r="H31" s="44">
        <f>ABS('P1dB CL'!C255-H$5)</f>
        <v>0</v>
      </c>
      <c r="I31" s="44">
        <f>ABS('P1dB CL'!C311-I$5)</f>
        <v>0</v>
      </c>
      <c r="J31" s="44">
        <f>ABS('P1dB CL'!C367-J$5)</f>
        <v>0</v>
      </c>
      <c r="K31" s="20"/>
      <c r="L31" s="44">
        <f>ABS('P1dB CL'!C422-L$5)</f>
        <v>0</v>
      </c>
      <c r="M31" s="44">
        <f>ABS('P1dB CL'!C477-M$5)</f>
        <v>0</v>
      </c>
      <c r="N31" s="44">
        <f>ABS('P1dB CL'!C532-N$5)</f>
        <v>0</v>
      </c>
      <c r="O31" s="44">
        <f>ABS('P1dB CL'!C587-O$5)</f>
        <v>0</v>
      </c>
      <c r="P31" s="44">
        <f>ABS('P1dB CL'!C642-P$5)</f>
        <v>0</v>
      </c>
      <c r="Q31" s="44">
        <f>ABS('P1dB CL'!C693-Q$5)</f>
        <v>0</v>
      </c>
      <c r="S31" s="77">
        <f>'P1dB CL'!E27</f>
        <v>0</v>
      </c>
      <c r="T31" s="20"/>
      <c r="U31" s="85">
        <f>ABS('P1dB CL'!V31-U$5)</f>
        <v>0</v>
      </c>
      <c r="V31" s="44">
        <f>ABS('P1dB CL'!V87-V$5)</f>
        <v>0</v>
      </c>
      <c r="W31" s="44">
        <f>ABS('P1dB CL'!V143-W$5)</f>
        <v>0</v>
      </c>
      <c r="X31" s="44">
        <f>ABS('P1dB CL'!V199-X$5)</f>
        <v>0</v>
      </c>
      <c r="Y31" s="44">
        <f>ABS('P1dB CL'!V255-Y$5)</f>
        <v>0</v>
      </c>
      <c r="Z31" s="44">
        <f>ABS('P1dB CL'!V311-Z$5)</f>
        <v>0</v>
      </c>
      <c r="AA31" s="44">
        <f>ABS('P1dB CL'!V367-AA$5)</f>
        <v>0</v>
      </c>
      <c r="AB31" s="20"/>
      <c r="AC31" s="44">
        <f>ABS('P1dB CL'!V422-0)</f>
        <v>0</v>
      </c>
      <c r="AD31" s="44">
        <f>ABS('P1dB CL'!V477-0)</f>
        <v>0</v>
      </c>
      <c r="AE31" s="44">
        <f>ABS('P1dB CL'!V532-0)</f>
        <v>0</v>
      </c>
      <c r="AF31" s="44">
        <f>ABS('P1dB CL'!V587-0)</f>
        <v>0</v>
      </c>
      <c r="AG31" s="44">
        <f>ABS('P1dB CL'!V642-0)</f>
        <v>0</v>
      </c>
      <c r="AH31" s="44">
        <f>ABS('P1dB CL'!V697-0)</f>
        <v>0</v>
      </c>
      <c r="AI31" s="20"/>
    </row>
    <row r="32" spans="2:35" x14ac:dyDescent="0.25">
      <c r="B32" s="77">
        <f>'P1dB CL'!E28</f>
        <v>0</v>
      </c>
      <c r="C32" s="20"/>
      <c r="D32" s="85">
        <f>ABS('P1dB CL'!C32-D$5)</f>
        <v>0</v>
      </c>
      <c r="E32" s="44">
        <f>ABS('P1dB CL'!C88-E$5)</f>
        <v>0</v>
      </c>
      <c r="F32" s="44">
        <f>ABS('P1dB CL'!C144-F$5)</f>
        <v>0</v>
      </c>
      <c r="G32" s="44">
        <f>ABS('P1dB CL'!C200-G$5)</f>
        <v>0</v>
      </c>
      <c r="H32" s="44">
        <f>ABS('P1dB CL'!C256-H$5)</f>
        <v>0</v>
      </c>
      <c r="I32" s="44">
        <f>ABS('P1dB CL'!C312-I$5)</f>
        <v>0</v>
      </c>
      <c r="J32" s="44">
        <f>ABS('P1dB CL'!C368-J$5)</f>
        <v>0</v>
      </c>
      <c r="K32" s="20"/>
      <c r="L32" s="44">
        <f>ABS('P1dB CL'!C423-L$5)</f>
        <v>0</v>
      </c>
      <c r="M32" s="44">
        <f>ABS('P1dB CL'!C478-M$5)</f>
        <v>0</v>
      </c>
      <c r="N32" s="44">
        <f>ABS('P1dB CL'!C533-N$5)</f>
        <v>0</v>
      </c>
      <c r="O32" s="44">
        <f>ABS('P1dB CL'!C588-O$5)</f>
        <v>0</v>
      </c>
      <c r="P32" s="44">
        <f>ABS('P1dB CL'!C643-P$5)</f>
        <v>0</v>
      </c>
      <c r="Q32" s="44">
        <f>ABS('P1dB CL'!C694-Q$5)</f>
        <v>0</v>
      </c>
      <c r="S32" s="77">
        <f>'P1dB CL'!E28</f>
        <v>0</v>
      </c>
      <c r="T32" s="20"/>
      <c r="U32" s="85">
        <f>ABS('P1dB CL'!V32-U$5)</f>
        <v>0</v>
      </c>
      <c r="V32" s="44">
        <f>ABS('P1dB CL'!V88-V$5)</f>
        <v>0</v>
      </c>
      <c r="W32" s="44">
        <f>ABS('P1dB CL'!V144-W$5)</f>
        <v>0</v>
      </c>
      <c r="X32" s="44">
        <f>ABS('P1dB CL'!V200-X$5)</f>
        <v>0</v>
      </c>
      <c r="Y32" s="44">
        <f>ABS('P1dB CL'!V256-Y$5)</f>
        <v>0</v>
      </c>
      <c r="Z32" s="44">
        <f>ABS('P1dB CL'!V312-Z$5)</f>
        <v>0</v>
      </c>
      <c r="AA32" s="44">
        <f>ABS('P1dB CL'!V368-AA$5)</f>
        <v>0</v>
      </c>
      <c r="AB32" s="20"/>
      <c r="AC32" s="44">
        <f>ABS('P1dB CL'!V423-0)</f>
        <v>0</v>
      </c>
      <c r="AD32" s="44">
        <f>ABS('P1dB CL'!V478-0)</f>
        <v>0</v>
      </c>
      <c r="AE32" s="44">
        <f>ABS('P1dB CL'!V533-0)</f>
        <v>0</v>
      </c>
      <c r="AF32" s="44">
        <f>ABS('P1dB CL'!V588-0)</f>
        <v>0</v>
      </c>
      <c r="AG32" s="44">
        <f>ABS('P1dB CL'!V643-0)</f>
        <v>0</v>
      </c>
      <c r="AH32" s="44">
        <f>ABS('P1dB CL'!V698-0)</f>
        <v>0</v>
      </c>
      <c r="AI32" s="20"/>
    </row>
    <row r="33" spans="2:35" x14ac:dyDescent="0.25">
      <c r="B33" s="77">
        <f>'P1dB CL'!E29</f>
        <v>0</v>
      </c>
      <c r="C33" s="20"/>
      <c r="D33" s="85">
        <f>ABS('P1dB CL'!C33-D$5)</f>
        <v>0</v>
      </c>
      <c r="E33" s="44">
        <f>ABS('P1dB CL'!C89-E$5)</f>
        <v>0</v>
      </c>
      <c r="F33" s="44">
        <f>ABS('P1dB CL'!C145-F$5)</f>
        <v>0</v>
      </c>
      <c r="G33" s="44">
        <f>ABS('P1dB CL'!C201-G$5)</f>
        <v>0</v>
      </c>
      <c r="H33" s="44">
        <f>ABS('P1dB CL'!C257-H$5)</f>
        <v>0</v>
      </c>
      <c r="I33" s="44">
        <f>ABS('P1dB CL'!C313-I$5)</f>
        <v>0</v>
      </c>
      <c r="J33" s="44">
        <f>ABS('P1dB CL'!C369-J$5)</f>
        <v>0</v>
      </c>
      <c r="K33" s="20"/>
      <c r="L33" s="44">
        <f>ABS('P1dB CL'!C424-L$5)</f>
        <v>0</v>
      </c>
      <c r="M33" s="44">
        <f>ABS('P1dB CL'!C479-M$5)</f>
        <v>0</v>
      </c>
      <c r="N33" s="44">
        <f>ABS('P1dB CL'!C534-N$5)</f>
        <v>0</v>
      </c>
      <c r="O33" s="44">
        <f>ABS('P1dB CL'!C589-O$5)</f>
        <v>0</v>
      </c>
      <c r="P33" s="44">
        <f>ABS('P1dB CL'!C644-P$5)</f>
        <v>0</v>
      </c>
      <c r="Q33" s="44">
        <f>ABS('P1dB CL'!C695-Q$5)</f>
        <v>0</v>
      </c>
      <c r="S33" s="77">
        <f>'P1dB CL'!E29</f>
        <v>0</v>
      </c>
      <c r="T33" s="20"/>
      <c r="U33" s="85">
        <f>ABS('P1dB CL'!V33-U$5)</f>
        <v>0</v>
      </c>
      <c r="V33" s="44">
        <f>ABS('P1dB CL'!V89-V$5)</f>
        <v>0</v>
      </c>
      <c r="W33" s="44">
        <f>ABS('P1dB CL'!V145-W$5)</f>
        <v>0</v>
      </c>
      <c r="X33" s="44">
        <f>ABS('P1dB CL'!V201-X$5)</f>
        <v>0</v>
      </c>
      <c r="Y33" s="44">
        <f>ABS('P1dB CL'!V257-Y$5)</f>
        <v>0</v>
      </c>
      <c r="Z33" s="44">
        <f>ABS('P1dB CL'!V313-Z$5)</f>
        <v>0</v>
      </c>
      <c r="AA33" s="44">
        <f>ABS('P1dB CL'!V369-AA$5)</f>
        <v>0</v>
      </c>
      <c r="AB33" s="20"/>
      <c r="AC33" s="44">
        <f>ABS('P1dB CL'!V424-0)</f>
        <v>0</v>
      </c>
      <c r="AD33" s="44">
        <f>ABS('P1dB CL'!V479-0)</f>
        <v>0</v>
      </c>
      <c r="AE33" s="44">
        <f>ABS('P1dB CL'!V534-0)</f>
        <v>0</v>
      </c>
      <c r="AF33" s="44">
        <f>ABS('P1dB CL'!V589-0)</f>
        <v>0</v>
      </c>
      <c r="AG33" s="44">
        <f>ABS('P1dB CL'!V644-0)</f>
        <v>0</v>
      </c>
      <c r="AH33" s="44">
        <f>ABS('P1dB CL'!V699-0)</f>
        <v>0</v>
      </c>
      <c r="AI33" s="20"/>
    </row>
    <row r="34" spans="2:35" x14ac:dyDescent="0.25">
      <c r="B34" s="77">
        <f>'P1dB CL'!E30</f>
        <v>0</v>
      </c>
      <c r="C34" s="20"/>
      <c r="D34" s="85">
        <f>ABS('P1dB CL'!C34-D$5)</f>
        <v>0</v>
      </c>
      <c r="E34" s="44">
        <f>ABS('P1dB CL'!C90-E$5)</f>
        <v>0</v>
      </c>
      <c r="F34" s="44">
        <f>ABS('P1dB CL'!C146-F$5)</f>
        <v>0</v>
      </c>
      <c r="G34" s="44">
        <f>ABS('P1dB CL'!C202-G$5)</f>
        <v>0</v>
      </c>
      <c r="H34" s="44">
        <f>ABS('P1dB CL'!C258-H$5)</f>
        <v>0</v>
      </c>
      <c r="I34" s="44">
        <f>ABS('P1dB CL'!C314-I$5)</f>
        <v>0</v>
      </c>
      <c r="J34" s="44">
        <f>ABS('P1dB CL'!C370-J$5)</f>
        <v>0</v>
      </c>
      <c r="K34" s="20"/>
      <c r="L34" s="44">
        <f>ABS('P1dB CL'!C425-L$5)</f>
        <v>0</v>
      </c>
      <c r="M34" s="44">
        <f>ABS('P1dB CL'!C480-M$5)</f>
        <v>0</v>
      </c>
      <c r="N34" s="44">
        <f>ABS('P1dB CL'!C535-N$5)</f>
        <v>0</v>
      </c>
      <c r="O34" s="44">
        <f>ABS('P1dB CL'!C590-O$5)</f>
        <v>0</v>
      </c>
      <c r="P34" s="44">
        <f>ABS('P1dB CL'!C645-P$5)</f>
        <v>0</v>
      </c>
      <c r="Q34" s="44">
        <f>ABS('P1dB CL'!C696-Q$5)</f>
        <v>0</v>
      </c>
      <c r="S34" s="77">
        <f>'P1dB CL'!E30</f>
        <v>0</v>
      </c>
      <c r="T34" s="20"/>
      <c r="U34" s="85">
        <f>ABS('P1dB CL'!V34-U$5)</f>
        <v>0</v>
      </c>
      <c r="V34" s="44">
        <f>ABS('P1dB CL'!V90-V$5)</f>
        <v>0</v>
      </c>
      <c r="W34" s="44">
        <f>ABS('P1dB CL'!V146-W$5)</f>
        <v>0</v>
      </c>
      <c r="X34" s="44">
        <f>ABS('P1dB CL'!V202-X$5)</f>
        <v>0</v>
      </c>
      <c r="Y34" s="44">
        <f>ABS('P1dB CL'!V258-Y$5)</f>
        <v>0</v>
      </c>
      <c r="Z34" s="44">
        <f>ABS('P1dB CL'!V314-Z$5)</f>
        <v>0</v>
      </c>
      <c r="AA34" s="44">
        <f>ABS('P1dB CL'!V370-AA$5)</f>
        <v>0</v>
      </c>
      <c r="AB34" s="20"/>
      <c r="AC34" s="44">
        <f>ABS('P1dB CL'!V425-0)</f>
        <v>0</v>
      </c>
      <c r="AD34" s="44">
        <f>ABS('P1dB CL'!V480-0)</f>
        <v>0</v>
      </c>
      <c r="AE34" s="44">
        <f>ABS('P1dB CL'!V535-0)</f>
        <v>0</v>
      </c>
      <c r="AF34" s="44">
        <f>ABS('P1dB CL'!V590-0)</f>
        <v>0</v>
      </c>
      <c r="AG34" s="44">
        <f>ABS('P1dB CL'!V645-0)</f>
        <v>0</v>
      </c>
      <c r="AH34" s="44">
        <f>ABS('P1dB CL'!V700-0)</f>
        <v>0</v>
      </c>
      <c r="AI34" s="20"/>
    </row>
    <row r="35" spans="2:35" x14ac:dyDescent="0.25">
      <c r="B35" s="77">
        <f>'P1dB CL'!E31</f>
        <v>0</v>
      </c>
      <c r="C35" s="20"/>
      <c r="D35" s="85">
        <f>ABS('P1dB CL'!C35-D$5)</f>
        <v>0</v>
      </c>
      <c r="E35" s="44">
        <f>ABS('P1dB CL'!C91-E$5)</f>
        <v>0</v>
      </c>
      <c r="F35" s="44">
        <f>ABS('P1dB CL'!C147-F$5)</f>
        <v>0</v>
      </c>
      <c r="G35" s="44">
        <f>ABS('P1dB CL'!C203-G$5)</f>
        <v>0</v>
      </c>
      <c r="H35" s="44">
        <f>ABS('P1dB CL'!C259-H$5)</f>
        <v>0</v>
      </c>
      <c r="I35" s="44">
        <f>ABS('P1dB CL'!C315-I$5)</f>
        <v>0</v>
      </c>
      <c r="J35" s="44">
        <f>ABS('P1dB CL'!C371-J$5)</f>
        <v>0</v>
      </c>
      <c r="K35" s="20"/>
      <c r="L35" s="44">
        <f>ABS('P1dB CL'!C426-L$5)</f>
        <v>0</v>
      </c>
      <c r="M35" s="44">
        <f>ABS('P1dB CL'!C481-M$5)</f>
        <v>0</v>
      </c>
      <c r="N35" s="44">
        <f>ABS('P1dB CL'!C536-N$5)</f>
        <v>0</v>
      </c>
      <c r="O35" s="44">
        <f>ABS('P1dB CL'!C591-O$5)</f>
        <v>0</v>
      </c>
      <c r="P35" s="44">
        <f>ABS('P1dB CL'!C646-P$5)</f>
        <v>0</v>
      </c>
      <c r="Q35" s="44">
        <f>ABS('P1dB CL'!C697-Q$5)</f>
        <v>0</v>
      </c>
      <c r="S35" s="77">
        <f>'P1dB CL'!E31</f>
        <v>0</v>
      </c>
      <c r="T35" s="20"/>
      <c r="U35" s="85">
        <f>ABS('P1dB CL'!V35-U$5)</f>
        <v>0</v>
      </c>
      <c r="V35" s="44">
        <f>ABS('P1dB CL'!V91-V$5)</f>
        <v>0</v>
      </c>
      <c r="W35" s="44">
        <f>ABS('P1dB CL'!V147-W$5)</f>
        <v>0</v>
      </c>
      <c r="X35" s="44">
        <f>ABS('P1dB CL'!V203-X$5)</f>
        <v>0</v>
      </c>
      <c r="Y35" s="44">
        <f>ABS('P1dB CL'!V259-Y$5)</f>
        <v>0</v>
      </c>
      <c r="Z35" s="44">
        <f>ABS('P1dB CL'!V315-Z$5)</f>
        <v>0</v>
      </c>
      <c r="AA35" s="44">
        <f>ABS('P1dB CL'!V371-AA$5)</f>
        <v>0</v>
      </c>
      <c r="AB35" s="20"/>
      <c r="AC35" s="44">
        <f>ABS('P1dB CL'!V426-0)</f>
        <v>0</v>
      </c>
      <c r="AD35" s="44">
        <f>ABS('P1dB CL'!V481-0)</f>
        <v>0</v>
      </c>
      <c r="AE35" s="44">
        <f>ABS('P1dB CL'!V536-0)</f>
        <v>0</v>
      </c>
      <c r="AF35" s="44">
        <f>ABS('P1dB CL'!V591-0)</f>
        <v>0</v>
      </c>
      <c r="AG35" s="44">
        <f>ABS('P1dB CL'!V646-0)</f>
        <v>0</v>
      </c>
      <c r="AH35" s="44">
        <f>ABS('P1dB CL'!V701-0)</f>
        <v>0</v>
      </c>
      <c r="AI35" s="20"/>
    </row>
    <row r="36" spans="2:35" x14ac:dyDescent="0.25">
      <c r="B36" s="77">
        <f>'P1dB CL'!E32</f>
        <v>0</v>
      </c>
      <c r="C36" s="20"/>
      <c r="D36" s="85">
        <f>ABS('P1dB CL'!C36-D$5)</f>
        <v>0</v>
      </c>
      <c r="E36" s="44">
        <f>ABS('P1dB CL'!C92-E$5)</f>
        <v>0</v>
      </c>
      <c r="F36" s="44">
        <f>ABS('P1dB CL'!C148-F$5)</f>
        <v>0</v>
      </c>
      <c r="G36" s="44">
        <f>ABS('P1dB CL'!C204-G$5)</f>
        <v>0</v>
      </c>
      <c r="H36" s="44">
        <f>ABS('P1dB CL'!C260-H$5)</f>
        <v>0</v>
      </c>
      <c r="I36" s="44">
        <f>ABS('P1dB CL'!C316-I$5)</f>
        <v>0</v>
      </c>
      <c r="J36" s="44">
        <f>ABS('P1dB CL'!C372-J$5)</f>
        <v>0</v>
      </c>
      <c r="K36" s="20"/>
      <c r="L36" s="44">
        <f>ABS('P1dB CL'!C427-L$5)</f>
        <v>0</v>
      </c>
      <c r="M36" s="44">
        <f>ABS('P1dB CL'!C482-M$5)</f>
        <v>0</v>
      </c>
      <c r="N36" s="44">
        <f>ABS('P1dB CL'!C537-N$5)</f>
        <v>0</v>
      </c>
      <c r="O36" s="44">
        <f>ABS('P1dB CL'!C592-O$5)</f>
        <v>0</v>
      </c>
      <c r="P36" s="44">
        <f>ABS('P1dB CL'!C647-P$5)</f>
        <v>0</v>
      </c>
      <c r="Q36" s="44">
        <f>ABS('P1dB CL'!C698-Q$5)</f>
        <v>0</v>
      </c>
      <c r="S36" s="77">
        <f>'P1dB CL'!E32</f>
        <v>0</v>
      </c>
      <c r="T36" s="20"/>
      <c r="U36" s="85">
        <f>ABS('P1dB CL'!V36-U$5)</f>
        <v>0</v>
      </c>
      <c r="V36" s="44">
        <f>ABS('P1dB CL'!V92-V$5)</f>
        <v>0</v>
      </c>
      <c r="W36" s="44">
        <f>ABS('P1dB CL'!V148-W$5)</f>
        <v>0</v>
      </c>
      <c r="X36" s="44">
        <f>ABS('P1dB CL'!V204-X$5)</f>
        <v>0</v>
      </c>
      <c r="Y36" s="44">
        <f>ABS('P1dB CL'!V260-Y$5)</f>
        <v>0</v>
      </c>
      <c r="Z36" s="44">
        <f>ABS('P1dB CL'!V316-Z$5)</f>
        <v>0</v>
      </c>
      <c r="AA36" s="44">
        <f>ABS('P1dB CL'!V372-AA$5)</f>
        <v>0</v>
      </c>
      <c r="AB36" s="20"/>
      <c r="AC36" s="44">
        <f>ABS('P1dB CL'!V427-0)</f>
        <v>0</v>
      </c>
      <c r="AD36" s="44">
        <f>ABS('P1dB CL'!V482-0)</f>
        <v>0</v>
      </c>
      <c r="AE36" s="44">
        <f>ABS('P1dB CL'!V537-0)</f>
        <v>0</v>
      </c>
      <c r="AF36" s="44">
        <f>ABS('P1dB CL'!V592-0)</f>
        <v>0</v>
      </c>
      <c r="AG36" s="44">
        <f>ABS('P1dB CL'!V647-0)</f>
        <v>0</v>
      </c>
      <c r="AH36" s="44">
        <f>ABS('P1dB CL'!V702-0)</f>
        <v>0</v>
      </c>
      <c r="AI36" s="20"/>
    </row>
    <row r="37" spans="2:35" x14ac:dyDescent="0.25">
      <c r="B37" s="77">
        <f>'P1dB CL'!E33</f>
        <v>0</v>
      </c>
      <c r="C37" s="20"/>
      <c r="D37" s="85">
        <f>ABS('P1dB CL'!C37-D$5)</f>
        <v>0</v>
      </c>
      <c r="E37" s="44">
        <f>ABS('P1dB CL'!C93-E$5)</f>
        <v>0</v>
      </c>
      <c r="F37" s="44">
        <f>ABS('P1dB CL'!C149-F$5)</f>
        <v>0</v>
      </c>
      <c r="G37" s="44">
        <f>ABS('P1dB CL'!C205-G$5)</f>
        <v>0</v>
      </c>
      <c r="H37" s="44">
        <f>ABS('P1dB CL'!C261-H$5)</f>
        <v>0</v>
      </c>
      <c r="I37" s="44">
        <f>ABS('P1dB CL'!C317-I$5)</f>
        <v>0</v>
      </c>
      <c r="J37" s="44">
        <f>ABS('P1dB CL'!C373-J$5)</f>
        <v>0</v>
      </c>
      <c r="K37" s="20"/>
      <c r="L37" s="44">
        <f>ABS('P1dB CL'!C428-L$5)</f>
        <v>0</v>
      </c>
      <c r="M37" s="44">
        <f>ABS('P1dB CL'!C483-M$5)</f>
        <v>0</v>
      </c>
      <c r="N37" s="44">
        <f>ABS('P1dB CL'!C538-N$5)</f>
        <v>0</v>
      </c>
      <c r="O37" s="44">
        <f>ABS('P1dB CL'!C593-O$5)</f>
        <v>0</v>
      </c>
      <c r="P37" s="44">
        <f>ABS('P1dB CL'!C648-P$5)</f>
        <v>0</v>
      </c>
      <c r="Q37" s="44">
        <f>ABS('P1dB CL'!C699-Q$5)</f>
        <v>0</v>
      </c>
      <c r="S37" s="77">
        <f>'P1dB CL'!E33</f>
        <v>0</v>
      </c>
      <c r="T37" s="20"/>
      <c r="U37" s="85">
        <f>ABS('P1dB CL'!V37-U$5)</f>
        <v>0</v>
      </c>
      <c r="V37" s="44">
        <f>ABS('P1dB CL'!V93-V$5)</f>
        <v>0</v>
      </c>
      <c r="W37" s="44">
        <f>ABS('P1dB CL'!V149-W$5)</f>
        <v>0</v>
      </c>
      <c r="X37" s="44">
        <f>ABS('P1dB CL'!V205-X$5)</f>
        <v>0</v>
      </c>
      <c r="Y37" s="44">
        <f>ABS('P1dB CL'!V261-Y$5)</f>
        <v>0</v>
      </c>
      <c r="Z37" s="44">
        <f>ABS('P1dB CL'!V317-Z$5)</f>
        <v>0</v>
      </c>
      <c r="AA37" s="44">
        <f>ABS('P1dB CL'!V373-AA$5)</f>
        <v>0</v>
      </c>
      <c r="AB37" s="20"/>
      <c r="AC37" s="44">
        <f>ABS('P1dB CL'!V428-0)</f>
        <v>0</v>
      </c>
      <c r="AD37" s="44">
        <f>ABS('P1dB CL'!V483-0)</f>
        <v>0</v>
      </c>
      <c r="AE37" s="44">
        <f>ABS('P1dB CL'!V538-0)</f>
        <v>0</v>
      </c>
      <c r="AF37" s="44">
        <f>ABS('P1dB CL'!V593-0)</f>
        <v>0</v>
      </c>
      <c r="AG37" s="44">
        <f>ABS('P1dB CL'!V648-0)</f>
        <v>0</v>
      </c>
      <c r="AH37" s="44">
        <f>ABS('P1dB CL'!V703-0)</f>
        <v>0</v>
      </c>
      <c r="AI37" s="20"/>
    </row>
    <row r="38" spans="2:35" x14ac:dyDescent="0.25">
      <c r="B38" s="77">
        <f>'P1dB CL'!E34</f>
        <v>0</v>
      </c>
      <c r="C38" s="20"/>
      <c r="D38" s="85">
        <f>ABS('P1dB CL'!C38-D$5)</f>
        <v>0</v>
      </c>
      <c r="E38" s="44">
        <f>ABS('P1dB CL'!C94-E$5)</f>
        <v>0</v>
      </c>
      <c r="F38" s="44">
        <f>ABS('P1dB CL'!C150-F$5)</f>
        <v>0</v>
      </c>
      <c r="G38" s="44">
        <f>ABS('P1dB CL'!C206-G$5)</f>
        <v>0</v>
      </c>
      <c r="H38" s="44">
        <f>ABS('P1dB CL'!C262-H$5)</f>
        <v>0</v>
      </c>
      <c r="I38" s="44">
        <f>ABS('P1dB CL'!C318-I$5)</f>
        <v>0</v>
      </c>
      <c r="J38" s="44">
        <f>ABS('P1dB CL'!C374-J$5)</f>
        <v>0</v>
      </c>
      <c r="K38" s="20"/>
      <c r="L38" s="44">
        <f>ABS('P1dB CL'!C429-L$5)</f>
        <v>0</v>
      </c>
      <c r="M38" s="44">
        <f>ABS('P1dB CL'!C484-M$5)</f>
        <v>0</v>
      </c>
      <c r="N38" s="44">
        <f>ABS('P1dB CL'!C539-N$5)</f>
        <v>0</v>
      </c>
      <c r="O38" s="44">
        <f>ABS('P1dB CL'!C594-O$5)</f>
        <v>0</v>
      </c>
      <c r="P38" s="44">
        <f>ABS('P1dB CL'!C649-P$5)</f>
        <v>0</v>
      </c>
      <c r="Q38" s="44">
        <f>ABS('P1dB CL'!C700-Q$5)</f>
        <v>0</v>
      </c>
      <c r="S38" s="77">
        <f>'P1dB CL'!E34</f>
        <v>0</v>
      </c>
      <c r="T38" s="20"/>
      <c r="U38" s="85">
        <f>ABS('P1dB CL'!V38-U$5)</f>
        <v>0</v>
      </c>
      <c r="V38" s="44">
        <f>ABS('P1dB CL'!V94-V$5)</f>
        <v>0</v>
      </c>
      <c r="W38" s="44">
        <f>ABS('P1dB CL'!V150-W$5)</f>
        <v>0</v>
      </c>
      <c r="X38" s="44">
        <f>ABS('P1dB CL'!V206-X$5)</f>
        <v>0</v>
      </c>
      <c r="Y38" s="44">
        <f>ABS('P1dB CL'!V262-Y$5)</f>
        <v>0</v>
      </c>
      <c r="Z38" s="44">
        <f>ABS('P1dB CL'!V318-Z$5)</f>
        <v>0</v>
      </c>
      <c r="AA38" s="44">
        <f>ABS('P1dB CL'!V374-AA$5)</f>
        <v>0</v>
      </c>
      <c r="AB38" s="20"/>
      <c r="AC38" s="44">
        <f>ABS('P1dB CL'!V429-0)</f>
        <v>0</v>
      </c>
      <c r="AD38" s="44">
        <f>ABS('P1dB CL'!V484-0)</f>
        <v>0</v>
      </c>
      <c r="AE38" s="44">
        <f>ABS('P1dB CL'!V539-0)</f>
        <v>0</v>
      </c>
      <c r="AF38" s="44">
        <f>ABS('P1dB CL'!V594-0)</f>
        <v>0</v>
      </c>
      <c r="AG38" s="44">
        <f>ABS('P1dB CL'!V649-0)</f>
        <v>0</v>
      </c>
      <c r="AH38" s="44">
        <f>ABS('P1dB CL'!V704-0)</f>
        <v>0</v>
      </c>
      <c r="AI38" s="20"/>
    </row>
    <row r="39" spans="2:35" x14ac:dyDescent="0.25">
      <c r="B39" s="77">
        <f>'P1dB CL'!E35</f>
        <v>0</v>
      </c>
      <c r="C39" s="20"/>
      <c r="D39" s="85">
        <f>ABS('P1dB CL'!C39-D$5)</f>
        <v>0</v>
      </c>
      <c r="E39" s="44">
        <f>ABS('P1dB CL'!C95-E$5)</f>
        <v>0</v>
      </c>
      <c r="F39" s="44">
        <f>ABS('P1dB CL'!C151-F$5)</f>
        <v>0</v>
      </c>
      <c r="G39" s="44">
        <f>ABS('P1dB CL'!C207-G$5)</f>
        <v>0</v>
      </c>
      <c r="H39" s="44">
        <f>ABS('P1dB CL'!C263-H$5)</f>
        <v>0</v>
      </c>
      <c r="I39" s="44">
        <f>ABS('P1dB CL'!C319-I$5)</f>
        <v>0</v>
      </c>
      <c r="J39" s="44">
        <f>ABS('P1dB CL'!C375-J$5)</f>
        <v>0</v>
      </c>
      <c r="K39" s="20"/>
      <c r="L39" s="44">
        <f>ABS('P1dB CL'!C430-L$5)</f>
        <v>0</v>
      </c>
      <c r="M39" s="44">
        <f>ABS('P1dB CL'!C485-M$5)</f>
        <v>0</v>
      </c>
      <c r="N39" s="44">
        <f>ABS('P1dB CL'!C540-N$5)</f>
        <v>0</v>
      </c>
      <c r="O39" s="44">
        <f>ABS('P1dB CL'!C595-O$5)</f>
        <v>0</v>
      </c>
      <c r="P39" s="44">
        <f>ABS('P1dB CL'!C650-P$5)</f>
        <v>0</v>
      </c>
      <c r="Q39" s="44">
        <f>ABS('P1dB CL'!C701-Q$5)</f>
        <v>0</v>
      </c>
      <c r="S39" s="77">
        <f>'P1dB CL'!E35</f>
        <v>0</v>
      </c>
      <c r="T39" s="20"/>
      <c r="U39" s="85">
        <f>ABS('P1dB CL'!V39-U$5)</f>
        <v>0</v>
      </c>
      <c r="V39" s="44">
        <f>ABS('P1dB CL'!V95-V$5)</f>
        <v>0</v>
      </c>
      <c r="W39" s="44">
        <f>ABS('P1dB CL'!V151-W$5)</f>
        <v>0</v>
      </c>
      <c r="X39" s="44">
        <f>ABS('P1dB CL'!V207-X$5)</f>
        <v>0</v>
      </c>
      <c r="Y39" s="44">
        <f>ABS('P1dB CL'!V263-Y$5)</f>
        <v>0</v>
      </c>
      <c r="Z39" s="44">
        <f>ABS('P1dB CL'!V319-Z$5)</f>
        <v>0</v>
      </c>
      <c r="AA39" s="44">
        <f>ABS('P1dB CL'!V375-AA$5)</f>
        <v>0</v>
      </c>
      <c r="AB39" s="20"/>
      <c r="AC39" s="44">
        <f>ABS('P1dB CL'!V430-0)</f>
        <v>0</v>
      </c>
      <c r="AD39" s="44">
        <f>ABS('P1dB CL'!V485-0)</f>
        <v>0</v>
      </c>
      <c r="AE39" s="44">
        <f>ABS('P1dB CL'!V540-0)</f>
        <v>0</v>
      </c>
      <c r="AF39" s="44">
        <f>ABS('P1dB CL'!V595-0)</f>
        <v>0</v>
      </c>
      <c r="AG39" s="44">
        <f>ABS('P1dB CL'!V650-0)</f>
        <v>0</v>
      </c>
      <c r="AH39" s="44">
        <f>ABS('P1dB CL'!V705-0)</f>
        <v>0</v>
      </c>
      <c r="AI39" s="20"/>
    </row>
    <row r="40" spans="2:35" x14ac:dyDescent="0.25">
      <c r="B40" s="77">
        <f>'P1dB CL'!E36</f>
        <v>0</v>
      </c>
      <c r="C40" s="20"/>
      <c r="D40" s="85">
        <f>ABS('P1dB CL'!C40-D$5)</f>
        <v>0</v>
      </c>
      <c r="E40" s="44">
        <f>ABS('P1dB CL'!C96-E$5)</f>
        <v>0</v>
      </c>
      <c r="F40" s="44">
        <f>ABS('P1dB CL'!C152-F$5)</f>
        <v>0</v>
      </c>
      <c r="G40" s="44">
        <f>ABS('P1dB CL'!C208-G$5)</f>
        <v>0</v>
      </c>
      <c r="H40" s="44">
        <f>ABS('P1dB CL'!C264-H$5)</f>
        <v>0</v>
      </c>
      <c r="I40" s="44">
        <f>ABS('P1dB CL'!C320-I$5)</f>
        <v>0</v>
      </c>
      <c r="J40" s="44">
        <f>ABS('P1dB CL'!C376-J$5)</f>
        <v>0</v>
      </c>
      <c r="K40" s="20"/>
      <c r="L40" s="44">
        <f>ABS('P1dB CL'!C431-L$5)</f>
        <v>0</v>
      </c>
      <c r="M40" s="44">
        <f>ABS('P1dB CL'!C486-M$5)</f>
        <v>0</v>
      </c>
      <c r="N40" s="44">
        <f>ABS('P1dB CL'!C541-N$5)</f>
        <v>0</v>
      </c>
      <c r="O40" s="44">
        <f>ABS('P1dB CL'!C596-O$5)</f>
        <v>0</v>
      </c>
      <c r="P40" s="44">
        <f>ABS('P1dB CL'!C651-P$5)</f>
        <v>0</v>
      </c>
      <c r="Q40" s="44">
        <f>ABS('P1dB CL'!C702-Q$5)</f>
        <v>0</v>
      </c>
      <c r="S40" s="77">
        <f>'P1dB CL'!E36</f>
        <v>0</v>
      </c>
      <c r="T40" s="20"/>
      <c r="U40" s="85">
        <f>ABS('P1dB CL'!V40-U$5)</f>
        <v>0</v>
      </c>
      <c r="V40" s="44">
        <f>ABS('P1dB CL'!V96-V$5)</f>
        <v>0</v>
      </c>
      <c r="W40" s="44">
        <f>ABS('P1dB CL'!V152-W$5)</f>
        <v>0</v>
      </c>
      <c r="X40" s="44">
        <f>ABS('P1dB CL'!V208-X$5)</f>
        <v>0</v>
      </c>
      <c r="Y40" s="44">
        <f>ABS('P1dB CL'!V264-Y$5)</f>
        <v>0</v>
      </c>
      <c r="Z40" s="44">
        <f>ABS('P1dB CL'!V320-Z$5)</f>
        <v>0</v>
      </c>
      <c r="AA40" s="44">
        <f>ABS('P1dB CL'!V376-AA$5)</f>
        <v>0</v>
      </c>
      <c r="AB40" s="20"/>
      <c r="AC40" s="44">
        <f>ABS('P1dB CL'!V431-0)</f>
        <v>0</v>
      </c>
      <c r="AD40" s="44">
        <f>ABS('P1dB CL'!V486-0)</f>
        <v>0</v>
      </c>
      <c r="AE40" s="44">
        <f>ABS('P1dB CL'!V541-0)</f>
        <v>0</v>
      </c>
      <c r="AF40" s="44">
        <f>ABS('P1dB CL'!V596-0)</f>
        <v>0</v>
      </c>
      <c r="AG40" s="44">
        <f>ABS('P1dB CL'!V651-0)</f>
        <v>0</v>
      </c>
      <c r="AH40" s="44">
        <f>ABS('P1dB CL'!V706-0)</f>
        <v>0</v>
      </c>
      <c r="AI40" s="20"/>
    </row>
    <row r="41" spans="2:35" x14ac:dyDescent="0.25">
      <c r="B41" s="77">
        <f>'P1dB CL'!E37</f>
        <v>0</v>
      </c>
      <c r="C41" s="20"/>
      <c r="D41" s="85">
        <f>ABS('P1dB CL'!C41-D$5)</f>
        <v>0</v>
      </c>
      <c r="E41" s="44">
        <f>ABS('P1dB CL'!C97-E$5)</f>
        <v>0</v>
      </c>
      <c r="F41" s="44">
        <f>ABS('P1dB CL'!C153-F$5)</f>
        <v>0</v>
      </c>
      <c r="G41" s="44">
        <f>ABS('P1dB CL'!C209-G$5)</f>
        <v>0</v>
      </c>
      <c r="H41" s="44">
        <f>ABS('P1dB CL'!C265-H$5)</f>
        <v>0</v>
      </c>
      <c r="I41" s="44">
        <f>ABS('P1dB CL'!C321-I$5)</f>
        <v>0</v>
      </c>
      <c r="J41" s="44">
        <f>ABS('P1dB CL'!C377-J$5)</f>
        <v>0</v>
      </c>
      <c r="K41" s="20"/>
      <c r="L41" s="44">
        <f>ABS('P1dB CL'!C432-L$5)</f>
        <v>0</v>
      </c>
      <c r="M41" s="44">
        <f>ABS('P1dB CL'!C487-M$5)</f>
        <v>0</v>
      </c>
      <c r="N41" s="44">
        <f>ABS('P1dB CL'!C542-N$5)</f>
        <v>0</v>
      </c>
      <c r="O41" s="44">
        <f>ABS('P1dB CL'!C597-O$5)</f>
        <v>0</v>
      </c>
      <c r="P41" s="44">
        <f>ABS('P1dB CL'!C652-P$5)</f>
        <v>0</v>
      </c>
      <c r="Q41" s="44">
        <f>ABS('P1dB CL'!C703-Q$5)</f>
        <v>0</v>
      </c>
      <c r="S41" s="77">
        <f>'P1dB CL'!E37</f>
        <v>0</v>
      </c>
      <c r="T41" s="20"/>
      <c r="U41" s="85">
        <f>ABS('P1dB CL'!V41-U$5)</f>
        <v>0</v>
      </c>
      <c r="V41" s="44">
        <f>ABS('P1dB CL'!V97-V$5)</f>
        <v>0</v>
      </c>
      <c r="W41" s="44">
        <f>ABS('P1dB CL'!V153-W$5)</f>
        <v>0</v>
      </c>
      <c r="X41" s="44">
        <f>ABS('P1dB CL'!V209-X$5)</f>
        <v>0</v>
      </c>
      <c r="Y41" s="44">
        <f>ABS('P1dB CL'!V265-Y$5)</f>
        <v>0</v>
      </c>
      <c r="Z41" s="44">
        <f>ABS('P1dB CL'!V321-Z$5)</f>
        <v>0</v>
      </c>
      <c r="AA41" s="44">
        <f>ABS('P1dB CL'!V377-AA$5)</f>
        <v>0</v>
      </c>
      <c r="AB41" s="20"/>
      <c r="AC41" s="44">
        <f>ABS('P1dB CL'!V432-0)</f>
        <v>0</v>
      </c>
      <c r="AD41" s="44">
        <f>ABS('P1dB CL'!V487-0)</f>
        <v>0</v>
      </c>
      <c r="AE41" s="44">
        <f>ABS('P1dB CL'!V542-0)</f>
        <v>0</v>
      </c>
      <c r="AF41" s="44">
        <f>ABS('P1dB CL'!V597-0)</f>
        <v>0</v>
      </c>
      <c r="AG41" s="44">
        <f>ABS('P1dB CL'!V652-0)</f>
        <v>0</v>
      </c>
      <c r="AH41" s="44">
        <f>ABS('P1dB CL'!V707-0)</f>
        <v>0</v>
      </c>
      <c r="AI41" s="20"/>
    </row>
    <row r="42" spans="2:35" x14ac:dyDescent="0.25">
      <c r="B42" s="77">
        <f>'P1dB CL'!E38</f>
        <v>0</v>
      </c>
      <c r="C42" s="20"/>
      <c r="D42" s="85">
        <f>ABS('P1dB CL'!C42-D$5)</f>
        <v>0</v>
      </c>
      <c r="E42" s="44">
        <f>ABS('P1dB CL'!C98-E$5)</f>
        <v>0</v>
      </c>
      <c r="F42" s="44">
        <f>ABS('P1dB CL'!C154-F$5)</f>
        <v>0</v>
      </c>
      <c r="G42" s="44">
        <f>ABS('P1dB CL'!C210-G$5)</f>
        <v>0</v>
      </c>
      <c r="H42" s="44">
        <f>ABS('P1dB CL'!C266-H$5)</f>
        <v>0</v>
      </c>
      <c r="I42" s="44">
        <f>ABS('P1dB CL'!C322-I$5)</f>
        <v>0</v>
      </c>
      <c r="J42" s="44">
        <f>ABS('P1dB CL'!C378-J$5)</f>
        <v>0</v>
      </c>
      <c r="K42" s="20"/>
      <c r="L42" s="44">
        <f>ABS('P1dB CL'!C433-L$5)</f>
        <v>0</v>
      </c>
      <c r="M42" s="44">
        <f>ABS('P1dB CL'!C488-M$5)</f>
        <v>0</v>
      </c>
      <c r="N42" s="44">
        <f>ABS('P1dB CL'!C543-N$5)</f>
        <v>0</v>
      </c>
      <c r="O42" s="44">
        <f>ABS('P1dB CL'!C598-O$5)</f>
        <v>0</v>
      </c>
      <c r="P42" s="44">
        <f>ABS('P1dB CL'!C653-P$5)</f>
        <v>0</v>
      </c>
      <c r="Q42" s="44">
        <f>ABS('P1dB CL'!C704-Q$5)</f>
        <v>0</v>
      </c>
      <c r="S42" s="77">
        <f>'P1dB CL'!E38</f>
        <v>0</v>
      </c>
      <c r="T42" s="20"/>
      <c r="U42" s="85">
        <f>ABS('P1dB CL'!V42-U$5)</f>
        <v>0</v>
      </c>
      <c r="V42" s="44">
        <f>ABS('P1dB CL'!V98-V$5)</f>
        <v>0</v>
      </c>
      <c r="W42" s="44">
        <f>ABS('P1dB CL'!V154-W$5)</f>
        <v>0</v>
      </c>
      <c r="X42" s="44">
        <f>ABS('P1dB CL'!V210-X$5)</f>
        <v>0</v>
      </c>
      <c r="Y42" s="44">
        <f>ABS('P1dB CL'!V266-Y$5)</f>
        <v>0</v>
      </c>
      <c r="Z42" s="44">
        <f>ABS('P1dB CL'!V322-Z$5)</f>
        <v>0</v>
      </c>
      <c r="AA42" s="44">
        <f>ABS('P1dB CL'!V378-AA$5)</f>
        <v>0</v>
      </c>
      <c r="AB42" s="20"/>
      <c r="AC42" s="44">
        <f>ABS('P1dB CL'!V433-0)</f>
        <v>0</v>
      </c>
      <c r="AD42" s="44">
        <f>ABS('P1dB CL'!V488-0)</f>
        <v>0</v>
      </c>
      <c r="AE42" s="44">
        <f>ABS('P1dB CL'!V543-0)</f>
        <v>0</v>
      </c>
      <c r="AF42" s="44">
        <f>ABS('P1dB CL'!V598-0)</f>
        <v>0</v>
      </c>
      <c r="AG42" s="44">
        <f>ABS('P1dB CL'!V653-0)</f>
        <v>0</v>
      </c>
      <c r="AH42" s="44">
        <f>ABS('P1dB CL'!V708-0)</f>
        <v>0</v>
      </c>
      <c r="AI42" s="20"/>
    </row>
    <row r="43" spans="2:35" x14ac:dyDescent="0.25">
      <c r="B43" s="77">
        <f>'P1dB CL'!E39</f>
        <v>0</v>
      </c>
      <c r="C43" s="20"/>
      <c r="D43" s="85">
        <f>ABS('P1dB CL'!C43-D$5)</f>
        <v>0</v>
      </c>
      <c r="E43" s="44">
        <f>ABS('P1dB CL'!C99-E$5)</f>
        <v>0</v>
      </c>
      <c r="F43" s="44">
        <f>ABS('P1dB CL'!C155-F$5)</f>
        <v>0</v>
      </c>
      <c r="G43" s="44">
        <f>ABS('P1dB CL'!C211-G$5)</f>
        <v>0</v>
      </c>
      <c r="H43" s="44">
        <f>ABS('P1dB CL'!C267-H$5)</f>
        <v>0</v>
      </c>
      <c r="I43" s="44">
        <f>ABS('P1dB CL'!C323-I$5)</f>
        <v>0</v>
      </c>
      <c r="J43" s="44">
        <f>ABS('P1dB CL'!C379-J$5)</f>
        <v>0</v>
      </c>
      <c r="K43" s="20"/>
      <c r="L43" s="44">
        <f>ABS('P1dB CL'!C434-L$5)</f>
        <v>0</v>
      </c>
      <c r="M43" s="44">
        <f>ABS('P1dB CL'!C489-M$5)</f>
        <v>0</v>
      </c>
      <c r="N43" s="44">
        <f>ABS('P1dB CL'!C544-N$5)</f>
        <v>0</v>
      </c>
      <c r="O43" s="44">
        <f>ABS('P1dB CL'!C599-O$5)</f>
        <v>0</v>
      </c>
      <c r="P43" s="44">
        <f>ABS('P1dB CL'!C654-P$5)</f>
        <v>0</v>
      </c>
      <c r="Q43" s="44">
        <f>ABS('P1dB CL'!C705-Q$5)</f>
        <v>0</v>
      </c>
      <c r="S43" s="77">
        <f>'P1dB CL'!E39</f>
        <v>0</v>
      </c>
      <c r="T43" s="20"/>
      <c r="U43" s="85">
        <f>ABS('P1dB CL'!V43-U$5)</f>
        <v>0</v>
      </c>
      <c r="V43" s="44">
        <f>ABS('P1dB CL'!V99-V$5)</f>
        <v>0</v>
      </c>
      <c r="W43" s="44">
        <f>ABS('P1dB CL'!V155-W$5)</f>
        <v>0</v>
      </c>
      <c r="X43" s="44">
        <f>ABS('P1dB CL'!V211-X$5)</f>
        <v>0</v>
      </c>
      <c r="Y43" s="44">
        <f>ABS('P1dB CL'!V267-Y$5)</f>
        <v>0</v>
      </c>
      <c r="Z43" s="44">
        <f>ABS('P1dB CL'!V323-Z$5)</f>
        <v>0</v>
      </c>
      <c r="AA43" s="44">
        <f>ABS('P1dB CL'!V379-AA$5)</f>
        <v>0</v>
      </c>
      <c r="AB43" s="20"/>
      <c r="AC43" s="44">
        <f>ABS('P1dB CL'!V434-0)</f>
        <v>0</v>
      </c>
      <c r="AD43" s="44">
        <f>ABS('P1dB CL'!V489-0)</f>
        <v>0</v>
      </c>
      <c r="AE43" s="44">
        <f>ABS('P1dB CL'!V544-0)</f>
        <v>0</v>
      </c>
      <c r="AF43" s="44">
        <f>ABS('P1dB CL'!V599-0)</f>
        <v>0</v>
      </c>
      <c r="AG43" s="44">
        <f>ABS('P1dB CL'!V654-0)</f>
        <v>0</v>
      </c>
      <c r="AH43" s="44">
        <f>ABS('P1dB CL'!V709-0)</f>
        <v>0</v>
      </c>
      <c r="AI43" s="20"/>
    </row>
    <row r="44" spans="2:35" x14ac:dyDescent="0.25">
      <c r="B44" s="77">
        <f>'P1dB CL'!E40</f>
        <v>0</v>
      </c>
      <c r="C44" s="20"/>
      <c r="D44" s="85">
        <f>ABS('P1dB CL'!C44-D$5)</f>
        <v>0</v>
      </c>
      <c r="E44" s="44">
        <f>ABS('P1dB CL'!C100-E$5)</f>
        <v>0</v>
      </c>
      <c r="F44" s="44">
        <f>ABS('P1dB CL'!C156-F$5)</f>
        <v>0</v>
      </c>
      <c r="G44" s="44">
        <f>ABS('P1dB CL'!C212-G$5)</f>
        <v>0</v>
      </c>
      <c r="H44" s="44">
        <f>ABS('P1dB CL'!C268-H$5)</f>
        <v>0</v>
      </c>
      <c r="I44" s="44">
        <f>ABS('P1dB CL'!C324-I$5)</f>
        <v>0</v>
      </c>
      <c r="J44" s="44">
        <f>ABS('P1dB CL'!C380-J$5)</f>
        <v>0</v>
      </c>
      <c r="K44" s="20"/>
      <c r="L44" s="44">
        <f>ABS('P1dB CL'!C435-L$5)</f>
        <v>0</v>
      </c>
      <c r="M44" s="44">
        <f>ABS('P1dB CL'!C490-M$5)</f>
        <v>0</v>
      </c>
      <c r="N44" s="44">
        <f>ABS('P1dB CL'!C545-N$5)</f>
        <v>0</v>
      </c>
      <c r="O44" s="44">
        <f>ABS('P1dB CL'!C600-O$5)</f>
        <v>0</v>
      </c>
      <c r="P44" s="44">
        <f>ABS('P1dB CL'!C655-P$5)</f>
        <v>0</v>
      </c>
      <c r="Q44" s="44">
        <f>ABS('P1dB CL'!C706-Q$5)</f>
        <v>0</v>
      </c>
      <c r="S44" s="77">
        <f>'P1dB CL'!E40</f>
        <v>0</v>
      </c>
      <c r="T44" s="20"/>
      <c r="U44" s="85">
        <f>ABS('P1dB CL'!V44-U$5)</f>
        <v>0</v>
      </c>
      <c r="V44" s="44">
        <f>ABS('P1dB CL'!V100-V$5)</f>
        <v>0</v>
      </c>
      <c r="W44" s="44">
        <f>ABS('P1dB CL'!V156-W$5)</f>
        <v>0</v>
      </c>
      <c r="X44" s="44">
        <f>ABS('P1dB CL'!V212-X$5)</f>
        <v>0</v>
      </c>
      <c r="Y44" s="44">
        <f>ABS('P1dB CL'!V268-Y$5)</f>
        <v>0</v>
      </c>
      <c r="Z44" s="44">
        <f>ABS('P1dB CL'!V324-Z$5)</f>
        <v>0</v>
      </c>
      <c r="AA44" s="44">
        <f>ABS('P1dB CL'!V380-AA$5)</f>
        <v>0</v>
      </c>
      <c r="AB44" s="20"/>
      <c r="AC44" s="44">
        <f>ABS('P1dB CL'!V435-0)</f>
        <v>0</v>
      </c>
      <c r="AD44" s="44">
        <f>ABS('P1dB CL'!V490-0)</f>
        <v>0</v>
      </c>
      <c r="AE44" s="44">
        <f>ABS('P1dB CL'!V545-0)</f>
        <v>0</v>
      </c>
      <c r="AF44" s="44">
        <f>ABS('P1dB CL'!V600-0)</f>
        <v>0</v>
      </c>
      <c r="AG44" s="44">
        <f>ABS('P1dB CL'!V655-0)</f>
        <v>0</v>
      </c>
      <c r="AH44" s="44">
        <f>ABS('P1dB CL'!V710-0)</f>
        <v>0</v>
      </c>
      <c r="AI44" s="20"/>
    </row>
    <row r="45" spans="2:35" x14ac:dyDescent="0.25">
      <c r="B45" s="77">
        <f>'P1dB CL'!E41</f>
        <v>0</v>
      </c>
      <c r="C45" s="20"/>
      <c r="D45" s="85">
        <f>ABS('P1dB CL'!C45-D$5)</f>
        <v>0</v>
      </c>
      <c r="E45" s="44">
        <f>ABS('P1dB CL'!C101-E$5)</f>
        <v>0</v>
      </c>
      <c r="F45" s="44">
        <f>ABS('P1dB CL'!C157-F$5)</f>
        <v>0</v>
      </c>
      <c r="G45" s="44">
        <f>ABS('P1dB CL'!C213-G$5)</f>
        <v>0</v>
      </c>
      <c r="H45" s="44">
        <f>ABS('P1dB CL'!C269-H$5)</f>
        <v>0</v>
      </c>
      <c r="I45" s="44">
        <f>ABS('P1dB CL'!C325-I$5)</f>
        <v>0</v>
      </c>
      <c r="J45" s="44">
        <f>ABS('P1dB CL'!C381-J$5)</f>
        <v>0</v>
      </c>
      <c r="K45" s="20"/>
      <c r="L45" s="44">
        <f>ABS('P1dB CL'!C436-L$5)</f>
        <v>0</v>
      </c>
      <c r="M45" s="44">
        <f>ABS('P1dB CL'!C491-M$5)</f>
        <v>0</v>
      </c>
      <c r="N45" s="44">
        <f>ABS('P1dB CL'!C546-N$5)</f>
        <v>0</v>
      </c>
      <c r="O45" s="44">
        <f>ABS('P1dB CL'!C601-O$5)</f>
        <v>0</v>
      </c>
      <c r="P45" s="44">
        <f>ABS('P1dB CL'!C656-P$5)</f>
        <v>0</v>
      </c>
      <c r="Q45" s="44">
        <f>ABS('P1dB CL'!C707-Q$5)</f>
        <v>0</v>
      </c>
      <c r="S45" s="77">
        <f>'P1dB CL'!E41</f>
        <v>0</v>
      </c>
      <c r="T45" s="20"/>
      <c r="U45" s="85">
        <f>ABS('P1dB CL'!V45-U$5)</f>
        <v>0</v>
      </c>
      <c r="V45" s="44">
        <f>ABS('P1dB CL'!V101-V$5)</f>
        <v>0</v>
      </c>
      <c r="W45" s="44">
        <f>ABS('P1dB CL'!V157-W$5)</f>
        <v>0</v>
      </c>
      <c r="X45" s="44">
        <f>ABS('P1dB CL'!V213-X$5)</f>
        <v>0</v>
      </c>
      <c r="Y45" s="44">
        <f>ABS('P1dB CL'!V269-Y$5)</f>
        <v>0</v>
      </c>
      <c r="Z45" s="44">
        <f>ABS('P1dB CL'!V325-Z$5)</f>
        <v>0</v>
      </c>
      <c r="AA45" s="44">
        <f>ABS('P1dB CL'!V381-AA$5)</f>
        <v>0</v>
      </c>
      <c r="AB45" s="20"/>
      <c r="AC45" s="44">
        <f>ABS('P1dB CL'!V436-0)</f>
        <v>0</v>
      </c>
      <c r="AD45" s="44">
        <f>ABS('P1dB CL'!V491-0)</f>
        <v>0</v>
      </c>
      <c r="AE45" s="44">
        <f>ABS('P1dB CL'!V546-0)</f>
        <v>0</v>
      </c>
      <c r="AF45" s="44">
        <f>ABS('P1dB CL'!V601-0)</f>
        <v>0</v>
      </c>
      <c r="AG45" s="44">
        <f>ABS('P1dB CL'!V656-0)</f>
        <v>0</v>
      </c>
      <c r="AH45" s="44">
        <f>ABS('P1dB CL'!V711-0)</f>
        <v>0</v>
      </c>
      <c r="AI45" s="20"/>
    </row>
    <row r="46" spans="2:35" x14ac:dyDescent="0.25">
      <c r="B46" s="77">
        <f>'P1dB CL'!E42</f>
        <v>0</v>
      </c>
      <c r="C46" s="20"/>
      <c r="D46" s="85">
        <f>ABS('P1dB CL'!C46-D$5)</f>
        <v>0</v>
      </c>
      <c r="E46" s="44">
        <f>ABS('P1dB CL'!C102-E$5)</f>
        <v>0</v>
      </c>
      <c r="F46" s="44">
        <f>ABS('P1dB CL'!C158-F$5)</f>
        <v>0</v>
      </c>
      <c r="G46" s="44">
        <f>ABS('P1dB CL'!C214-G$5)</f>
        <v>0</v>
      </c>
      <c r="H46" s="44">
        <f>ABS('P1dB CL'!C270-H$5)</f>
        <v>0</v>
      </c>
      <c r="I46" s="44">
        <f>ABS('P1dB CL'!C326-I$5)</f>
        <v>0</v>
      </c>
      <c r="J46" s="44">
        <f>ABS('P1dB CL'!C382-J$5)</f>
        <v>0</v>
      </c>
      <c r="K46" s="20"/>
      <c r="L46" s="44">
        <f>ABS('P1dB CL'!C437-L$5)</f>
        <v>0</v>
      </c>
      <c r="M46" s="44">
        <f>ABS('P1dB CL'!C492-M$5)</f>
        <v>0</v>
      </c>
      <c r="N46" s="44">
        <f>ABS('P1dB CL'!C547-N$5)</f>
        <v>0</v>
      </c>
      <c r="O46" s="44">
        <f>ABS('P1dB CL'!C602-O$5)</f>
        <v>0</v>
      </c>
      <c r="P46" s="44">
        <f>ABS('P1dB CL'!C657-P$5)</f>
        <v>0</v>
      </c>
      <c r="Q46" s="44">
        <f>ABS('P1dB CL'!C708-Q$5)</f>
        <v>0</v>
      </c>
      <c r="S46" s="77">
        <f>'P1dB CL'!E42</f>
        <v>0</v>
      </c>
      <c r="T46" s="20"/>
      <c r="U46" s="85">
        <f>ABS('P1dB CL'!V46-U$5)</f>
        <v>0</v>
      </c>
      <c r="V46" s="44">
        <f>ABS('P1dB CL'!V102-V$5)</f>
        <v>0</v>
      </c>
      <c r="W46" s="44">
        <f>ABS('P1dB CL'!V158-W$5)</f>
        <v>0</v>
      </c>
      <c r="X46" s="44">
        <f>ABS('P1dB CL'!V214-X$5)</f>
        <v>0</v>
      </c>
      <c r="Y46" s="44">
        <f>ABS('P1dB CL'!V270-Y$5)</f>
        <v>0</v>
      </c>
      <c r="Z46" s="44">
        <f>ABS('P1dB CL'!V326-Z$5)</f>
        <v>0</v>
      </c>
      <c r="AA46" s="44">
        <f>ABS('P1dB CL'!V382-AA$5)</f>
        <v>0</v>
      </c>
      <c r="AB46" s="20"/>
      <c r="AC46" s="44">
        <f>ABS('P1dB CL'!V437-0)</f>
        <v>0</v>
      </c>
      <c r="AD46" s="44">
        <f>ABS('P1dB CL'!V492-0)</f>
        <v>0</v>
      </c>
      <c r="AE46" s="44">
        <f>ABS('P1dB CL'!V547-0)</f>
        <v>0</v>
      </c>
      <c r="AF46" s="44">
        <f>ABS('P1dB CL'!V602-0)</f>
        <v>0</v>
      </c>
      <c r="AG46" s="44">
        <f>ABS('P1dB CL'!V657-0)</f>
        <v>0</v>
      </c>
      <c r="AH46" s="44">
        <f>ABS('P1dB CL'!V712-0)</f>
        <v>0</v>
      </c>
      <c r="AI46" s="20"/>
    </row>
    <row r="47" spans="2:35" x14ac:dyDescent="0.25">
      <c r="B47" s="77">
        <f>'P1dB CL'!E43</f>
        <v>0</v>
      </c>
      <c r="C47" s="20"/>
      <c r="D47" s="85">
        <f>ABS('P1dB CL'!C47-D$5)</f>
        <v>0</v>
      </c>
      <c r="E47" s="44">
        <f>ABS('P1dB CL'!C103-E$5)</f>
        <v>0</v>
      </c>
      <c r="F47" s="44">
        <f>ABS('P1dB CL'!C159-F$5)</f>
        <v>0</v>
      </c>
      <c r="G47" s="44">
        <f>ABS('P1dB CL'!C215-G$5)</f>
        <v>0</v>
      </c>
      <c r="H47" s="44">
        <f>ABS('P1dB CL'!C271-H$5)</f>
        <v>0</v>
      </c>
      <c r="I47" s="44">
        <f>ABS('P1dB CL'!C327-I$5)</f>
        <v>0</v>
      </c>
      <c r="J47" s="44">
        <f>ABS('P1dB CL'!C383-J$5)</f>
        <v>0</v>
      </c>
      <c r="K47" s="20"/>
      <c r="L47" s="44">
        <f>ABS('P1dB CL'!C438-L$5)</f>
        <v>0</v>
      </c>
      <c r="M47" s="44">
        <f>ABS('P1dB CL'!C493-M$5)</f>
        <v>0</v>
      </c>
      <c r="N47" s="44">
        <f>ABS('P1dB CL'!C548-N$5)</f>
        <v>0</v>
      </c>
      <c r="O47" s="44">
        <f>ABS('P1dB CL'!C603-O$5)</f>
        <v>0</v>
      </c>
      <c r="P47" s="44">
        <f>ABS('P1dB CL'!C658-P$5)</f>
        <v>0</v>
      </c>
      <c r="Q47" s="44">
        <f>ABS('P1dB CL'!C709-Q$5)</f>
        <v>0</v>
      </c>
      <c r="S47" s="77">
        <f>'P1dB CL'!E43</f>
        <v>0</v>
      </c>
      <c r="T47" s="20"/>
      <c r="U47" s="85">
        <f>ABS('P1dB CL'!V47-U$5)</f>
        <v>0</v>
      </c>
      <c r="V47" s="44">
        <f>ABS('P1dB CL'!V103-V$5)</f>
        <v>0</v>
      </c>
      <c r="W47" s="44">
        <f>ABS('P1dB CL'!V159-W$5)</f>
        <v>0</v>
      </c>
      <c r="X47" s="44">
        <f>ABS('P1dB CL'!V215-X$5)</f>
        <v>0</v>
      </c>
      <c r="Y47" s="44">
        <f>ABS('P1dB CL'!V271-Y$5)</f>
        <v>0</v>
      </c>
      <c r="Z47" s="44">
        <f>ABS('P1dB CL'!V327-Z$5)</f>
        <v>0</v>
      </c>
      <c r="AA47" s="44">
        <f>ABS('P1dB CL'!V383-AA$5)</f>
        <v>0</v>
      </c>
      <c r="AB47" s="20"/>
      <c r="AC47" s="44">
        <f>ABS('P1dB CL'!V438-0)</f>
        <v>0</v>
      </c>
      <c r="AD47" s="44">
        <f>ABS('P1dB CL'!V493-0)</f>
        <v>0</v>
      </c>
      <c r="AE47" s="44">
        <f>ABS('P1dB CL'!V548-0)</f>
        <v>0</v>
      </c>
      <c r="AF47" s="44">
        <f>ABS('P1dB CL'!V603-0)</f>
        <v>0</v>
      </c>
      <c r="AG47" s="44">
        <f>ABS('P1dB CL'!V658-0)</f>
        <v>0</v>
      </c>
      <c r="AH47" s="44">
        <f>ABS('P1dB CL'!V713-0)</f>
        <v>0</v>
      </c>
      <c r="AI47" s="20"/>
    </row>
    <row r="48" spans="2:35" x14ac:dyDescent="0.25">
      <c r="B48" s="77">
        <f>'P1dB CL'!E44</f>
        <v>0</v>
      </c>
      <c r="C48" s="20"/>
      <c r="D48" s="85">
        <f>ABS('P1dB CL'!C48-D$5)</f>
        <v>0</v>
      </c>
      <c r="E48" s="44">
        <f>ABS('P1dB CL'!C104-E$5)</f>
        <v>0</v>
      </c>
      <c r="F48" s="44">
        <f>ABS('P1dB CL'!C160-F$5)</f>
        <v>0</v>
      </c>
      <c r="G48" s="44">
        <f>ABS('P1dB CL'!C216-G$5)</f>
        <v>0</v>
      </c>
      <c r="H48" s="44">
        <f>ABS('P1dB CL'!C272-H$5)</f>
        <v>0</v>
      </c>
      <c r="I48" s="44">
        <f>ABS('P1dB CL'!C328-I$5)</f>
        <v>0</v>
      </c>
      <c r="J48" s="44">
        <f>ABS('P1dB CL'!C384-J$5)</f>
        <v>0</v>
      </c>
      <c r="K48" s="20"/>
      <c r="L48" s="44">
        <f>ABS('P1dB CL'!C439-L$5)</f>
        <v>0</v>
      </c>
      <c r="M48" s="44">
        <f>ABS('P1dB CL'!C494-M$5)</f>
        <v>0</v>
      </c>
      <c r="N48" s="44">
        <f>ABS('P1dB CL'!C549-N$5)</f>
        <v>0</v>
      </c>
      <c r="O48" s="44">
        <f>ABS('P1dB CL'!C604-O$5)</f>
        <v>0</v>
      </c>
      <c r="P48" s="44">
        <f>ABS('P1dB CL'!C659-P$5)</f>
        <v>0</v>
      </c>
      <c r="Q48" s="44">
        <f>ABS('P1dB CL'!C710-Q$5)</f>
        <v>0</v>
      </c>
      <c r="S48" s="77">
        <f>'P1dB CL'!E44</f>
        <v>0</v>
      </c>
      <c r="T48" s="20"/>
      <c r="U48" s="85">
        <f>ABS('P1dB CL'!V48-U$5)</f>
        <v>0</v>
      </c>
      <c r="V48" s="44">
        <f>ABS('P1dB CL'!V104-V$5)</f>
        <v>0</v>
      </c>
      <c r="W48" s="44">
        <f>ABS('P1dB CL'!V160-W$5)</f>
        <v>0</v>
      </c>
      <c r="X48" s="44">
        <f>ABS('P1dB CL'!V216-X$5)</f>
        <v>0</v>
      </c>
      <c r="Y48" s="44">
        <f>ABS('P1dB CL'!V272-Y$5)</f>
        <v>0</v>
      </c>
      <c r="Z48" s="44">
        <f>ABS('P1dB CL'!V328-Z$5)</f>
        <v>0</v>
      </c>
      <c r="AA48" s="44">
        <f>ABS('P1dB CL'!V384-AA$5)</f>
        <v>0</v>
      </c>
      <c r="AB48" s="20"/>
      <c r="AC48" s="44">
        <f>ABS('P1dB CL'!V439-0)</f>
        <v>0</v>
      </c>
      <c r="AD48" s="44">
        <f>ABS('P1dB CL'!V494-0)</f>
        <v>0</v>
      </c>
      <c r="AE48" s="44">
        <f>ABS('P1dB CL'!V549-0)</f>
        <v>0</v>
      </c>
      <c r="AF48" s="44">
        <f>ABS('P1dB CL'!V604-0)</f>
        <v>0</v>
      </c>
      <c r="AG48" s="44">
        <f>ABS('P1dB CL'!V659-0)</f>
        <v>0</v>
      </c>
      <c r="AH48" s="44">
        <f>ABS('P1dB CL'!V714-0)</f>
        <v>0</v>
      </c>
      <c r="AI48" s="20"/>
    </row>
    <row r="49" spans="2:35" x14ac:dyDescent="0.25">
      <c r="B49" s="77">
        <f>'P1dB CL'!E45</f>
        <v>0</v>
      </c>
      <c r="C49" s="20"/>
      <c r="D49" s="85">
        <f>ABS('P1dB CL'!C49-D$5)</f>
        <v>0</v>
      </c>
      <c r="E49" s="44">
        <f>ABS('P1dB CL'!C105-E$5)</f>
        <v>0</v>
      </c>
      <c r="F49" s="44">
        <f>ABS('P1dB CL'!C161-F$5)</f>
        <v>0</v>
      </c>
      <c r="G49" s="44">
        <f>ABS('P1dB CL'!C217-G$5)</f>
        <v>0</v>
      </c>
      <c r="H49" s="44">
        <f>ABS('P1dB CL'!C273-H$5)</f>
        <v>0</v>
      </c>
      <c r="I49" s="44">
        <f>ABS('P1dB CL'!C329-I$5)</f>
        <v>0</v>
      </c>
      <c r="J49" s="44">
        <f>ABS('P1dB CL'!C385-J$5)</f>
        <v>0</v>
      </c>
      <c r="K49" s="20"/>
      <c r="L49" s="44">
        <f>ABS('P1dB CL'!C440-L$5)</f>
        <v>0</v>
      </c>
      <c r="M49" s="44">
        <f>ABS('P1dB CL'!C495-M$5)</f>
        <v>0</v>
      </c>
      <c r="N49" s="44">
        <f>ABS('P1dB CL'!C550-N$5)</f>
        <v>0</v>
      </c>
      <c r="O49" s="44">
        <f>ABS('P1dB CL'!C605-O$5)</f>
        <v>0</v>
      </c>
      <c r="P49" s="44">
        <f>ABS('P1dB CL'!C660-P$5)</f>
        <v>0</v>
      </c>
      <c r="Q49" s="44">
        <f>ABS('P1dB CL'!C711-Q$5)</f>
        <v>0</v>
      </c>
      <c r="S49" s="77">
        <f>'P1dB CL'!E45</f>
        <v>0</v>
      </c>
      <c r="T49" s="20"/>
      <c r="U49" s="85">
        <f>ABS('P1dB CL'!V49-U$5)</f>
        <v>0</v>
      </c>
      <c r="V49" s="44">
        <f>ABS('P1dB CL'!V105-V$5)</f>
        <v>0</v>
      </c>
      <c r="W49" s="44">
        <f>ABS('P1dB CL'!V161-W$5)</f>
        <v>0</v>
      </c>
      <c r="X49" s="44">
        <f>ABS('P1dB CL'!V217-X$5)</f>
        <v>0</v>
      </c>
      <c r="Y49" s="44">
        <f>ABS('P1dB CL'!V273-Y$5)</f>
        <v>0</v>
      </c>
      <c r="Z49" s="44">
        <f>ABS('P1dB CL'!V329-Z$5)</f>
        <v>0</v>
      </c>
      <c r="AA49" s="44">
        <f>ABS('P1dB CL'!V385-AA$5)</f>
        <v>0</v>
      </c>
      <c r="AB49" s="20"/>
      <c r="AC49" s="44">
        <f>ABS('P1dB CL'!V440-0)</f>
        <v>0</v>
      </c>
      <c r="AD49" s="44">
        <f>ABS('P1dB CL'!V495-0)</f>
        <v>0</v>
      </c>
      <c r="AE49" s="44">
        <f>ABS('P1dB CL'!V550-0)</f>
        <v>0</v>
      </c>
      <c r="AF49" s="44">
        <f>ABS('P1dB CL'!V605-0)</f>
        <v>0</v>
      </c>
      <c r="AG49" s="44">
        <f>ABS('P1dB CL'!V660-0)</f>
        <v>0</v>
      </c>
      <c r="AH49" s="44">
        <f>ABS('P1dB CL'!V715-0)</f>
        <v>0</v>
      </c>
      <c r="AI49" s="20"/>
    </row>
    <row r="50" spans="2:35" x14ac:dyDescent="0.25">
      <c r="B50" s="77">
        <f>'P1dB CL'!E46</f>
        <v>0</v>
      </c>
      <c r="C50" s="20"/>
      <c r="D50" s="85">
        <f>ABS('P1dB CL'!C50-D$5)</f>
        <v>0</v>
      </c>
      <c r="E50" s="44">
        <f>ABS('P1dB CL'!C106-E$5)</f>
        <v>0</v>
      </c>
      <c r="F50" s="44">
        <f>ABS('P1dB CL'!C162-F$5)</f>
        <v>0</v>
      </c>
      <c r="G50" s="44">
        <f>ABS('P1dB CL'!C218-G$5)</f>
        <v>0</v>
      </c>
      <c r="H50" s="44">
        <f>ABS('P1dB CL'!C274-H$5)</f>
        <v>0</v>
      </c>
      <c r="I50" s="44">
        <f>ABS('P1dB CL'!C330-I$5)</f>
        <v>0</v>
      </c>
      <c r="J50" s="44">
        <f>ABS('P1dB CL'!C386-J$5)</f>
        <v>0</v>
      </c>
      <c r="K50" s="20"/>
      <c r="L50" s="44">
        <f>ABS('P1dB CL'!C441-L$5)</f>
        <v>0</v>
      </c>
      <c r="M50" s="44">
        <f>ABS('P1dB CL'!C496-M$5)</f>
        <v>0</v>
      </c>
      <c r="N50" s="44">
        <f>ABS('P1dB CL'!C551-N$5)</f>
        <v>0</v>
      </c>
      <c r="O50" s="44">
        <f>ABS('P1dB CL'!C606-O$5)</f>
        <v>0</v>
      </c>
      <c r="P50" s="44">
        <f>ABS('P1dB CL'!C661-P$5)</f>
        <v>0</v>
      </c>
      <c r="Q50" s="44">
        <f>ABS('P1dB CL'!C712-Q$5)</f>
        <v>0</v>
      </c>
      <c r="S50" s="77">
        <f>'P1dB CL'!E46</f>
        <v>0</v>
      </c>
      <c r="T50" s="20"/>
      <c r="U50" s="85">
        <f>ABS('P1dB CL'!V50-U$5)</f>
        <v>0</v>
      </c>
      <c r="V50" s="44">
        <f>ABS('P1dB CL'!V106-V$5)</f>
        <v>0</v>
      </c>
      <c r="W50" s="44">
        <f>ABS('P1dB CL'!V162-W$5)</f>
        <v>0</v>
      </c>
      <c r="X50" s="44">
        <f>ABS('P1dB CL'!V218-X$5)</f>
        <v>0</v>
      </c>
      <c r="Y50" s="44">
        <f>ABS('P1dB CL'!V274-Y$5)</f>
        <v>0</v>
      </c>
      <c r="Z50" s="44">
        <f>ABS('P1dB CL'!V330-Z$5)</f>
        <v>0</v>
      </c>
      <c r="AA50" s="44">
        <f>ABS('P1dB CL'!V386-AA$5)</f>
        <v>0</v>
      </c>
      <c r="AB50" s="20"/>
      <c r="AC50" s="44">
        <f>ABS('P1dB CL'!V441-0)</f>
        <v>0</v>
      </c>
      <c r="AD50" s="44">
        <f>ABS('P1dB CL'!V496-0)</f>
        <v>0</v>
      </c>
      <c r="AE50" s="44">
        <f>ABS('P1dB CL'!V551-0)</f>
        <v>0</v>
      </c>
      <c r="AF50" s="44">
        <f>ABS('P1dB CL'!V606-0)</f>
        <v>0</v>
      </c>
      <c r="AG50" s="44">
        <f>ABS('P1dB CL'!V661-0)</f>
        <v>0</v>
      </c>
      <c r="AH50" s="44">
        <f>ABS('P1dB CL'!V716-0)</f>
        <v>0</v>
      </c>
      <c r="AI50" s="20"/>
    </row>
    <row r="51" spans="2:35" x14ac:dyDescent="0.25">
      <c r="B51" s="77">
        <f>'P1dB CL'!E47</f>
        <v>0</v>
      </c>
      <c r="C51" s="20"/>
      <c r="D51" s="85">
        <f>ABS('P1dB CL'!C51-D$5)</f>
        <v>0</v>
      </c>
      <c r="E51" s="44">
        <f>ABS('P1dB CL'!C107-E$5)</f>
        <v>0</v>
      </c>
      <c r="F51" s="44">
        <f>ABS('P1dB CL'!C163-F$5)</f>
        <v>0</v>
      </c>
      <c r="G51" s="44">
        <f>ABS('P1dB CL'!C219-G$5)</f>
        <v>0</v>
      </c>
      <c r="H51" s="44">
        <f>ABS('P1dB CL'!C275-H$5)</f>
        <v>0</v>
      </c>
      <c r="I51" s="44">
        <f>ABS('P1dB CL'!C331-I$5)</f>
        <v>0</v>
      </c>
      <c r="J51" s="44">
        <f>ABS('P1dB CL'!C387-J$5)</f>
        <v>0</v>
      </c>
      <c r="K51" s="20"/>
      <c r="L51" s="44">
        <f>ABS('P1dB CL'!C442-L$5)</f>
        <v>0</v>
      </c>
      <c r="M51" s="44">
        <f>ABS('P1dB CL'!C497-M$5)</f>
        <v>0</v>
      </c>
      <c r="N51" s="44">
        <f>ABS('P1dB CL'!C552-N$5)</f>
        <v>0</v>
      </c>
      <c r="O51" s="44">
        <f>ABS('P1dB CL'!C607-O$5)</f>
        <v>0</v>
      </c>
      <c r="P51" s="44">
        <f>ABS('P1dB CL'!C662-P$5)</f>
        <v>0</v>
      </c>
      <c r="Q51" s="44">
        <f>ABS('P1dB CL'!C713-Q$5)</f>
        <v>0</v>
      </c>
      <c r="S51" s="77">
        <f>'P1dB CL'!E47</f>
        <v>0</v>
      </c>
      <c r="T51" s="20"/>
      <c r="U51" s="85">
        <f>ABS('P1dB CL'!V51-U$5)</f>
        <v>0</v>
      </c>
      <c r="V51" s="44">
        <f>ABS('P1dB CL'!V107-V$5)</f>
        <v>0</v>
      </c>
      <c r="W51" s="44">
        <f>ABS('P1dB CL'!V163-W$5)</f>
        <v>0</v>
      </c>
      <c r="X51" s="44">
        <f>ABS('P1dB CL'!V219-X$5)</f>
        <v>0</v>
      </c>
      <c r="Y51" s="44">
        <f>ABS('P1dB CL'!V275-Y$5)</f>
        <v>0</v>
      </c>
      <c r="Z51" s="44">
        <f>ABS('P1dB CL'!V331-Z$5)</f>
        <v>0</v>
      </c>
      <c r="AA51" s="44">
        <f>ABS('P1dB CL'!V387-AA$5)</f>
        <v>0</v>
      </c>
      <c r="AB51" s="20"/>
      <c r="AC51" s="44">
        <f>ABS('P1dB CL'!V442-0)</f>
        <v>0</v>
      </c>
      <c r="AD51" s="44">
        <f>ABS('P1dB CL'!V497-0)</f>
        <v>0</v>
      </c>
      <c r="AE51" s="44">
        <f>ABS('P1dB CL'!V552-0)</f>
        <v>0</v>
      </c>
      <c r="AF51" s="44">
        <f>ABS('P1dB CL'!V607-0)</f>
        <v>0</v>
      </c>
      <c r="AG51" s="44">
        <f>ABS('P1dB CL'!V662-0)</f>
        <v>0</v>
      </c>
      <c r="AH51" s="44">
        <f>ABS('P1dB CL'!V717-0)</f>
        <v>0</v>
      </c>
      <c r="AI51" s="20"/>
    </row>
    <row r="52" spans="2:35" x14ac:dyDescent="0.25">
      <c r="B52" s="77">
        <f>'P1dB CL'!E48</f>
        <v>0</v>
      </c>
      <c r="C52" s="20"/>
      <c r="D52" s="85">
        <f>ABS('P1dB CL'!C52-D$5)</f>
        <v>0</v>
      </c>
      <c r="E52" s="44">
        <f>ABS('P1dB CL'!C108-E$5)</f>
        <v>0</v>
      </c>
      <c r="F52" s="44">
        <f>ABS('P1dB CL'!C164-F$5)</f>
        <v>0</v>
      </c>
      <c r="G52" s="44">
        <f>ABS('P1dB CL'!C220-G$5)</f>
        <v>0</v>
      </c>
      <c r="H52" s="44">
        <f>ABS('P1dB CL'!C276-H$5)</f>
        <v>0</v>
      </c>
      <c r="I52" s="44">
        <f>ABS('P1dB CL'!C332-I$5)</f>
        <v>0</v>
      </c>
      <c r="J52" s="44">
        <f>ABS('P1dB CL'!C388-J$5)</f>
        <v>0</v>
      </c>
      <c r="K52" s="20"/>
      <c r="L52" s="44">
        <f>ABS('P1dB CL'!C443-L$5)</f>
        <v>0</v>
      </c>
      <c r="M52" s="44">
        <f>ABS('P1dB CL'!C498-M$5)</f>
        <v>0</v>
      </c>
      <c r="N52" s="44">
        <f>ABS('P1dB CL'!C553-N$5)</f>
        <v>0</v>
      </c>
      <c r="O52" s="44">
        <f>ABS('P1dB CL'!C608-O$5)</f>
        <v>0</v>
      </c>
      <c r="P52" s="44">
        <f>ABS('P1dB CL'!C663-P$5)</f>
        <v>0</v>
      </c>
      <c r="Q52" s="44">
        <f>ABS('P1dB CL'!C714-Q$5)</f>
        <v>0</v>
      </c>
      <c r="S52" s="77">
        <f>'P1dB CL'!E48</f>
        <v>0</v>
      </c>
      <c r="T52" s="20"/>
      <c r="U52" s="85">
        <f>ABS('P1dB CL'!V52-U$5)</f>
        <v>0</v>
      </c>
      <c r="V52" s="44">
        <f>ABS('P1dB CL'!V108-V$5)</f>
        <v>0</v>
      </c>
      <c r="W52" s="44">
        <f>ABS('P1dB CL'!V164-W$5)</f>
        <v>0</v>
      </c>
      <c r="X52" s="44">
        <f>ABS('P1dB CL'!V220-X$5)</f>
        <v>0</v>
      </c>
      <c r="Y52" s="44">
        <f>ABS('P1dB CL'!V276-Y$5)</f>
        <v>0</v>
      </c>
      <c r="Z52" s="44">
        <f>ABS('P1dB CL'!V332-Z$5)</f>
        <v>0</v>
      </c>
      <c r="AA52" s="44">
        <f>ABS('P1dB CL'!V388-AA$5)</f>
        <v>0</v>
      </c>
      <c r="AB52" s="20"/>
      <c r="AC52" s="44">
        <f>ABS('P1dB CL'!V443-0)</f>
        <v>0</v>
      </c>
      <c r="AD52" s="44">
        <f>ABS('P1dB CL'!V498-0)</f>
        <v>0</v>
      </c>
      <c r="AE52" s="44">
        <f>ABS('P1dB CL'!V553-0)</f>
        <v>0</v>
      </c>
      <c r="AF52" s="44">
        <f>ABS('P1dB CL'!V608-0)</f>
        <v>0</v>
      </c>
      <c r="AG52" s="44">
        <f>ABS('P1dB CL'!V663-0)</f>
        <v>0</v>
      </c>
      <c r="AH52" s="44">
        <f>ABS('P1dB CL'!V718-0)</f>
        <v>0</v>
      </c>
      <c r="AI52" s="20"/>
    </row>
    <row r="53" spans="2:35" x14ac:dyDescent="0.25">
      <c r="B53" s="77">
        <f>'P1dB CL'!E49</f>
        <v>0</v>
      </c>
      <c r="C53" s="20"/>
      <c r="D53" s="85">
        <f>ABS('P1dB CL'!C53-D$5)</f>
        <v>0</v>
      </c>
      <c r="E53" s="44">
        <f>ABS('P1dB CL'!C109-E$5)</f>
        <v>0</v>
      </c>
      <c r="F53" s="44">
        <f>ABS('P1dB CL'!C165-F$5)</f>
        <v>0</v>
      </c>
      <c r="G53" s="44">
        <f>ABS('P1dB CL'!C221-G$5)</f>
        <v>0</v>
      </c>
      <c r="H53" s="44">
        <f>ABS('P1dB CL'!C277-H$5)</f>
        <v>0</v>
      </c>
      <c r="I53" s="44">
        <f>ABS('P1dB CL'!C333-I$5)</f>
        <v>0</v>
      </c>
      <c r="J53" s="44">
        <f>ABS('P1dB CL'!C389-J$5)</f>
        <v>0</v>
      </c>
      <c r="K53" s="20"/>
      <c r="L53" s="44">
        <f>ABS('P1dB CL'!C444-L$5)</f>
        <v>0</v>
      </c>
      <c r="M53" s="44">
        <f>ABS('P1dB CL'!C499-M$5)</f>
        <v>0</v>
      </c>
      <c r="N53" s="44">
        <f>ABS('P1dB CL'!C554-N$5)</f>
        <v>0</v>
      </c>
      <c r="O53" s="44">
        <f>ABS('P1dB CL'!C609-O$5)</f>
        <v>0</v>
      </c>
      <c r="P53" s="44">
        <f>ABS('P1dB CL'!C664-P$5)</f>
        <v>0</v>
      </c>
      <c r="Q53" s="44">
        <f>ABS('P1dB CL'!C715-Q$5)</f>
        <v>0</v>
      </c>
      <c r="S53" s="77">
        <f>'P1dB CL'!E49</f>
        <v>0</v>
      </c>
      <c r="T53" s="20"/>
      <c r="U53" s="85">
        <f>ABS('P1dB CL'!V53-U$5)</f>
        <v>0</v>
      </c>
      <c r="V53" s="44">
        <f>ABS('P1dB CL'!V109-V$5)</f>
        <v>0</v>
      </c>
      <c r="W53" s="44">
        <f>ABS('P1dB CL'!V165-W$5)</f>
        <v>0</v>
      </c>
      <c r="X53" s="44">
        <f>ABS('P1dB CL'!V221-X$5)</f>
        <v>0</v>
      </c>
      <c r="Y53" s="44">
        <f>ABS('P1dB CL'!V277-Y$5)</f>
        <v>0</v>
      </c>
      <c r="Z53" s="44">
        <f>ABS('P1dB CL'!V333-Z$5)</f>
        <v>0</v>
      </c>
      <c r="AA53" s="44">
        <f>ABS('P1dB CL'!V389-AA$5)</f>
        <v>0</v>
      </c>
      <c r="AB53" s="20"/>
      <c r="AC53" s="44">
        <f>ABS('P1dB CL'!V444-0)</f>
        <v>0</v>
      </c>
      <c r="AD53" s="44">
        <f>ABS('P1dB CL'!V499-0)</f>
        <v>0</v>
      </c>
      <c r="AE53" s="44">
        <f>ABS('P1dB CL'!V554-0)</f>
        <v>0</v>
      </c>
      <c r="AF53" s="44">
        <f>ABS('P1dB CL'!V609-0)</f>
        <v>0</v>
      </c>
      <c r="AG53" s="44">
        <f>ABS('P1dB CL'!V664-0)</f>
        <v>0</v>
      </c>
      <c r="AH53" s="44">
        <f>ABS('P1dB CL'!V719-0)</f>
        <v>0</v>
      </c>
      <c r="AI53" s="20"/>
    </row>
    <row r="54" spans="2:35" x14ac:dyDescent="0.25">
      <c r="B54" s="77">
        <f>'P1dB CL'!E50</f>
        <v>0</v>
      </c>
      <c r="C54" s="20"/>
      <c r="D54" s="85">
        <f>ABS('P1dB CL'!C54-D$5)</f>
        <v>0</v>
      </c>
      <c r="E54" s="44">
        <f>ABS('P1dB CL'!C110-E$5)</f>
        <v>0</v>
      </c>
      <c r="F54" s="44">
        <f>ABS('P1dB CL'!C166-F$5)</f>
        <v>0</v>
      </c>
      <c r="G54" s="44">
        <f>ABS('P1dB CL'!C222-G$5)</f>
        <v>0</v>
      </c>
      <c r="H54" s="44">
        <f>ABS('P1dB CL'!C278-H$5)</f>
        <v>0</v>
      </c>
      <c r="I54" s="44">
        <f>ABS('P1dB CL'!C334-I$5)</f>
        <v>0</v>
      </c>
      <c r="J54" s="44">
        <f>ABS('P1dB CL'!C390-J$5)</f>
        <v>0</v>
      </c>
      <c r="K54" s="20"/>
      <c r="L54" s="44">
        <f>ABS('P1dB CL'!C445-L$5)</f>
        <v>0</v>
      </c>
      <c r="M54" s="44">
        <f>ABS('P1dB CL'!C500-M$5)</f>
        <v>0</v>
      </c>
      <c r="N54" s="44">
        <f>ABS('P1dB CL'!C555-N$5)</f>
        <v>0</v>
      </c>
      <c r="O54" s="44">
        <f>ABS('P1dB CL'!C610-O$5)</f>
        <v>0</v>
      </c>
      <c r="P54" s="44">
        <f>ABS('P1dB CL'!C665-P$5)</f>
        <v>0</v>
      </c>
      <c r="Q54" s="44">
        <f>ABS('P1dB CL'!C716-Q$5)</f>
        <v>0</v>
      </c>
      <c r="S54" s="77">
        <f>'P1dB CL'!E50</f>
        <v>0</v>
      </c>
      <c r="T54" s="20"/>
      <c r="U54" s="85">
        <f>ABS('P1dB CL'!V54-U$5)</f>
        <v>0</v>
      </c>
      <c r="V54" s="44">
        <f>ABS('P1dB CL'!V110-V$5)</f>
        <v>0</v>
      </c>
      <c r="W54" s="44">
        <f>ABS('P1dB CL'!V166-W$5)</f>
        <v>0</v>
      </c>
      <c r="X54" s="44">
        <f>ABS('P1dB CL'!V222-X$5)</f>
        <v>0</v>
      </c>
      <c r="Y54" s="44">
        <f>ABS('P1dB CL'!V278-Y$5)</f>
        <v>0</v>
      </c>
      <c r="Z54" s="44">
        <f>ABS('P1dB CL'!V334-Z$5)</f>
        <v>0</v>
      </c>
      <c r="AA54" s="44">
        <f>ABS('P1dB CL'!V390-AA$5)</f>
        <v>0</v>
      </c>
      <c r="AB54" s="20"/>
      <c r="AC54" s="44">
        <f>ABS('P1dB CL'!V445-0)</f>
        <v>0</v>
      </c>
      <c r="AD54" s="44">
        <f>ABS('P1dB CL'!V500-0)</f>
        <v>0</v>
      </c>
      <c r="AE54" s="44">
        <f>ABS('P1dB CL'!V555-0)</f>
        <v>0</v>
      </c>
      <c r="AF54" s="44">
        <f>ABS('P1dB CL'!V610-0)</f>
        <v>0</v>
      </c>
      <c r="AG54" s="44">
        <f>ABS('P1dB CL'!V665-0)</f>
        <v>0</v>
      </c>
      <c r="AH54" s="44">
        <f>ABS('P1dB CL'!V720-0)</f>
        <v>0</v>
      </c>
      <c r="AI54" s="20"/>
    </row>
    <row r="55" spans="2:35" x14ac:dyDescent="0.25">
      <c r="B55" s="77">
        <f>'P1dB CL'!E51</f>
        <v>0</v>
      </c>
      <c r="C55" s="20"/>
      <c r="D55" s="85">
        <f>ABS('P1dB CL'!C55-D$5)</f>
        <v>0</v>
      </c>
      <c r="E55" s="44">
        <f>ABS('P1dB CL'!C111-E$5)</f>
        <v>0</v>
      </c>
      <c r="F55" s="44">
        <f>ABS('P1dB CL'!C167-F$5)</f>
        <v>0</v>
      </c>
      <c r="G55" s="44">
        <f>ABS('P1dB CL'!C223-G$5)</f>
        <v>0</v>
      </c>
      <c r="H55" s="44">
        <f>ABS('P1dB CL'!C279-H$5)</f>
        <v>0</v>
      </c>
      <c r="I55" s="44">
        <f>ABS('P1dB CL'!C335-I$5)</f>
        <v>0</v>
      </c>
      <c r="J55" s="44">
        <f>ABS('P1dB CL'!C391-J$5)</f>
        <v>0</v>
      </c>
      <c r="K55" s="20"/>
      <c r="L55" s="44">
        <f>ABS('P1dB CL'!C446-L$5)</f>
        <v>0</v>
      </c>
      <c r="M55" s="44">
        <f>ABS('P1dB CL'!C501-M$5)</f>
        <v>0</v>
      </c>
      <c r="N55" s="44">
        <f>ABS('P1dB CL'!C556-N$5)</f>
        <v>0</v>
      </c>
      <c r="O55" s="44">
        <f>ABS('P1dB CL'!C611-O$5)</f>
        <v>0</v>
      </c>
      <c r="P55" s="44">
        <f>ABS('P1dB CL'!C666-P$5)</f>
        <v>0</v>
      </c>
      <c r="Q55" s="44">
        <f>ABS('P1dB CL'!C717-Q$5)</f>
        <v>0</v>
      </c>
      <c r="S55" s="77">
        <f>'P1dB CL'!E51</f>
        <v>0</v>
      </c>
      <c r="T55" s="20"/>
      <c r="U55" s="85">
        <f>ABS('P1dB CL'!V55-U$5)</f>
        <v>0</v>
      </c>
      <c r="V55" s="44">
        <f>ABS('P1dB CL'!V111-V$5)</f>
        <v>0</v>
      </c>
      <c r="W55" s="44">
        <f>ABS('P1dB CL'!V167-W$5)</f>
        <v>0</v>
      </c>
      <c r="X55" s="44">
        <f>ABS('P1dB CL'!V223-X$5)</f>
        <v>0</v>
      </c>
      <c r="Y55" s="44">
        <f>ABS('P1dB CL'!V279-Y$5)</f>
        <v>0</v>
      </c>
      <c r="Z55" s="44">
        <f>ABS('P1dB CL'!V335-Z$5)</f>
        <v>0</v>
      </c>
      <c r="AA55" s="44">
        <f>ABS('P1dB CL'!V391-AA$5)</f>
        <v>0</v>
      </c>
      <c r="AB55" s="20"/>
      <c r="AC55" s="44">
        <f>ABS('P1dB CL'!V446-0)</f>
        <v>0</v>
      </c>
      <c r="AD55" s="44">
        <f>ABS('P1dB CL'!V501-0)</f>
        <v>0</v>
      </c>
      <c r="AE55" s="44">
        <f>ABS('P1dB CL'!V556-0)</f>
        <v>0</v>
      </c>
      <c r="AF55" s="44">
        <f>ABS('P1dB CL'!V611-0)</f>
        <v>0</v>
      </c>
      <c r="AG55" s="44">
        <f>ABS('P1dB CL'!V666-0)</f>
        <v>0</v>
      </c>
      <c r="AH55" s="44">
        <f>ABS('P1dB CL'!V721-0)</f>
        <v>0</v>
      </c>
      <c r="AI55" s="20"/>
    </row>
    <row r="56" spans="2:35" x14ac:dyDescent="0.25">
      <c r="B56" s="77">
        <f>'P1dB CL'!E52</f>
        <v>0</v>
      </c>
      <c r="D56" s="85">
        <f>ABS('P1dB CL'!C56-D$5)</f>
        <v>0</v>
      </c>
      <c r="E56" s="44">
        <f>ABS('P1dB CL'!C112-E$5)</f>
        <v>0</v>
      </c>
      <c r="F56" s="44">
        <f>ABS('P1dB CL'!C168-F$5)</f>
        <v>0</v>
      </c>
      <c r="G56" s="44">
        <f>ABS('P1dB CL'!C224-G$5)</f>
        <v>0</v>
      </c>
      <c r="H56" s="44">
        <f>ABS('P1dB CL'!C280-H$5)</f>
        <v>0</v>
      </c>
      <c r="I56" s="44">
        <f>ABS('P1dB CL'!C336-I$5)</f>
        <v>0</v>
      </c>
      <c r="J56" s="44">
        <f>ABS('P1dB CL'!C392-J$5)</f>
        <v>0</v>
      </c>
      <c r="K56" s="20"/>
      <c r="L56" s="44">
        <f>ABS('P1dB CL'!C447-L$5)</f>
        <v>0</v>
      </c>
      <c r="M56" s="44">
        <f>ABS('P1dB CL'!C502-M$5)</f>
        <v>0</v>
      </c>
      <c r="N56" s="44">
        <f>ABS('P1dB CL'!C557-N$5)</f>
        <v>0</v>
      </c>
      <c r="O56" s="44">
        <f>ABS('P1dB CL'!C612-O$5)</f>
        <v>0</v>
      </c>
      <c r="P56" s="44">
        <f>ABS('P1dB CL'!C667-P$5)</f>
        <v>0</v>
      </c>
      <c r="Q56" s="44">
        <f>ABS('P1dB CL'!C718-Q$5)</f>
        <v>0</v>
      </c>
      <c r="S56" s="77">
        <f>'P1dB CL'!E52</f>
        <v>0</v>
      </c>
      <c r="U56" s="85">
        <f>ABS('P1dB CL'!V56-U$5)</f>
        <v>0</v>
      </c>
      <c r="V56" s="44">
        <f>ABS('P1dB CL'!V112-V$5)</f>
        <v>0</v>
      </c>
      <c r="W56" s="44">
        <f>ABS('P1dB CL'!V168-W$5)</f>
        <v>0</v>
      </c>
      <c r="X56" s="44">
        <f>ABS('P1dB CL'!V224-X$5)</f>
        <v>0</v>
      </c>
      <c r="Y56" s="44">
        <f>ABS('P1dB CL'!V280-Y$5)</f>
        <v>0</v>
      </c>
      <c r="Z56" s="44">
        <f>ABS('P1dB CL'!V336-Z$5)</f>
        <v>0</v>
      </c>
      <c r="AA56" s="44">
        <f>ABS('P1dB CL'!V392-AA$5)</f>
        <v>0</v>
      </c>
      <c r="AB56" s="20"/>
      <c r="AC56" s="44">
        <f>ABS('P1dB CL'!V447-0)</f>
        <v>0</v>
      </c>
      <c r="AD56" s="44">
        <f>ABS('P1dB CL'!V502-0)</f>
        <v>0</v>
      </c>
      <c r="AE56" s="44">
        <f>ABS('P1dB CL'!V557-0)</f>
        <v>0</v>
      </c>
      <c r="AF56" s="44">
        <f>ABS('P1dB CL'!V612-0)</f>
        <v>0</v>
      </c>
      <c r="AG56" s="44">
        <f>ABS('P1dB CL'!V667-0)</f>
        <v>0</v>
      </c>
      <c r="AH56" s="44">
        <f>ABS('P1dB CL'!V722-0)</f>
        <v>0</v>
      </c>
    </row>
    <row r="57" spans="2:35" x14ac:dyDescent="0.25">
      <c r="B57" s="77">
        <f>'P1dB CL'!E53</f>
        <v>0</v>
      </c>
      <c r="D57" s="85">
        <f>ABS('P1dB CL'!C57-D$5)</f>
        <v>0</v>
      </c>
      <c r="E57" s="44">
        <f>ABS('P1dB CL'!C113-E$5)</f>
        <v>0</v>
      </c>
      <c r="F57" s="44">
        <f>ABS('P1dB CL'!C169-F$5)</f>
        <v>0</v>
      </c>
      <c r="G57" s="44">
        <f>ABS('P1dB CL'!C225-G$5)</f>
        <v>0</v>
      </c>
      <c r="H57" s="44">
        <f>ABS('P1dB CL'!C281-H$5)</f>
        <v>0</v>
      </c>
      <c r="I57" s="44">
        <f>ABS('P1dB CL'!C337-I$5)</f>
        <v>0</v>
      </c>
      <c r="J57" s="44">
        <f>ABS('P1dB CL'!C393-J$5)</f>
        <v>0</v>
      </c>
      <c r="K57" s="20"/>
      <c r="L57" s="44">
        <f>ABS('P1dB CL'!C448-L$5)</f>
        <v>0</v>
      </c>
      <c r="M57" s="44">
        <f>ABS('P1dB CL'!C503-M$5)</f>
        <v>0</v>
      </c>
      <c r="N57" s="44">
        <f>ABS('P1dB CL'!C558-N$5)</f>
        <v>0</v>
      </c>
      <c r="O57" s="44">
        <f>ABS('P1dB CL'!C613-O$5)</f>
        <v>0</v>
      </c>
      <c r="P57" s="44">
        <f>ABS('P1dB CL'!C668-P$5)</f>
        <v>0</v>
      </c>
      <c r="Q57" s="44">
        <f>ABS('P1dB CL'!C719-Q$5)</f>
        <v>0</v>
      </c>
      <c r="S57" s="77">
        <f>'P1dB CL'!E53</f>
        <v>0</v>
      </c>
      <c r="U57" s="85">
        <f>ABS('P1dB CL'!V57-U$5)</f>
        <v>0</v>
      </c>
      <c r="V57" s="44">
        <f>ABS('P1dB CL'!V113-V$5)</f>
        <v>0</v>
      </c>
      <c r="W57" s="44">
        <f>ABS('P1dB CL'!V169-W$5)</f>
        <v>0</v>
      </c>
      <c r="X57" s="44">
        <f>ABS('P1dB CL'!V225-X$5)</f>
        <v>0</v>
      </c>
      <c r="Y57" s="44">
        <f>ABS('P1dB CL'!V281-Y$5)</f>
        <v>0</v>
      </c>
      <c r="Z57" s="44">
        <f>ABS('P1dB CL'!V337-Z$5)</f>
        <v>0</v>
      </c>
      <c r="AA57" s="44">
        <f>ABS('P1dB CL'!V393-AA$5)</f>
        <v>0</v>
      </c>
      <c r="AB57" s="20"/>
      <c r="AC57" s="44">
        <f>ABS('P1dB CL'!V448-0)</f>
        <v>0</v>
      </c>
      <c r="AD57" s="44">
        <f>ABS('P1dB CL'!V503-0)</f>
        <v>0</v>
      </c>
      <c r="AE57" s="44">
        <f>ABS('P1dB CL'!V558-0)</f>
        <v>0</v>
      </c>
      <c r="AF57" s="44">
        <f>ABS('P1dB CL'!V613-0)</f>
        <v>0</v>
      </c>
      <c r="AG57" s="44">
        <f>ABS('P1dB CL'!V668-0)</f>
        <v>0</v>
      </c>
      <c r="AH57" s="44">
        <f>ABS('P1dB CL'!V723-0)</f>
        <v>0</v>
      </c>
    </row>
    <row r="58" spans="2:35" x14ac:dyDescent="0.25">
      <c r="B58" s="77">
        <f>'P1dB CL'!E54</f>
        <v>0</v>
      </c>
      <c r="D58" s="85">
        <f>ABS('P1dB CL'!C58-D$5)</f>
        <v>0</v>
      </c>
      <c r="E58" s="44">
        <f>ABS('P1dB CL'!C114-E$5)</f>
        <v>0</v>
      </c>
      <c r="F58" s="44">
        <f>ABS('P1dB CL'!C170-F$5)</f>
        <v>0</v>
      </c>
      <c r="G58" s="44">
        <f>ABS('P1dB CL'!C226-G$5)</f>
        <v>0</v>
      </c>
      <c r="H58" s="44">
        <f>ABS('P1dB CL'!C282-H$5)</f>
        <v>0</v>
      </c>
      <c r="I58" s="44">
        <f>ABS('P1dB CL'!C338-I$5)</f>
        <v>0</v>
      </c>
      <c r="J58" s="44">
        <f>ABS('P1dB CL'!C394-J$5)</f>
        <v>0</v>
      </c>
      <c r="K58" s="20"/>
      <c r="L58" s="44">
        <f>ABS('P1dB CL'!C449-L$5)</f>
        <v>0</v>
      </c>
      <c r="M58" s="44">
        <f>ABS('P1dB CL'!C504-M$5)</f>
        <v>0</v>
      </c>
      <c r="N58" s="44">
        <f>ABS('P1dB CL'!C559-N$5)</f>
        <v>0</v>
      </c>
      <c r="O58" s="44">
        <f>ABS('P1dB CL'!C614-O$5)</f>
        <v>0</v>
      </c>
      <c r="P58" s="44">
        <f>ABS('P1dB CL'!C669-P$5)</f>
        <v>0</v>
      </c>
      <c r="Q58" s="44">
        <f>ABS('P1dB CL'!C720-Q$5)</f>
        <v>0</v>
      </c>
      <c r="S58" s="77">
        <f>'P1dB CL'!E54</f>
        <v>0</v>
      </c>
      <c r="U58" s="85">
        <f>ABS('P1dB CL'!V58-U$5)</f>
        <v>0</v>
      </c>
      <c r="V58" s="44">
        <f>ABS('P1dB CL'!V114-V$5)</f>
        <v>0</v>
      </c>
      <c r="W58" s="44">
        <f>ABS('P1dB CL'!V170-W$5)</f>
        <v>0</v>
      </c>
      <c r="X58" s="44">
        <f>ABS('P1dB CL'!V226-X$5)</f>
        <v>0</v>
      </c>
      <c r="Y58" s="44">
        <f>ABS('P1dB CL'!V282-Y$5)</f>
        <v>0</v>
      </c>
      <c r="Z58" s="44">
        <f>ABS('P1dB CL'!V338-Z$5)</f>
        <v>0</v>
      </c>
      <c r="AA58" s="44">
        <f>ABS('P1dB CL'!V394-AA$5)</f>
        <v>0</v>
      </c>
      <c r="AB58" s="20"/>
      <c r="AC58" s="44">
        <f>ABS('P1dB CL'!V449-0)</f>
        <v>0</v>
      </c>
      <c r="AD58" s="44">
        <f>ABS('P1dB CL'!V504-0)</f>
        <v>0</v>
      </c>
      <c r="AE58" s="44">
        <f>ABS('P1dB CL'!V559-0)</f>
        <v>0</v>
      </c>
      <c r="AF58" s="44">
        <f>ABS('P1dB CL'!V614-0)</f>
        <v>0</v>
      </c>
      <c r="AG58" s="44">
        <f>ABS('P1dB CL'!V669-0)</f>
        <v>0</v>
      </c>
      <c r="AH58" s="44">
        <f>ABS('P1dB CL'!V724-0)</f>
        <v>0</v>
      </c>
    </row>
    <row r="59" spans="2:35" x14ac:dyDescent="0.25">
      <c r="B59" s="77">
        <f>'P1dB CL'!E55</f>
        <v>0</v>
      </c>
      <c r="D59" s="85">
        <f>ABS('P1dB CL'!C59-D$5)</f>
        <v>0</v>
      </c>
      <c r="E59" s="44">
        <f>ABS('P1dB CL'!C115-E$5)</f>
        <v>0</v>
      </c>
      <c r="F59" s="44">
        <f>ABS('P1dB CL'!C171-F$5)</f>
        <v>0</v>
      </c>
      <c r="G59" s="44">
        <f>ABS('P1dB CL'!C227-G$5)</f>
        <v>0</v>
      </c>
      <c r="H59" s="44">
        <f>ABS('P1dB CL'!C283-H$5)</f>
        <v>0</v>
      </c>
      <c r="I59" s="44">
        <f>ABS('P1dB CL'!C339-I$5)</f>
        <v>0</v>
      </c>
      <c r="J59" s="44">
        <f>ABS('P1dB CL'!C395-J$5)</f>
        <v>0</v>
      </c>
      <c r="K59" s="20"/>
      <c r="L59" s="44">
        <f>ABS('P1dB CL'!C450-L$5)</f>
        <v>0</v>
      </c>
      <c r="M59" s="44">
        <f>ABS('P1dB CL'!C505-M$5)</f>
        <v>0</v>
      </c>
      <c r="N59" s="44">
        <f>ABS('P1dB CL'!C560-N$5)</f>
        <v>0</v>
      </c>
      <c r="O59" s="44">
        <f>ABS('P1dB CL'!C615-O$5)</f>
        <v>0</v>
      </c>
      <c r="P59" s="44">
        <f>ABS('P1dB CL'!C670-P$5)</f>
        <v>0</v>
      </c>
      <c r="Q59" s="44">
        <f>ABS('P1dB CL'!C721-Q$5)</f>
        <v>0</v>
      </c>
      <c r="S59" s="77">
        <f>'P1dB CL'!E55</f>
        <v>0</v>
      </c>
      <c r="U59" s="85">
        <f>ABS('P1dB CL'!V59-U$5)</f>
        <v>0</v>
      </c>
      <c r="V59" s="44">
        <f>ABS('P1dB CL'!V115-V$5)</f>
        <v>0</v>
      </c>
      <c r="W59" s="44">
        <f>ABS('P1dB CL'!V171-W$5)</f>
        <v>0</v>
      </c>
      <c r="X59" s="44">
        <f>ABS('P1dB CL'!V227-X$5)</f>
        <v>0</v>
      </c>
      <c r="Y59" s="44">
        <f>ABS('P1dB CL'!V283-Y$5)</f>
        <v>0</v>
      </c>
      <c r="Z59" s="44">
        <f>ABS('P1dB CL'!V339-Z$5)</f>
        <v>0</v>
      </c>
      <c r="AA59" s="44">
        <f>ABS('P1dB CL'!V395-AA$5)</f>
        <v>0</v>
      </c>
      <c r="AB59" s="20"/>
      <c r="AC59" s="44">
        <f>ABS('P1dB CL'!V450-0)</f>
        <v>0</v>
      </c>
      <c r="AD59" s="44">
        <f>ABS('P1dB CL'!V505-0)</f>
        <v>0</v>
      </c>
      <c r="AE59" s="44">
        <f>ABS('P1dB CL'!V560-0)</f>
        <v>0</v>
      </c>
      <c r="AF59" s="44">
        <f>ABS('P1dB CL'!V615-0)</f>
        <v>0</v>
      </c>
      <c r="AG59" s="44">
        <f>ABS('P1dB CL'!V670-0)</f>
        <v>0</v>
      </c>
      <c r="AH59" s="44">
        <f>ABS('P1dB CL'!V725-0)</f>
        <v>0</v>
      </c>
    </row>
    <row r="60" spans="2:35" x14ac:dyDescent="0.25">
      <c r="B60" s="77"/>
      <c r="D60" s="44"/>
      <c r="E60" s="44"/>
      <c r="F60" s="44"/>
      <c r="G60" s="44"/>
      <c r="H60" s="44"/>
      <c r="I60" s="44"/>
      <c r="J60" s="44"/>
      <c r="L60" s="44"/>
      <c r="M60" s="44"/>
      <c r="N60" s="44"/>
      <c r="O60" s="44"/>
      <c r="P60" s="44"/>
      <c r="Q60" s="44"/>
      <c r="S60" s="77"/>
      <c r="U60" s="44"/>
      <c r="V60" s="44"/>
      <c r="W60" s="44"/>
      <c r="X60" s="44"/>
      <c r="Y60" s="44"/>
      <c r="Z60" s="44"/>
      <c r="AA60" s="44"/>
      <c r="AC60" s="44"/>
      <c r="AD60" s="44"/>
      <c r="AE60" s="44"/>
      <c r="AF60" s="44"/>
      <c r="AG60" s="44"/>
      <c r="AH60" s="44"/>
    </row>
    <row r="61" spans="2:35" x14ac:dyDescent="0.25">
      <c r="B61" s="77"/>
      <c r="D61" s="44"/>
      <c r="E61" s="44"/>
      <c r="F61" s="44"/>
      <c r="G61" s="44"/>
      <c r="H61" s="44"/>
      <c r="I61" s="44"/>
      <c r="J61" s="44"/>
      <c r="L61" s="44"/>
      <c r="M61" s="44"/>
      <c r="N61" s="44"/>
      <c r="O61" s="44"/>
      <c r="P61" s="44"/>
      <c r="Q61" s="44"/>
      <c r="S61" s="77"/>
      <c r="U61" s="44"/>
      <c r="V61" s="44"/>
      <c r="W61" s="44"/>
      <c r="X61" s="44"/>
      <c r="Y61" s="44"/>
      <c r="Z61" s="44"/>
      <c r="AA61" s="44"/>
      <c r="AC61" s="44"/>
      <c r="AD61" s="44"/>
      <c r="AE61" s="44"/>
      <c r="AF61" s="44"/>
      <c r="AG61" s="44"/>
      <c r="AH61" s="44"/>
    </row>
    <row r="62" spans="2:35" x14ac:dyDescent="0.25">
      <c r="B62" s="77"/>
      <c r="D62" s="44"/>
      <c r="E62" s="44"/>
      <c r="F62" s="44"/>
      <c r="G62" s="44"/>
      <c r="H62" s="44"/>
      <c r="I62" s="44"/>
      <c r="J62" s="44"/>
      <c r="L62" s="44"/>
      <c r="M62" s="44"/>
      <c r="N62" s="44"/>
      <c r="O62" s="44"/>
      <c r="P62" s="44"/>
      <c r="Q62" s="44"/>
      <c r="S62" s="77"/>
      <c r="U62" s="44"/>
      <c r="V62" s="44"/>
      <c r="W62" s="44"/>
      <c r="X62" s="44"/>
      <c r="Y62" s="44"/>
      <c r="Z62" s="44"/>
      <c r="AA62" s="44"/>
      <c r="AC62" s="44"/>
      <c r="AD62" s="44"/>
      <c r="AE62" s="44"/>
      <c r="AF62" s="44"/>
      <c r="AG62" s="44"/>
      <c r="AH62" s="44"/>
    </row>
    <row r="63" spans="2:35" x14ac:dyDescent="0.25">
      <c r="B63" s="77"/>
      <c r="D63" s="44"/>
      <c r="E63" s="44"/>
      <c r="F63" s="44"/>
      <c r="G63" s="44"/>
      <c r="H63" s="44"/>
      <c r="I63" s="44"/>
      <c r="J63" s="44"/>
      <c r="L63" s="44"/>
      <c r="M63" s="44"/>
      <c r="N63" s="44"/>
      <c r="O63" s="44"/>
      <c r="P63" s="44"/>
      <c r="Q63" s="44"/>
      <c r="S63" s="77"/>
      <c r="U63" s="44"/>
      <c r="V63" s="44"/>
      <c r="W63" s="44"/>
      <c r="X63" s="44"/>
      <c r="Y63" s="44"/>
      <c r="Z63" s="44"/>
      <c r="AA63" s="44"/>
      <c r="AC63" s="44"/>
      <c r="AD63" s="44"/>
      <c r="AE63" s="44"/>
      <c r="AF63" s="44"/>
      <c r="AG63" s="44"/>
      <c r="AH63" s="44"/>
    </row>
    <row r="64" spans="2:35" x14ac:dyDescent="0.25">
      <c r="B64" s="77"/>
      <c r="D64" s="44"/>
      <c r="E64" s="44"/>
      <c r="F64" s="44"/>
      <c r="G64" s="44"/>
      <c r="H64" s="44"/>
      <c r="I64" s="44"/>
      <c r="J64" s="44"/>
      <c r="L64" s="44"/>
      <c r="M64" s="44"/>
      <c r="N64" s="44"/>
      <c r="O64" s="44"/>
      <c r="P64" s="44"/>
      <c r="Q64" s="44"/>
      <c r="S64" s="77"/>
      <c r="U64" s="44"/>
      <c r="V64" s="44"/>
      <c r="W64" s="44"/>
      <c r="X64" s="44"/>
      <c r="Y64" s="44"/>
      <c r="Z64" s="44"/>
      <c r="AA64" s="44"/>
      <c r="AC64" s="44"/>
      <c r="AD64" s="44"/>
      <c r="AE64" s="44"/>
      <c r="AF64" s="44"/>
      <c r="AG64" s="44"/>
      <c r="AH64" s="44"/>
    </row>
    <row r="65" spans="2:34" x14ac:dyDescent="0.25">
      <c r="B65" s="77"/>
      <c r="D65" s="44"/>
      <c r="E65" s="44"/>
      <c r="F65" s="44"/>
      <c r="G65" s="44"/>
      <c r="H65" s="44"/>
      <c r="I65" s="44"/>
      <c r="J65" s="44"/>
      <c r="L65" s="44"/>
      <c r="M65" s="44"/>
      <c r="N65" s="44"/>
      <c r="O65" s="44"/>
      <c r="P65" s="44"/>
      <c r="Q65" s="44"/>
      <c r="S65" s="77"/>
      <c r="U65" s="44"/>
      <c r="V65" s="44"/>
      <c r="W65" s="44"/>
      <c r="X65" s="44"/>
      <c r="Y65" s="44"/>
      <c r="Z65" s="44"/>
      <c r="AA65" s="44"/>
      <c r="AC65" s="44"/>
      <c r="AD65" s="44"/>
      <c r="AE65" s="44"/>
      <c r="AF65" s="44"/>
      <c r="AG65" s="44"/>
      <c r="AH65" s="44"/>
    </row>
    <row r="66" spans="2:34" x14ac:dyDescent="0.25">
      <c r="B66" s="77"/>
      <c r="D66" s="44"/>
      <c r="E66" s="44"/>
      <c r="F66" s="44"/>
      <c r="G66" s="44"/>
      <c r="H66" s="44"/>
      <c r="I66" s="44"/>
      <c r="J66" s="44"/>
      <c r="L66" s="44"/>
      <c r="M66" s="44"/>
      <c r="N66" s="44"/>
      <c r="O66" s="44"/>
      <c r="P66" s="44"/>
      <c r="Q66" s="44"/>
      <c r="S66" s="77"/>
      <c r="U66" s="44"/>
      <c r="V66" s="44"/>
      <c r="W66" s="44"/>
      <c r="X66" s="44"/>
      <c r="Y66" s="44"/>
      <c r="Z66" s="44"/>
      <c r="AA66" s="44"/>
      <c r="AC66" s="44"/>
      <c r="AD66" s="44"/>
      <c r="AE66" s="44"/>
      <c r="AF66" s="44"/>
      <c r="AG66" s="44"/>
      <c r="AH66" s="44"/>
    </row>
    <row r="67" spans="2:34" x14ac:dyDescent="0.25">
      <c r="B67" s="77"/>
      <c r="D67" s="44"/>
      <c r="E67" s="44"/>
      <c r="F67" s="44"/>
      <c r="G67" s="44"/>
      <c r="H67" s="44"/>
      <c r="I67" s="44"/>
      <c r="J67" s="44"/>
      <c r="L67" s="44"/>
      <c r="M67" s="44"/>
      <c r="N67" s="44"/>
      <c r="O67" s="44"/>
      <c r="P67" s="44"/>
      <c r="Q67" s="44"/>
      <c r="S67" s="77"/>
      <c r="U67" s="44"/>
      <c r="V67" s="44"/>
      <c r="W67" s="44"/>
      <c r="X67" s="44"/>
      <c r="Y67" s="44"/>
      <c r="Z67" s="44"/>
      <c r="AA67" s="44"/>
      <c r="AC67" s="44"/>
      <c r="AD67" s="44"/>
      <c r="AE67" s="44"/>
      <c r="AF67" s="44"/>
      <c r="AG67" s="44"/>
      <c r="AH67" s="44"/>
    </row>
    <row r="68" spans="2:34" x14ac:dyDescent="0.25">
      <c r="B68" s="77"/>
      <c r="D68" s="44"/>
      <c r="E68" s="44"/>
      <c r="F68" s="44"/>
      <c r="G68" s="44"/>
      <c r="H68" s="44"/>
      <c r="I68" s="44"/>
      <c r="J68" s="44"/>
      <c r="L68" s="44"/>
      <c r="M68" s="44"/>
      <c r="N68" s="44"/>
      <c r="O68" s="44"/>
      <c r="P68" s="44"/>
      <c r="Q68" s="44"/>
      <c r="S68" s="77"/>
      <c r="U68" s="44"/>
      <c r="V68" s="44"/>
      <c r="W68" s="44"/>
      <c r="X68" s="44"/>
      <c r="Y68" s="44"/>
      <c r="Z68" s="44"/>
      <c r="AA68" s="44"/>
      <c r="AC68" s="44"/>
      <c r="AD68" s="44"/>
      <c r="AE68" s="44"/>
      <c r="AF68" s="44"/>
      <c r="AG68" s="44"/>
      <c r="AH68" s="44"/>
    </row>
    <row r="69" spans="2:34" x14ac:dyDescent="0.25">
      <c r="B69" s="77"/>
      <c r="D69" s="44"/>
      <c r="E69" s="44"/>
      <c r="F69" s="44"/>
      <c r="G69" s="44"/>
      <c r="H69" s="44"/>
      <c r="I69" s="44"/>
      <c r="J69" s="44"/>
      <c r="L69" s="44"/>
      <c r="M69" s="44"/>
      <c r="N69" s="44"/>
      <c r="O69" s="44"/>
      <c r="P69" s="44"/>
      <c r="Q69" s="44"/>
      <c r="S69" s="77"/>
      <c r="U69" s="44"/>
      <c r="V69" s="44"/>
      <c r="W69" s="44"/>
      <c r="X69" s="44"/>
      <c r="Y69" s="44"/>
      <c r="Z69" s="44"/>
      <c r="AA69" s="44"/>
      <c r="AC69" s="44"/>
      <c r="AD69" s="44"/>
      <c r="AE69" s="44"/>
      <c r="AF69" s="44"/>
      <c r="AG69" s="44"/>
      <c r="AH69" s="44"/>
    </row>
    <row r="70" spans="2:34" x14ac:dyDescent="0.25">
      <c r="B70" s="77"/>
      <c r="D70" s="44"/>
      <c r="E70" s="44"/>
      <c r="F70" s="44"/>
      <c r="G70" s="44"/>
      <c r="H70" s="44"/>
      <c r="I70" s="44"/>
      <c r="J70" s="44"/>
      <c r="L70" s="44"/>
      <c r="M70" s="44"/>
      <c r="N70" s="44"/>
      <c r="O70" s="44"/>
      <c r="P70" s="44"/>
      <c r="Q70" s="44"/>
      <c r="S70" s="77"/>
      <c r="U70" s="44"/>
      <c r="V70" s="44"/>
      <c r="W70" s="44"/>
      <c r="X70" s="44"/>
      <c r="Y70" s="44"/>
      <c r="Z70" s="44"/>
      <c r="AA70" s="44"/>
      <c r="AC70" s="44"/>
      <c r="AD70" s="44"/>
      <c r="AE70" s="44"/>
      <c r="AF70" s="44"/>
      <c r="AG70" s="44"/>
      <c r="AH70" s="44"/>
    </row>
    <row r="71" spans="2:34" x14ac:dyDescent="0.25">
      <c r="B71" s="77"/>
      <c r="D71" s="44"/>
      <c r="E71" s="44"/>
      <c r="F71" s="44"/>
      <c r="G71" s="44"/>
      <c r="H71" s="44"/>
      <c r="I71" s="44"/>
      <c r="J71" s="44"/>
      <c r="L71" s="44"/>
      <c r="M71" s="44"/>
      <c r="N71" s="44"/>
      <c r="O71" s="44"/>
      <c r="P71" s="44"/>
      <c r="Q71" s="44"/>
      <c r="S71" s="77"/>
      <c r="U71" s="44"/>
      <c r="V71" s="44"/>
      <c r="W71" s="44"/>
      <c r="X71" s="44"/>
      <c r="Y71" s="44"/>
      <c r="Z71" s="44"/>
      <c r="AA71" s="44"/>
      <c r="AC71" s="44"/>
      <c r="AD71" s="44"/>
      <c r="AE71" s="44"/>
      <c r="AF71" s="44"/>
      <c r="AG71" s="44"/>
      <c r="AH71" s="44"/>
    </row>
    <row r="72" spans="2:34" x14ac:dyDescent="0.25">
      <c r="B72" s="77"/>
      <c r="D72" s="44"/>
      <c r="E72" s="44"/>
      <c r="F72" s="44"/>
      <c r="G72" s="44"/>
      <c r="H72" s="44"/>
      <c r="I72" s="44"/>
      <c r="J72" s="44"/>
      <c r="L72" s="44"/>
      <c r="M72" s="44"/>
      <c r="N72" s="44"/>
      <c r="O72" s="44"/>
      <c r="P72" s="44"/>
      <c r="Q72" s="44"/>
      <c r="S72" s="77"/>
      <c r="U72" s="44"/>
      <c r="V72" s="44"/>
      <c r="W72" s="44"/>
      <c r="X72" s="44"/>
      <c r="Y72" s="44"/>
      <c r="Z72" s="44"/>
      <c r="AA72" s="44"/>
      <c r="AC72" s="44"/>
      <c r="AD72" s="44"/>
      <c r="AE72" s="44"/>
      <c r="AF72" s="44"/>
      <c r="AG72" s="44"/>
      <c r="AH72" s="44"/>
    </row>
    <row r="73" spans="2:34" x14ac:dyDescent="0.25">
      <c r="B73" s="77"/>
      <c r="D73" s="44"/>
      <c r="E73" s="44"/>
      <c r="F73" s="44"/>
      <c r="G73" s="44"/>
      <c r="H73" s="44"/>
      <c r="I73" s="44"/>
      <c r="J73" s="44"/>
      <c r="L73" s="44"/>
      <c r="M73" s="44"/>
      <c r="N73" s="44"/>
      <c r="O73" s="44"/>
      <c r="P73" s="44"/>
      <c r="Q73" s="44"/>
      <c r="S73" s="77"/>
      <c r="U73" s="44"/>
      <c r="V73" s="44"/>
      <c r="W73" s="44"/>
      <c r="X73" s="44"/>
      <c r="Y73" s="44"/>
      <c r="Z73" s="44"/>
      <c r="AA73" s="44"/>
      <c r="AC73" s="44"/>
      <c r="AD73" s="44"/>
      <c r="AE73" s="44"/>
      <c r="AF73" s="44"/>
      <c r="AG73" s="44"/>
      <c r="AH73" s="44"/>
    </row>
    <row r="74" spans="2:34" x14ac:dyDescent="0.25">
      <c r="B74" s="77"/>
      <c r="D74" s="44"/>
      <c r="E74" s="44"/>
      <c r="F74" s="44"/>
      <c r="G74" s="44"/>
      <c r="H74" s="44"/>
      <c r="I74" s="44"/>
      <c r="J74" s="44"/>
      <c r="L74" s="44"/>
      <c r="M74" s="44"/>
      <c r="N74" s="44"/>
      <c r="O74" s="44"/>
      <c r="P74" s="44"/>
      <c r="Q74" s="44"/>
      <c r="S74" s="77"/>
      <c r="U74" s="44"/>
      <c r="V74" s="44"/>
      <c r="W74" s="44"/>
      <c r="X74" s="44"/>
      <c r="Y74" s="44"/>
      <c r="Z74" s="44"/>
      <c r="AA74" s="44"/>
      <c r="AC74" s="44"/>
      <c r="AD74" s="44"/>
      <c r="AE74" s="44"/>
      <c r="AF74" s="44"/>
      <c r="AG74" s="44"/>
      <c r="AH74" s="44"/>
    </row>
    <row r="75" spans="2:34" x14ac:dyDescent="0.25">
      <c r="B75" s="77"/>
      <c r="D75" s="44"/>
      <c r="E75" s="44"/>
      <c r="F75" s="44"/>
      <c r="G75" s="44"/>
      <c r="H75" s="44"/>
      <c r="I75" s="44"/>
      <c r="J75" s="44"/>
      <c r="L75" s="44"/>
      <c r="M75" s="44"/>
      <c r="N75" s="44"/>
      <c r="O75" s="44"/>
      <c r="P75" s="44"/>
      <c r="Q75" s="44"/>
      <c r="S75" s="77"/>
      <c r="U75" s="44"/>
      <c r="V75" s="44"/>
      <c r="W75" s="44"/>
      <c r="X75" s="44"/>
      <c r="Y75" s="44"/>
      <c r="Z75" s="44"/>
      <c r="AA75" s="44"/>
      <c r="AC75" s="44"/>
      <c r="AD75" s="44"/>
      <c r="AE75" s="44"/>
      <c r="AF75" s="44"/>
      <c r="AG75" s="44"/>
      <c r="AH75" s="44"/>
    </row>
    <row r="76" spans="2:34" x14ac:dyDescent="0.25">
      <c r="B76" s="77"/>
      <c r="D76" s="44"/>
      <c r="E76" s="44"/>
      <c r="F76" s="44"/>
      <c r="G76" s="44"/>
      <c r="H76" s="44"/>
      <c r="I76" s="44"/>
      <c r="J76" s="44"/>
      <c r="L76" s="44"/>
      <c r="M76" s="44"/>
      <c r="N76" s="44"/>
      <c r="O76" s="44"/>
      <c r="P76" s="44"/>
      <c r="Q76" s="44"/>
      <c r="S76" s="77"/>
      <c r="U76" s="44"/>
      <c r="V76" s="44"/>
      <c r="W76" s="44"/>
      <c r="X76" s="44"/>
      <c r="Y76" s="44"/>
      <c r="Z76" s="44"/>
      <c r="AA76" s="44"/>
      <c r="AC76" s="44"/>
      <c r="AD76" s="44"/>
      <c r="AE76" s="44"/>
      <c r="AF76" s="44"/>
      <c r="AG76" s="44"/>
      <c r="AH76" s="44"/>
    </row>
    <row r="77" spans="2:34" x14ac:dyDescent="0.25">
      <c r="B77" s="77"/>
      <c r="D77" s="44"/>
      <c r="E77" s="44"/>
      <c r="F77" s="44"/>
      <c r="G77" s="44"/>
      <c r="H77" s="44"/>
      <c r="I77" s="44"/>
      <c r="J77" s="44"/>
      <c r="L77" s="44"/>
      <c r="M77" s="44"/>
      <c r="N77" s="44"/>
      <c r="O77" s="44"/>
      <c r="P77" s="44"/>
      <c r="Q77" s="44"/>
      <c r="S77" s="77"/>
      <c r="U77" s="44"/>
      <c r="V77" s="44"/>
      <c r="W77" s="44"/>
      <c r="X77" s="44"/>
      <c r="Y77" s="44"/>
      <c r="Z77" s="44"/>
      <c r="AA77" s="44"/>
      <c r="AC77" s="44"/>
      <c r="AD77" s="44"/>
      <c r="AE77" s="44"/>
      <c r="AF77" s="44"/>
      <c r="AG77" s="44"/>
      <c r="AH77" s="44"/>
    </row>
    <row r="78" spans="2:34" x14ac:dyDescent="0.25">
      <c r="B78" s="77"/>
      <c r="D78" s="44"/>
      <c r="E78" s="44"/>
      <c r="F78" s="44"/>
      <c r="G78" s="44"/>
      <c r="H78" s="44"/>
      <c r="I78" s="44"/>
      <c r="J78" s="44"/>
      <c r="L78" s="44"/>
      <c r="M78" s="44"/>
      <c r="N78" s="44"/>
      <c r="O78" s="44"/>
      <c r="P78" s="44"/>
      <c r="Q78" s="44"/>
      <c r="S78" s="77"/>
      <c r="U78" s="44"/>
      <c r="V78" s="44"/>
      <c r="W78" s="44"/>
      <c r="X78" s="44"/>
      <c r="Y78" s="44"/>
      <c r="Z78" s="44"/>
      <c r="AA78" s="44"/>
      <c r="AC78" s="44"/>
      <c r="AD78" s="44"/>
      <c r="AE78" s="44"/>
      <c r="AF78" s="44"/>
      <c r="AG78" s="44"/>
      <c r="AH78" s="44"/>
    </row>
    <row r="79" spans="2:34" x14ac:dyDescent="0.25">
      <c r="B79" s="77"/>
      <c r="D79" s="44"/>
      <c r="E79" s="44"/>
      <c r="F79" s="44"/>
      <c r="G79" s="44"/>
      <c r="H79" s="44"/>
      <c r="I79" s="44"/>
      <c r="J79" s="44"/>
      <c r="L79" s="44"/>
      <c r="M79" s="44"/>
      <c r="N79" s="44"/>
      <c r="O79" s="44"/>
      <c r="P79" s="44"/>
      <c r="Q79" s="44"/>
      <c r="S79" s="77"/>
      <c r="U79" s="44"/>
      <c r="V79" s="44"/>
      <c r="W79" s="44"/>
      <c r="X79" s="44"/>
      <c r="Y79" s="44"/>
      <c r="Z79" s="44"/>
      <c r="AA79" s="44"/>
      <c r="AC79" s="44"/>
      <c r="AD79" s="44"/>
      <c r="AE79" s="44"/>
      <c r="AF79" s="44"/>
      <c r="AG79" s="44"/>
      <c r="AH79" s="44"/>
    </row>
    <row r="80" spans="2:34" x14ac:dyDescent="0.25">
      <c r="B80" s="77"/>
      <c r="D80" s="44"/>
      <c r="E80" s="44"/>
      <c r="F80" s="44"/>
      <c r="G80" s="44"/>
      <c r="H80" s="44"/>
      <c r="I80" s="44"/>
      <c r="J80" s="44"/>
      <c r="L80" s="44"/>
      <c r="M80" s="44"/>
      <c r="N80" s="44"/>
      <c r="O80" s="44"/>
      <c r="P80" s="44"/>
      <c r="Q80" s="44"/>
      <c r="S80" s="77"/>
      <c r="U80" s="44"/>
      <c r="V80" s="44"/>
      <c r="W80" s="44"/>
      <c r="X80" s="44"/>
      <c r="Y80" s="44"/>
      <c r="Z80" s="44"/>
      <c r="AA80" s="44"/>
      <c r="AC80" s="44"/>
      <c r="AD80" s="44"/>
      <c r="AE80" s="44"/>
      <c r="AF80" s="44"/>
      <c r="AG80" s="44"/>
      <c r="AH80" s="44"/>
    </row>
    <row r="81" spans="2:34" x14ac:dyDescent="0.25">
      <c r="B81" s="77"/>
      <c r="D81" s="44"/>
      <c r="E81" s="44"/>
      <c r="F81" s="44"/>
      <c r="G81" s="44"/>
      <c r="H81" s="44"/>
      <c r="I81" s="44"/>
      <c r="J81" s="44"/>
      <c r="L81" s="44"/>
      <c r="M81" s="44"/>
      <c r="N81" s="44"/>
      <c r="O81" s="44"/>
      <c r="P81" s="44"/>
      <c r="Q81" s="44"/>
      <c r="S81" s="77"/>
      <c r="U81" s="44"/>
      <c r="V81" s="44"/>
      <c r="W81" s="44"/>
      <c r="X81" s="44"/>
      <c r="Y81" s="44"/>
      <c r="Z81" s="44"/>
      <c r="AA81" s="44"/>
      <c r="AC81" s="44"/>
      <c r="AD81" s="44"/>
      <c r="AE81" s="44"/>
      <c r="AF81" s="44"/>
      <c r="AG81" s="44"/>
      <c r="AH81" s="44"/>
    </row>
    <row r="82" spans="2:34" x14ac:dyDescent="0.25">
      <c r="B82" s="77"/>
      <c r="D82" s="44"/>
      <c r="E82" s="44"/>
      <c r="F82" s="44"/>
      <c r="G82" s="44"/>
      <c r="H82" s="44"/>
      <c r="I82" s="44"/>
      <c r="J82" s="44"/>
      <c r="L82" s="44"/>
      <c r="M82" s="44"/>
      <c r="N82" s="44"/>
      <c r="O82" s="44"/>
      <c r="P82" s="44"/>
      <c r="Q82" s="44"/>
      <c r="S82" s="77"/>
      <c r="U82" s="44"/>
      <c r="V82" s="44"/>
      <c r="W82" s="44"/>
      <c r="X82" s="44"/>
      <c r="Y82" s="44"/>
      <c r="Z82" s="44"/>
      <c r="AA82" s="44"/>
      <c r="AC82" s="44"/>
      <c r="AD82" s="44"/>
      <c r="AE82" s="44"/>
      <c r="AF82" s="44"/>
      <c r="AG82" s="44"/>
      <c r="AH82" s="44"/>
    </row>
    <row r="83" spans="2:34" x14ac:dyDescent="0.25">
      <c r="B83" s="77"/>
      <c r="D83" s="44"/>
      <c r="E83" s="44"/>
      <c r="F83" s="44"/>
      <c r="G83" s="44"/>
      <c r="H83" s="44"/>
      <c r="I83" s="44"/>
      <c r="J83" s="44"/>
      <c r="L83" s="44"/>
      <c r="M83" s="44"/>
      <c r="N83" s="44"/>
      <c r="O83" s="44"/>
      <c r="P83" s="44"/>
      <c r="Q83" s="44"/>
      <c r="S83" s="77"/>
      <c r="U83" s="44"/>
      <c r="V83" s="44"/>
      <c r="W83" s="44"/>
      <c r="X83" s="44"/>
      <c r="Y83" s="44"/>
      <c r="Z83" s="44"/>
      <c r="AA83" s="44"/>
      <c r="AC83" s="44"/>
      <c r="AD83" s="44"/>
      <c r="AE83" s="44"/>
      <c r="AF83" s="44"/>
      <c r="AG83" s="44"/>
      <c r="AH83" s="44"/>
    </row>
    <row r="84" spans="2:34" x14ac:dyDescent="0.25">
      <c r="B84" s="77"/>
      <c r="D84" s="44"/>
      <c r="E84" s="44"/>
      <c r="F84" s="44"/>
      <c r="G84" s="44"/>
      <c r="H84" s="44"/>
      <c r="I84" s="44"/>
      <c r="J84" s="44"/>
      <c r="L84" s="44"/>
      <c r="M84" s="44"/>
      <c r="N84" s="44"/>
      <c r="O84" s="44"/>
      <c r="P84" s="44"/>
      <c r="Q84" s="44"/>
      <c r="S84" s="77"/>
      <c r="U84" s="44"/>
      <c r="V84" s="44"/>
      <c r="W84" s="44"/>
      <c r="X84" s="44"/>
      <c r="Y84" s="44"/>
      <c r="Z84" s="44"/>
      <c r="AA84" s="44"/>
      <c r="AC84" s="44"/>
      <c r="AD84" s="44"/>
      <c r="AE84" s="44"/>
      <c r="AF84" s="44"/>
      <c r="AG84" s="44"/>
      <c r="AH84" s="44"/>
    </row>
    <row r="85" spans="2:34" x14ac:dyDescent="0.25">
      <c r="B85" s="77"/>
      <c r="D85" s="44"/>
      <c r="E85" s="44"/>
      <c r="F85" s="44"/>
      <c r="G85" s="44"/>
      <c r="H85" s="44"/>
      <c r="I85" s="44"/>
      <c r="J85" s="44"/>
      <c r="L85" s="44"/>
      <c r="M85" s="44"/>
      <c r="N85" s="44"/>
      <c r="O85" s="44"/>
      <c r="P85" s="44"/>
      <c r="Q85" s="44"/>
      <c r="S85" s="77"/>
      <c r="U85" s="44"/>
      <c r="V85" s="44"/>
      <c r="W85" s="44"/>
      <c r="X85" s="44"/>
      <c r="Y85" s="44"/>
      <c r="Z85" s="44"/>
      <c r="AA85" s="44"/>
      <c r="AC85" s="44"/>
      <c r="AD85" s="44"/>
      <c r="AE85" s="44"/>
      <c r="AF85" s="44"/>
      <c r="AG85" s="44"/>
      <c r="AH85" s="44"/>
    </row>
    <row r="86" spans="2:34" x14ac:dyDescent="0.25">
      <c r="B86" s="77"/>
      <c r="D86" s="44"/>
      <c r="E86" s="44"/>
      <c r="F86" s="44"/>
      <c r="G86" s="44"/>
      <c r="H86" s="44"/>
      <c r="I86" s="44"/>
      <c r="J86" s="44"/>
      <c r="L86" s="44"/>
      <c r="M86" s="44"/>
      <c r="N86" s="44"/>
      <c r="O86" s="44"/>
      <c r="P86" s="44"/>
      <c r="Q86" s="44"/>
      <c r="S86" s="77"/>
      <c r="U86" s="44"/>
      <c r="V86" s="44"/>
      <c r="W86" s="44"/>
      <c r="X86" s="44"/>
      <c r="Y86" s="44"/>
      <c r="Z86" s="44"/>
      <c r="AA86" s="44"/>
      <c r="AC86" s="44"/>
      <c r="AD86" s="44"/>
      <c r="AE86" s="44"/>
      <c r="AF86" s="44"/>
      <c r="AG86" s="44"/>
      <c r="AH86" s="44"/>
    </row>
    <row r="87" spans="2:34" x14ac:dyDescent="0.25">
      <c r="B87" s="77"/>
      <c r="D87" s="44"/>
      <c r="E87" s="44"/>
      <c r="F87" s="44"/>
      <c r="G87" s="44"/>
      <c r="H87" s="44"/>
      <c r="I87" s="44"/>
      <c r="J87" s="44"/>
      <c r="L87" s="44"/>
      <c r="M87" s="44"/>
      <c r="N87" s="44"/>
      <c r="O87" s="44"/>
      <c r="P87" s="44"/>
      <c r="Q87" s="44"/>
      <c r="S87" s="77"/>
      <c r="U87" s="44"/>
      <c r="V87" s="44"/>
      <c r="W87" s="44"/>
      <c r="X87" s="44"/>
      <c r="Y87" s="44"/>
      <c r="Z87" s="44"/>
      <c r="AA87" s="44"/>
      <c r="AC87" s="44"/>
      <c r="AD87" s="44"/>
      <c r="AE87" s="44"/>
      <c r="AF87" s="44"/>
      <c r="AG87" s="44"/>
      <c r="AH87" s="44"/>
    </row>
    <row r="88" spans="2:34" x14ac:dyDescent="0.25">
      <c r="B88" s="77"/>
      <c r="D88" s="44"/>
      <c r="E88" s="44"/>
      <c r="F88" s="44"/>
      <c r="G88" s="44"/>
      <c r="H88" s="44"/>
      <c r="I88" s="44"/>
      <c r="J88" s="44"/>
      <c r="L88" s="44"/>
      <c r="M88" s="44"/>
      <c r="N88" s="44"/>
      <c r="O88" s="44"/>
      <c r="P88" s="44"/>
      <c r="Q88" s="44"/>
      <c r="S88" s="77"/>
      <c r="U88" s="44"/>
      <c r="V88" s="44"/>
      <c r="W88" s="44"/>
      <c r="X88" s="44"/>
      <c r="Y88" s="44"/>
      <c r="Z88" s="44"/>
      <c r="AA88" s="44"/>
      <c r="AC88" s="44"/>
      <c r="AD88" s="44"/>
      <c r="AE88" s="44"/>
      <c r="AF88" s="44"/>
      <c r="AG88" s="44"/>
      <c r="AH88" s="44"/>
    </row>
    <row r="89" spans="2:34" x14ac:dyDescent="0.25">
      <c r="B89" s="77"/>
      <c r="D89" s="44"/>
      <c r="E89" s="44"/>
      <c r="F89" s="44"/>
      <c r="G89" s="44"/>
      <c r="H89" s="44"/>
      <c r="I89" s="44"/>
      <c r="J89" s="44"/>
      <c r="L89" s="44"/>
      <c r="M89" s="44"/>
      <c r="N89" s="44"/>
      <c r="O89" s="44"/>
      <c r="P89" s="44"/>
      <c r="Q89" s="44"/>
      <c r="S89" s="77"/>
      <c r="U89" s="44"/>
      <c r="V89" s="44"/>
      <c r="W89" s="44"/>
      <c r="X89" s="44"/>
      <c r="Y89" s="44"/>
      <c r="Z89" s="44"/>
      <c r="AA89" s="44"/>
      <c r="AC89" s="44"/>
      <c r="AD89" s="44"/>
      <c r="AE89" s="44"/>
      <c r="AF89" s="44"/>
      <c r="AG89" s="44"/>
      <c r="AH89" s="44"/>
    </row>
    <row r="90" spans="2:34" x14ac:dyDescent="0.25">
      <c r="B90" s="77"/>
      <c r="D90" s="44"/>
      <c r="E90" s="44"/>
      <c r="F90" s="44"/>
      <c r="G90" s="44"/>
      <c r="H90" s="44"/>
      <c r="I90" s="44"/>
      <c r="J90" s="44"/>
      <c r="L90" s="44"/>
      <c r="M90" s="44"/>
      <c r="N90" s="44"/>
      <c r="O90" s="44"/>
      <c r="P90" s="44"/>
      <c r="Q90" s="44"/>
      <c r="S90" s="77"/>
      <c r="U90" s="44"/>
      <c r="V90" s="44"/>
      <c r="W90" s="44"/>
      <c r="X90" s="44"/>
      <c r="Y90" s="44"/>
      <c r="Z90" s="44"/>
      <c r="AA90" s="44"/>
      <c r="AC90" s="44"/>
      <c r="AD90" s="44"/>
      <c r="AE90" s="44"/>
      <c r="AF90" s="44"/>
      <c r="AG90" s="44"/>
      <c r="AH90" s="44"/>
    </row>
    <row r="91" spans="2:34" x14ac:dyDescent="0.25">
      <c r="B91" s="77"/>
      <c r="D91" s="44"/>
      <c r="E91" s="44"/>
      <c r="F91" s="44"/>
      <c r="G91" s="44"/>
      <c r="H91" s="44"/>
      <c r="I91" s="44"/>
      <c r="J91" s="44"/>
      <c r="L91" s="44"/>
      <c r="M91" s="44"/>
      <c r="N91" s="44"/>
      <c r="O91" s="44"/>
      <c r="P91" s="44"/>
      <c r="Q91" s="44"/>
      <c r="S91" s="77"/>
      <c r="U91" s="44"/>
      <c r="V91" s="44"/>
      <c r="W91" s="44"/>
      <c r="X91" s="44"/>
      <c r="Y91" s="44"/>
      <c r="Z91" s="44"/>
      <c r="AA91" s="44"/>
      <c r="AC91" s="44"/>
      <c r="AD91" s="44"/>
      <c r="AE91" s="44"/>
      <c r="AF91" s="44"/>
      <c r="AG91" s="44"/>
      <c r="AH91" s="44"/>
    </row>
    <row r="92" spans="2:34" x14ac:dyDescent="0.25">
      <c r="B92" s="77"/>
      <c r="D92" s="44"/>
      <c r="E92" s="44"/>
      <c r="F92" s="44"/>
      <c r="G92" s="44"/>
      <c r="H92" s="44"/>
      <c r="I92" s="44"/>
      <c r="J92" s="44"/>
      <c r="L92" s="44"/>
      <c r="M92" s="44"/>
      <c r="N92" s="44"/>
      <c r="O92" s="44"/>
      <c r="P92" s="44"/>
      <c r="Q92" s="44"/>
      <c r="S92" s="77"/>
      <c r="U92" s="44"/>
      <c r="V92" s="44"/>
      <c r="W92" s="44"/>
      <c r="X92" s="44"/>
      <c r="Y92" s="44"/>
      <c r="Z92" s="44"/>
      <c r="AA92" s="44"/>
      <c r="AC92" s="44"/>
      <c r="AD92" s="44"/>
      <c r="AE92" s="44"/>
      <c r="AF92" s="44"/>
      <c r="AG92" s="44"/>
      <c r="AH92" s="44"/>
    </row>
    <row r="93" spans="2:34" x14ac:dyDescent="0.25">
      <c r="B93" s="77"/>
      <c r="D93" s="44"/>
      <c r="E93" s="44"/>
      <c r="F93" s="44"/>
      <c r="G93" s="44"/>
      <c r="H93" s="44"/>
      <c r="I93" s="44"/>
      <c r="J93" s="44"/>
      <c r="L93" s="44"/>
      <c r="M93" s="44"/>
      <c r="N93" s="44"/>
      <c r="O93" s="44"/>
      <c r="P93" s="44"/>
      <c r="Q93" s="44"/>
      <c r="S93" s="77"/>
      <c r="U93" s="44"/>
      <c r="V93" s="44"/>
      <c r="W93" s="44"/>
      <c r="X93" s="44"/>
      <c r="Y93" s="44"/>
      <c r="Z93" s="44"/>
      <c r="AA93" s="44"/>
      <c r="AC93" s="44"/>
      <c r="AD93" s="44"/>
      <c r="AE93" s="44"/>
      <c r="AF93" s="44"/>
      <c r="AG93" s="44"/>
      <c r="AH93" s="44"/>
    </row>
    <row r="94" spans="2:34" x14ac:dyDescent="0.25">
      <c r="B94" s="77"/>
      <c r="D94" s="44"/>
      <c r="E94" s="44"/>
      <c r="F94" s="44"/>
      <c r="G94" s="44"/>
      <c r="H94" s="44"/>
      <c r="I94" s="44"/>
      <c r="J94" s="44"/>
      <c r="L94" s="44"/>
      <c r="M94" s="44"/>
      <c r="N94" s="44"/>
      <c r="O94" s="44"/>
      <c r="P94" s="44"/>
      <c r="Q94" s="44"/>
      <c r="S94" s="77"/>
      <c r="U94" s="44"/>
      <c r="V94" s="44"/>
      <c r="W94" s="44"/>
      <c r="X94" s="44"/>
      <c r="Y94" s="44"/>
      <c r="Z94" s="44"/>
      <c r="AA94" s="44"/>
      <c r="AC94" s="44"/>
      <c r="AD94" s="44"/>
      <c r="AE94" s="44"/>
      <c r="AF94" s="44"/>
      <c r="AG94" s="44"/>
      <c r="AH94" s="44"/>
    </row>
    <row r="95" spans="2:34" x14ac:dyDescent="0.25">
      <c r="B95" s="77"/>
      <c r="D95" s="44"/>
      <c r="E95" s="44"/>
      <c r="F95" s="44"/>
      <c r="G95" s="44"/>
      <c r="H95" s="44"/>
      <c r="I95" s="44"/>
      <c r="J95" s="44"/>
      <c r="L95" s="44"/>
      <c r="M95" s="44"/>
      <c r="N95" s="44"/>
      <c r="O95" s="44"/>
      <c r="P95" s="44"/>
      <c r="Q95" s="44"/>
      <c r="S95" s="77"/>
      <c r="U95" s="44"/>
      <c r="V95" s="44"/>
      <c r="W95" s="44"/>
      <c r="X95" s="44"/>
      <c r="Y95" s="44"/>
      <c r="Z95" s="44"/>
      <c r="AA95" s="44"/>
      <c r="AC95" s="44"/>
      <c r="AD95" s="44"/>
      <c r="AE95" s="44"/>
      <c r="AF95" s="44"/>
      <c r="AG95" s="44"/>
      <c r="AH95" s="44"/>
    </row>
    <row r="96" spans="2:34" x14ac:dyDescent="0.25">
      <c r="B96" s="77"/>
      <c r="D96" s="44"/>
      <c r="E96" s="44"/>
      <c r="F96" s="44"/>
      <c r="G96" s="44"/>
      <c r="H96" s="44"/>
      <c r="I96" s="44"/>
      <c r="J96" s="44"/>
      <c r="L96" s="44"/>
      <c r="M96" s="44"/>
      <c r="N96" s="44"/>
      <c r="O96" s="44"/>
      <c r="P96" s="44"/>
      <c r="Q96" s="44"/>
      <c r="S96" s="77"/>
      <c r="U96" s="44"/>
      <c r="V96" s="44"/>
      <c r="W96" s="44"/>
      <c r="X96" s="44"/>
      <c r="Y96" s="44"/>
      <c r="Z96" s="44"/>
      <c r="AA96" s="44"/>
      <c r="AC96" s="44"/>
      <c r="AD96" s="44"/>
      <c r="AE96" s="44"/>
      <c r="AF96" s="44"/>
      <c r="AG96" s="44"/>
      <c r="AH96" s="44"/>
    </row>
    <row r="97" spans="2:34" x14ac:dyDescent="0.25">
      <c r="B97" s="77"/>
      <c r="D97" s="44"/>
      <c r="E97" s="44"/>
      <c r="F97" s="44"/>
      <c r="G97" s="44"/>
      <c r="H97" s="44"/>
      <c r="I97" s="44"/>
      <c r="J97" s="44"/>
      <c r="L97" s="44"/>
      <c r="M97" s="44"/>
      <c r="N97" s="44"/>
      <c r="O97" s="44"/>
      <c r="P97" s="44"/>
      <c r="Q97" s="44"/>
      <c r="S97" s="77"/>
      <c r="U97" s="44"/>
      <c r="V97" s="44"/>
      <c r="W97" s="44"/>
      <c r="X97" s="44"/>
      <c r="Y97" s="44"/>
      <c r="Z97" s="44"/>
      <c r="AA97" s="44"/>
      <c r="AC97" s="44"/>
      <c r="AD97" s="44"/>
      <c r="AE97" s="44"/>
      <c r="AF97" s="44"/>
      <c r="AG97" s="44"/>
      <c r="AH97" s="44"/>
    </row>
    <row r="98" spans="2:34" x14ac:dyDescent="0.25">
      <c r="B98" s="77"/>
      <c r="D98" s="44"/>
      <c r="E98" s="44"/>
      <c r="F98" s="44"/>
      <c r="G98" s="44"/>
      <c r="H98" s="44"/>
      <c r="I98" s="44"/>
      <c r="J98" s="44"/>
      <c r="L98" s="44"/>
      <c r="M98" s="44"/>
      <c r="N98" s="44"/>
      <c r="O98" s="44"/>
      <c r="P98" s="44"/>
      <c r="Q98" s="44"/>
      <c r="S98" s="77"/>
      <c r="U98" s="44"/>
      <c r="V98" s="44"/>
      <c r="W98" s="44"/>
      <c r="X98" s="44"/>
      <c r="Y98" s="44"/>
      <c r="Z98" s="44"/>
      <c r="AA98" s="44"/>
      <c r="AC98" s="44"/>
      <c r="AD98" s="44"/>
      <c r="AE98" s="44"/>
      <c r="AF98" s="44"/>
      <c r="AG98" s="44"/>
      <c r="AH98" s="44"/>
    </row>
    <row r="99" spans="2:34" x14ac:dyDescent="0.25">
      <c r="B99" s="77"/>
      <c r="D99" s="44"/>
      <c r="E99" s="44"/>
      <c r="F99" s="44"/>
      <c r="G99" s="44"/>
      <c r="H99" s="44"/>
      <c r="I99" s="44"/>
      <c r="J99" s="44"/>
      <c r="L99" s="44"/>
      <c r="M99" s="44"/>
      <c r="N99" s="44"/>
      <c r="O99" s="44"/>
      <c r="P99" s="44"/>
      <c r="Q99" s="44"/>
      <c r="S99" s="77"/>
      <c r="U99" s="44"/>
      <c r="V99" s="44"/>
      <c r="W99" s="44"/>
      <c r="X99" s="44"/>
      <c r="Y99" s="44"/>
      <c r="Z99" s="44"/>
      <c r="AA99" s="44"/>
      <c r="AC99" s="44"/>
      <c r="AD99" s="44"/>
      <c r="AE99" s="44"/>
      <c r="AF99" s="44"/>
      <c r="AG99" s="44"/>
      <c r="AH99" s="44"/>
    </row>
    <row r="100" spans="2:34" x14ac:dyDescent="0.25">
      <c r="B100" s="77"/>
      <c r="D100" s="44"/>
      <c r="E100" s="44"/>
      <c r="F100" s="44"/>
      <c r="G100" s="44"/>
      <c r="H100" s="44"/>
      <c r="I100" s="44"/>
      <c r="J100" s="44"/>
      <c r="L100" s="44"/>
      <c r="M100" s="44"/>
      <c r="N100" s="44"/>
      <c r="O100" s="44"/>
      <c r="P100" s="44"/>
      <c r="Q100" s="44"/>
      <c r="S100" s="77"/>
      <c r="U100" s="44"/>
      <c r="V100" s="44"/>
      <c r="W100" s="44"/>
      <c r="X100" s="44"/>
      <c r="Y100" s="44"/>
      <c r="Z100" s="44"/>
      <c r="AA100" s="44"/>
      <c r="AC100" s="44"/>
      <c r="AD100" s="44"/>
      <c r="AE100" s="44"/>
      <c r="AF100" s="44"/>
      <c r="AG100" s="44"/>
      <c r="AH100" s="44"/>
    </row>
    <row r="101" spans="2:34" x14ac:dyDescent="0.25">
      <c r="B101" s="77"/>
      <c r="D101" s="44"/>
      <c r="E101" s="44"/>
      <c r="F101" s="44"/>
      <c r="G101" s="44"/>
      <c r="H101" s="44"/>
      <c r="I101" s="44"/>
      <c r="J101" s="44"/>
      <c r="L101" s="44"/>
      <c r="M101" s="44"/>
      <c r="N101" s="44"/>
      <c r="O101" s="44"/>
      <c r="P101" s="44"/>
      <c r="Q101" s="44"/>
      <c r="S101" s="77"/>
      <c r="U101" s="44"/>
      <c r="V101" s="44"/>
      <c r="W101" s="44"/>
      <c r="X101" s="44"/>
      <c r="Y101" s="44"/>
      <c r="Z101" s="44"/>
      <c r="AA101" s="44"/>
      <c r="AC101" s="44"/>
      <c r="AD101" s="44"/>
      <c r="AE101" s="44"/>
      <c r="AF101" s="44"/>
      <c r="AG101" s="44"/>
      <c r="AH101" s="44"/>
    </row>
    <row r="102" spans="2:34" x14ac:dyDescent="0.25">
      <c r="B102" s="77"/>
      <c r="D102" s="44"/>
      <c r="E102" s="44"/>
      <c r="F102" s="44"/>
      <c r="G102" s="44"/>
      <c r="H102" s="44"/>
      <c r="I102" s="44"/>
      <c r="J102" s="44"/>
      <c r="L102" s="44"/>
      <c r="M102" s="44"/>
      <c r="N102" s="44"/>
      <c r="O102" s="44"/>
      <c r="P102" s="44"/>
      <c r="Q102" s="44"/>
      <c r="S102" s="77"/>
      <c r="U102" s="44"/>
      <c r="V102" s="44"/>
      <c r="W102" s="44"/>
      <c r="X102" s="44"/>
      <c r="Y102" s="44"/>
      <c r="Z102" s="44"/>
      <c r="AA102" s="44"/>
      <c r="AC102" s="44"/>
      <c r="AD102" s="44"/>
      <c r="AE102" s="44"/>
      <c r="AF102" s="44"/>
      <c r="AG102" s="44"/>
      <c r="AH102" s="44"/>
    </row>
    <row r="103" spans="2:34" x14ac:dyDescent="0.25">
      <c r="B103" s="77"/>
      <c r="D103" s="44"/>
      <c r="E103" s="44"/>
      <c r="F103" s="44"/>
      <c r="G103" s="44"/>
      <c r="H103" s="44"/>
      <c r="I103" s="44"/>
      <c r="J103" s="44"/>
      <c r="L103" s="44"/>
      <c r="M103" s="44"/>
      <c r="N103" s="44"/>
      <c r="O103" s="44"/>
      <c r="P103" s="44"/>
      <c r="Q103" s="44"/>
      <c r="S103" s="77"/>
      <c r="U103" s="44"/>
      <c r="V103" s="44"/>
      <c r="W103" s="44"/>
      <c r="X103" s="44"/>
      <c r="Y103" s="44"/>
      <c r="Z103" s="44"/>
      <c r="AA103" s="44"/>
      <c r="AC103" s="44"/>
      <c r="AD103" s="44"/>
      <c r="AE103" s="44"/>
      <c r="AF103" s="44"/>
      <c r="AG103" s="44"/>
      <c r="AH103" s="44"/>
    </row>
    <row r="104" spans="2:34" x14ac:dyDescent="0.25">
      <c r="B104" s="77"/>
      <c r="D104" s="44"/>
      <c r="E104" s="44"/>
      <c r="F104" s="44"/>
      <c r="G104" s="44"/>
      <c r="H104" s="44"/>
      <c r="I104" s="44"/>
      <c r="J104" s="44"/>
      <c r="L104" s="44"/>
      <c r="M104" s="44"/>
      <c r="N104" s="44"/>
      <c r="O104" s="44"/>
      <c r="P104" s="44"/>
      <c r="Q104" s="44"/>
      <c r="S104" s="77"/>
      <c r="U104" s="44"/>
      <c r="V104" s="44"/>
      <c r="W104" s="44"/>
      <c r="X104" s="44"/>
      <c r="Y104" s="44"/>
      <c r="Z104" s="44"/>
      <c r="AA104" s="44"/>
      <c r="AC104" s="44"/>
      <c r="AD104" s="44"/>
      <c r="AE104" s="44"/>
      <c r="AF104" s="44"/>
      <c r="AG104" s="44"/>
      <c r="AH104" s="44"/>
    </row>
    <row r="105" spans="2:34" x14ac:dyDescent="0.25">
      <c r="B105" s="77"/>
      <c r="D105" s="44"/>
      <c r="E105" s="44"/>
      <c r="F105" s="44"/>
      <c r="G105" s="44"/>
      <c r="H105" s="44"/>
      <c r="I105" s="44"/>
      <c r="J105" s="44"/>
      <c r="L105" s="44"/>
      <c r="M105" s="44"/>
      <c r="N105" s="44"/>
      <c r="O105" s="44"/>
      <c r="P105" s="44"/>
      <c r="Q105" s="44"/>
      <c r="S105" s="77"/>
      <c r="U105" s="44"/>
      <c r="V105" s="44"/>
      <c r="W105" s="44"/>
      <c r="X105" s="44"/>
      <c r="Y105" s="44"/>
      <c r="Z105" s="44"/>
      <c r="AA105" s="44"/>
      <c r="AC105" s="44"/>
      <c r="AD105" s="44"/>
      <c r="AE105" s="44"/>
      <c r="AF105" s="44"/>
      <c r="AG105" s="44"/>
      <c r="AH105" s="44"/>
    </row>
    <row r="106" spans="2:34" x14ac:dyDescent="0.25">
      <c r="B106" s="77"/>
      <c r="D106" s="44"/>
      <c r="E106" s="44"/>
      <c r="F106" s="44"/>
      <c r="G106" s="44"/>
      <c r="H106" s="44"/>
      <c r="I106" s="44"/>
      <c r="J106" s="44"/>
      <c r="L106" s="44"/>
      <c r="M106" s="44"/>
      <c r="N106" s="44"/>
      <c r="O106" s="44"/>
      <c r="P106" s="44"/>
      <c r="Q106" s="44"/>
      <c r="S106" s="77"/>
      <c r="U106" s="44"/>
      <c r="V106" s="44"/>
      <c r="W106" s="44"/>
      <c r="X106" s="44"/>
      <c r="Y106" s="44"/>
      <c r="Z106" s="44"/>
      <c r="AA106" s="44"/>
      <c r="AC106" s="44"/>
      <c r="AD106" s="44"/>
      <c r="AE106" s="44"/>
      <c r="AF106" s="44"/>
      <c r="AG106" s="44"/>
      <c r="AH106" s="44"/>
    </row>
    <row r="107" spans="2:34" x14ac:dyDescent="0.25">
      <c r="B107" s="77"/>
      <c r="D107" s="44"/>
      <c r="E107" s="44"/>
      <c r="F107" s="44"/>
      <c r="G107" s="44"/>
      <c r="H107" s="44"/>
      <c r="I107" s="44"/>
      <c r="J107" s="44"/>
      <c r="L107" s="44"/>
      <c r="M107" s="44"/>
      <c r="N107" s="44"/>
      <c r="O107" s="44"/>
      <c r="P107" s="44"/>
      <c r="Q107" s="44"/>
      <c r="S107" s="77"/>
      <c r="U107" s="44"/>
      <c r="V107" s="44"/>
      <c r="W107" s="44"/>
      <c r="X107" s="44"/>
      <c r="Y107" s="44"/>
      <c r="Z107" s="44"/>
      <c r="AA107" s="44"/>
      <c r="AC107" s="44"/>
      <c r="AD107" s="44"/>
      <c r="AE107" s="44"/>
      <c r="AF107" s="44"/>
      <c r="AG107" s="44"/>
      <c r="AH107" s="44"/>
    </row>
    <row r="108" spans="2:34" x14ac:dyDescent="0.25">
      <c r="B108" s="77"/>
      <c r="D108" s="44"/>
      <c r="E108" s="44"/>
      <c r="F108" s="44"/>
      <c r="G108" s="44"/>
      <c r="H108" s="44"/>
      <c r="I108" s="44"/>
      <c r="J108" s="44"/>
      <c r="L108" s="44"/>
      <c r="M108" s="44"/>
      <c r="N108" s="44"/>
      <c r="O108" s="44"/>
      <c r="P108" s="44"/>
      <c r="Q108" s="44"/>
      <c r="S108" s="77"/>
      <c r="U108" s="44"/>
      <c r="V108" s="44"/>
      <c r="W108" s="44"/>
      <c r="X108" s="44"/>
      <c r="Y108" s="44"/>
      <c r="Z108" s="44"/>
      <c r="AA108" s="44"/>
      <c r="AC108" s="44"/>
      <c r="AD108" s="44"/>
      <c r="AE108" s="44"/>
      <c r="AF108" s="44"/>
      <c r="AG108" s="44"/>
      <c r="AH108" s="44"/>
    </row>
    <row r="109" spans="2:34" x14ac:dyDescent="0.25">
      <c r="B109" s="77"/>
      <c r="D109" s="44"/>
      <c r="E109" s="44"/>
      <c r="F109" s="44"/>
      <c r="G109" s="44"/>
      <c r="H109" s="44"/>
      <c r="I109" s="44"/>
      <c r="J109" s="44"/>
      <c r="L109" s="44"/>
      <c r="M109" s="44"/>
      <c r="N109" s="44"/>
      <c r="O109" s="44"/>
      <c r="P109" s="44"/>
      <c r="Q109" s="44"/>
      <c r="S109" s="77"/>
      <c r="U109" s="44"/>
      <c r="V109" s="44"/>
      <c r="W109" s="44"/>
      <c r="X109" s="44"/>
      <c r="Y109" s="44"/>
      <c r="Z109" s="44"/>
      <c r="AA109" s="44"/>
      <c r="AC109" s="44"/>
      <c r="AD109" s="44"/>
      <c r="AE109" s="44"/>
      <c r="AF109" s="44"/>
      <c r="AG109" s="44"/>
      <c r="AH109" s="44"/>
    </row>
    <row r="110" spans="2:34" x14ac:dyDescent="0.25">
      <c r="B110" s="77"/>
      <c r="D110" s="44"/>
      <c r="E110" s="44"/>
      <c r="F110" s="44"/>
      <c r="G110" s="44"/>
      <c r="H110" s="44"/>
      <c r="I110" s="44"/>
      <c r="J110" s="44"/>
      <c r="L110" s="44"/>
      <c r="M110" s="44"/>
      <c r="N110" s="44"/>
      <c r="O110" s="44"/>
      <c r="P110" s="44"/>
      <c r="Q110" s="44"/>
      <c r="S110" s="77"/>
      <c r="U110" s="44"/>
      <c r="V110" s="44"/>
      <c r="W110" s="44"/>
      <c r="X110" s="44"/>
      <c r="Y110" s="44"/>
      <c r="Z110" s="44"/>
      <c r="AA110" s="44"/>
      <c r="AC110" s="44"/>
      <c r="AD110" s="44"/>
      <c r="AE110" s="44"/>
      <c r="AF110" s="44"/>
      <c r="AG110" s="44"/>
      <c r="AH110" s="44"/>
    </row>
    <row r="111" spans="2:34" x14ac:dyDescent="0.25">
      <c r="B111" s="77"/>
      <c r="D111" s="44"/>
      <c r="E111" s="44"/>
      <c r="F111" s="44"/>
      <c r="G111" s="44"/>
      <c r="H111" s="44"/>
      <c r="I111" s="44"/>
      <c r="J111" s="44"/>
      <c r="L111" s="44"/>
      <c r="M111" s="44"/>
      <c r="N111" s="44"/>
      <c r="O111" s="44"/>
      <c r="P111" s="44"/>
      <c r="Q111" s="44"/>
      <c r="S111" s="77"/>
      <c r="U111" s="44"/>
      <c r="V111" s="44"/>
      <c r="W111" s="44"/>
      <c r="X111" s="44"/>
      <c r="Y111" s="44"/>
      <c r="Z111" s="44"/>
      <c r="AA111" s="44"/>
      <c r="AC111" s="44"/>
      <c r="AD111" s="44"/>
      <c r="AE111" s="44"/>
      <c r="AF111" s="44"/>
      <c r="AG111" s="44"/>
      <c r="AH111" s="44"/>
    </row>
    <row r="112" spans="2:34" x14ac:dyDescent="0.25">
      <c r="B112" s="77"/>
      <c r="D112" s="44"/>
      <c r="E112" s="44"/>
      <c r="F112" s="44"/>
      <c r="G112" s="44"/>
      <c r="H112" s="44"/>
      <c r="I112" s="44"/>
      <c r="J112" s="44"/>
      <c r="L112" s="44"/>
      <c r="M112" s="44"/>
      <c r="N112" s="44"/>
      <c r="O112" s="44"/>
      <c r="P112" s="44"/>
      <c r="Q112" s="44"/>
      <c r="S112" s="77"/>
      <c r="U112" s="44"/>
      <c r="V112" s="44"/>
      <c r="W112" s="44"/>
      <c r="X112" s="44"/>
      <c r="Y112" s="44"/>
      <c r="Z112" s="44"/>
      <c r="AA112" s="44"/>
      <c r="AC112" s="44"/>
      <c r="AD112" s="44"/>
      <c r="AE112" s="44"/>
      <c r="AF112" s="44"/>
      <c r="AG112" s="44"/>
      <c r="AH112" s="44"/>
    </row>
    <row r="113" spans="2:34" x14ac:dyDescent="0.25">
      <c r="B113" s="77"/>
      <c r="D113" s="44"/>
      <c r="E113" s="44"/>
      <c r="F113" s="44"/>
      <c r="G113" s="44"/>
      <c r="H113" s="44"/>
      <c r="I113" s="44"/>
      <c r="J113" s="44"/>
      <c r="L113" s="44"/>
      <c r="M113" s="44"/>
      <c r="N113" s="44"/>
      <c r="O113" s="44"/>
      <c r="P113" s="44"/>
      <c r="Q113" s="44"/>
      <c r="S113" s="77"/>
      <c r="U113" s="44"/>
      <c r="V113" s="44"/>
      <c r="W113" s="44"/>
      <c r="X113" s="44"/>
      <c r="Y113" s="44"/>
      <c r="Z113" s="44"/>
      <c r="AA113" s="44"/>
      <c r="AC113" s="44"/>
      <c r="AD113" s="44"/>
      <c r="AE113" s="44"/>
      <c r="AF113" s="44"/>
      <c r="AG113" s="44"/>
      <c r="AH113" s="44"/>
    </row>
    <row r="114" spans="2:34" x14ac:dyDescent="0.25">
      <c r="B114" s="77"/>
      <c r="D114" s="44"/>
      <c r="E114" s="44"/>
      <c r="F114" s="44"/>
      <c r="G114" s="44"/>
      <c r="H114" s="44"/>
      <c r="I114" s="44"/>
      <c r="J114" s="44"/>
      <c r="L114" s="44"/>
      <c r="M114" s="44"/>
      <c r="N114" s="44"/>
      <c r="O114" s="44"/>
      <c r="P114" s="44"/>
      <c r="Q114" s="44"/>
      <c r="S114" s="77"/>
      <c r="U114" s="44"/>
      <c r="V114" s="44"/>
      <c r="W114" s="44"/>
      <c r="X114" s="44"/>
      <c r="Y114" s="44"/>
      <c r="Z114" s="44"/>
      <c r="AA114" s="44"/>
      <c r="AC114" s="44"/>
      <c r="AD114" s="44"/>
      <c r="AE114" s="44"/>
      <c r="AF114" s="44"/>
      <c r="AG114" s="44"/>
      <c r="AH114" s="44"/>
    </row>
    <row r="115" spans="2:34" x14ac:dyDescent="0.25">
      <c r="B115" s="77"/>
      <c r="D115" s="44"/>
      <c r="E115" s="44"/>
      <c r="F115" s="44"/>
      <c r="G115" s="44"/>
      <c r="H115" s="44"/>
      <c r="I115" s="44"/>
      <c r="J115" s="44"/>
      <c r="L115" s="44"/>
      <c r="M115" s="44"/>
      <c r="N115" s="44"/>
      <c r="O115" s="44"/>
      <c r="P115" s="44"/>
      <c r="Q115" s="44"/>
      <c r="S115" s="77"/>
      <c r="U115" s="44"/>
      <c r="V115" s="44"/>
      <c r="W115" s="44"/>
      <c r="X115" s="44"/>
      <c r="Y115" s="44"/>
      <c r="Z115" s="44"/>
      <c r="AA115" s="44"/>
      <c r="AC115" s="44"/>
      <c r="AD115" s="44"/>
      <c r="AE115" s="44"/>
      <c r="AF115" s="44"/>
      <c r="AG115" s="44"/>
      <c r="AH115" s="44"/>
    </row>
    <row r="116" spans="2:34" x14ac:dyDescent="0.25">
      <c r="B116" s="77"/>
      <c r="D116" s="44"/>
      <c r="E116" s="44"/>
      <c r="F116" s="44"/>
      <c r="G116" s="44"/>
      <c r="H116" s="44"/>
      <c r="I116" s="44"/>
      <c r="J116" s="44"/>
      <c r="L116" s="44"/>
      <c r="M116" s="44"/>
      <c r="N116" s="44"/>
      <c r="O116" s="44"/>
      <c r="P116" s="44"/>
      <c r="Q116" s="44"/>
      <c r="S116" s="77"/>
      <c r="U116" s="44"/>
      <c r="V116" s="44"/>
      <c r="W116" s="44"/>
      <c r="X116" s="44"/>
      <c r="Y116" s="44"/>
      <c r="Z116" s="44"/>
      <c r="AA116" s="44"/>
      <c r="AC116" s="44"/>
      <c r="AD116" s="44"/>
      <c r="AE116" s="44"/>
      <c r="AF116" s="44"/>
      <c r="AG116" s="44"/>
      <c r="AH116" s="44"/>
    </row>
    <row r="117" spans="2:34" x14ac:dyDescent="0.25">
      <c r="B117" s="77"/>
      <c r="D117" s="44"/>
      <c r="E117" s="44"/>
      <c r="F117" s="44"/>
      <c r="G117" s="44"/>
      <c r="H117" s="44"/>
      <c r="I117" s="44"/>
      <c r="J117" s="44"/>
      <c r="L117" s="44"/>
      <c r="M117" s="44"/>
      <c r="N117" s="44"/>
      <c r="O117" s="44"/>
      <c r="P117" s="44"/>
      <c r="Q117" s="44"/>
      <c r="S117" s="77"/>
      <c r="U117" s="44"/>
      <c r="V117" s="44"/>
      <c r="W117" s="44"/>
      <c r="X117" s="44"/>
      <c r="Y117" s="44"/>
      <c r="Z117" s="44"/>
      <c r="AA117" s="44"/>
      <c r="AC117" s="44"/>
      <c r="AD117" s="44"/>
      <c r="AE117" s="44"/>
      <c r="AF117" s="44"/>
      <c r="AG117" s="44"/>
      <c r="AH117" s="44"/>
    </row>
    <row r="118" spans="2:34" x14ac:dyDescent="0.25">
      <c r="B118" s="77"/>
      <c r="D118" s="44"/>
      <c r="E118" s="44"/>
      <c r="F118" s="44"/>
      <c r="G118" s="44"/>
      <c r="H118" s="44"/>
      <c r="I118" s="44"/>
      <c r="J118" s="44"/>
      <c r="L118" s="44"/>
      <c r="M118" s="44"/>
      <c r="N118" s="44"/>
      <c r="O118" s="44"/>
      <c r="P118" s="44"/>
      <c r="Q118" s="44"/>
      <c r="S118" s="77"/>
      <c r="U118" s="44"/>
      <c r="V118" s="44"/>
      <c r="W118" s="44"/>
      <c r="X118" s="44"/>
      <c r="Y118" s="44"/>
      <c r="Z118" s="44"/>
      <c r="AA118" s="44"/>
      <c r="AC118" s="44"/>
      <c r="AD118" s="44"/>
      <c r="AE118" s="44"/>
      <c r="AF118" s="44"/>
      <c r="AG118" s="44"/>
      <c r="AH118" s="44"/>
    </row>
    <row r="119" spans="2:34" x14ac:dyDescent="0.25">
      <c r="B119" s="77"/>
      <c r="D119" s="44"/>
      <c r="E119" s="44"/>
      <c r="F119" s="44"/>
      <c r="G119" s="44"/>
      <c r="H119" s="44"/>
      <c r="I119" s="44"/>
      <c r="J119" s="44"/>
      <c r="L119" s="44"/>
      <c r="M119" s="44"/>
      <c r="N119" s="44"/>
      <c r="O119" s="44"/>
      <c r="P119" s="44"/>
      <c r="Q119" s="44"/>
      <c r="S119" s="77"/>
      <c r="U119" s="44"/>
      <c r="V119" s="44"/>
      <c r="W119" s="44"/>
      <c r="X119" s="44"/>
      <c r="Y119" s="44"/>
      <c r="Z119" s="44"/>
      <c r="AA119" s="44"/>
      <c r="AC119" s="44"/>
      <c r="AD119" s="44"/>
      <c r="AE119" s="44"/>
      <c r="AF119" s="44"/>
      <c r="AG119" s="44"/>
      <c r="AH119" s="44"/>
    </row>
    <row r="120" spans="2:34" x14ac:dyDescent="0.25">
      <c r="B120" s="77"/>
      <c r="D120" s="44"/>
      <c r="E120" s="44"/>
      <c r="F120" s="44"/>
      <c r="G120" s="44"/>
      <c r="H120" s="44"/>
      <c r="I120" s="44"/>
      <c r="J120" s="44"/>
      <c r="L120" s="44"/>
      <c r="M120" s="44"/>
      <c r="N120" s="44"/>
      <c r="O120" s="44"/>
      <c r="P120" s="44"/>
      <c r="Q120" s="44"/>
      <c r="S120" s="77"/>
      <c r="U120" s="44"/>
      <c r="V120" s="44"/>
      <c r="W120" s="44"/>
      <c r="X120" s="44"/>
      <c r="Y120" s="44"/>
      <c r="Z120" s="44"/>
      <c r="AA120" s="44"/>
      <c r="AC120" s="44"/>
      <c r="AD120" s="44"/>
      <c r="AE120" s="44"/>
      <c r="AF120" s="44"/>
      <c r="AG120" s="44"/>
      <c r="AH120" s="44"/>
    </row>
    <row r="121" spans="2:34" x14ac:dyDescent="0.25">
      <c r="B121" s="77"/>
      <c r="D121" s="44"/>
      <c r="E121" s="44"/>
      <c r="F121" s="44"/>
      <c r="G121" s="44"/>
      <c r="H121" s="44"/>
      <c r="I121" s="44"/>
      <c r="J121" s="44"/>
      <c r="L121" s="44"/>
      <c r="M121" s="44"/>
      <c r="N121" s="44"/>
      <c r="O121" s="44"/>
      <c r="P121" s="44"/>
      <c r="Q121" s="44"/>
      <c r="S121" s="77"/>
      <c r="U121" s="44"/>
      <c r="V121" s="44"/>
      <c r="W121" s="44"/>
      <c r="X121" s="44"/>
      <c r="Y121" s="44"/>
      <c r="Z121" s="44"/>
      <c r="AA121" s="44"/>
      <c r="AC121" s="44"/>
      <c r="AD121" s="44"/>
      <c r="AE121" s="44"/>
      <c r="AF121" s="44"/>
      <c r="AG121" s="44"/>
      <c r="AH121" s="44"/>
    </row>
    <row r="122" spans="2:34" x14ac:dyDescent="0.25">
      <c r="B122" s="77"/>
      <c r="D122" s="44"/>
      <c r="E122" s="44"/>
      <c r="F122" s="44"/>
      <c r="G122" s="44"/>
      <c r="H122" s="44"/>
      <c r="I122" s="44"/>
      <c r="J122" s="44"/>
      <c r="L122" s="44"/>
      <c r="M122" s="44"/>
      <c r="N122" s="44"/>
      <c r="O122" s="44"/>
      <c r="P122" s="44"/>
      <c r="Q122" s="44"/>
      <c r="S122" s="77"/>
      <c r="U122" s="44"/>
      <c r="V122" s="44"/>
      <c r="W122" s="44"/>
      <c r="X122" s="44"/>
      <c r="Y122" s="44"/>
      <c r="Z122" s="44"/>
      <c r="AA122" s="44"/>
      <c r="AC122" s="44"/>
      <c r="AD122" s="44"/>
      <c r="AE122" s="44"/>
      <c r="AF122" s="44"/>
      <c r="AG122" s="44"/>
      <c r="AH122" s="44"/>
    </row>
    <row r="123" spans="2:34" x14ac:dyDescent="0.25">
      <c r="B123" s="77"/>
      <c r="D123" s="44"/>
      <c r="E123" s="44"/>
      <c r="F123" s="44"/>
      <c r="G123" s="44"/>
      <c r="H123" s="44"/>
      <c r="I123" s="44"/>
      <c r="J123" s="44"/>
      <c r="L123" s="44"/>
      <c r="M123" s="44"/>
      <c r="N123" s="44"/>
      <c r="O123" s="44"/>
      <c r="P123" s="44"/>
      <c r="Q123" s="44"/>
      <c r="S123" s="77"/>
      <c r="U123" s="44"/>
      <c r="V123" s="44"/>
      <c r="W123" s="44"/>
      <c r="X123" s="44"/>
      <c r="Y123" s="44"/>
      <c r="Z123" s="44"/>
      <c r="AA123" s="44"/>
      <c r="AC123" s="44"/>
      <c r="AD123" s="44"/>
      <c r="AE123" s="44"/>
      <c r="AF123" s="44"/>
      <c r="AG123" s="44"/>
      <c r="AH123" s="44"/>
    </row>
    <row r="124" spans="2:34" x14ac:dyDescent="0.25">
      <c r="B124" s="77"/>
      <c r="D124" s="44"/>
      <c r="E124" s="44"/>
      <c r="F124" s="44"/>
      <c r="G124" s="44"/>
      <c r="H124" s="44"/>
      <c r="I124" s="44"/>
      <c r="J124" s="44"/>
      <c r="L124" s="44"/>
      <c r="M124" s="44"/>
      <c r="N124" s="44"/>
      <c r="O124" s="44"/>
      <c r="P124" s="44"/>
      <c r="Q124" s="44"/>
      <c r="S124" s="77"/>
      <c r="U124" s="44"/>
      <c r="V124" s="44"/>
      <c r="W124" s="44"/>
      <c r="X124" s="44"/>
      <c r="Y124" s="44"/>
      <c r="Z124" s="44"/>
      <c r="AA124" s="44"/>
      <c r="AC124" s="44"/>
      <c r="AD124" s="44"/>
      <c r="AE124" s="44"/>
      <c r="AF124" s="44"/>
      <c r="AG124" s="44"/>
      <c r="AH124" s="44"/>
    </row>
    <row r="125" spans="2:34" x14ac:dyDescent="0.25">
      <c r="B125" s="77"/>
      <c r="D125" s="44"/>
      <c r="E125" s="44"/>
      <c r="F125" s="44"/>
      <c r="G125" s="44"/>
      <c r="H125" s="44"/>
      <c r="I125" s="44"/>
      <c r="J125" s="44"/>
      <c r="L125" s="44"/>
      <c r="M125" s="44"/>
      <c r="N125" s="44"/>
      <c r="O125" s="44"/>
      <c r="P125" s="44"/>
      <c r="Q125" s="44"/>
      <c r="S125" s="77"/>
      <c r="U125" s="44"/>
      <c r="V125" s="44"/>
      <c r="W125" s="44"/>
      <c r="X125" s="44"/>
      <c r="Y125" s="44"/>
      <c r="Z125" s="44"/>
      <c r="AA125" s="44"/>
      <c r="AC125" s="44"/>
      <c r="AD125" s="44"/>
      <c r="AE125" s="44"/>
      <c r="AF125" s="44"/>
      <c r="AG125" s="44"/>
      <c r="AH125" s="44"/>
    </row>
    <row r="126" spans="2:34" x14ac:dyDescent="0.25">
      <c r="B126" s="77"/>
      <c r="D126" s="44"/>
      <c r="E126" s="44"/>
      <c r="F126" s="44"/>
      <c r="G126" s="44"/>
      <c r="H126" s="44"/>
      <c r="I126" s="44"/>
      <c r="J126" s="44"/>
      <c r="L126" s="44"/>
      <c r="M126" s="44"/>
      <c r="N126" s="44"/>
      <c r="O126" s="44"/>
      <c r="P126" s="44"/>
      <c r="Q126" s="44"/>
      <c r="S126" s="77"/>
      <c r="U126" s="44"/>
      <c r="V126" s="44"/>
      <c r="W126" s="44"/>
      <c r="X126" s="44"/>
      <c r="Y126" s="44"/>
      <c r="Z126" s="44"/>
      <c r="AA126" s="44"/>
      <c r="AC126" s="44"/>
      <c r="AD126" s="44"/>
      <c r="AE126" s="44"/>
      <c r="AF126" s="44"/>
      <c r="AG126" s="44"/>
      <c r="AH126" s="44"/>
    </row>
    <row r="127" spans="2:34" x14ac:dyDescent="0.25">
      <c r="B127" s="77"/>
      <c r="D127" s="44"/>
      <c r="E127" s="44"/>
      <c r="F127" s="44"/>
      <c r="G127" s="44"/>
      <c r="H127" s="44"/>
      <c r="I127" s="44"/>
      <c r="J127" s="44"/>
      <c r="L127" s="44"/>
      <c r="M127" s="44"/>
      <c r="N127" s="44"/>
      <c r="O127" s="44"/>
      <c r="P127" s="44"/>
      <c r="Q127" s="44"/>
      <c r="S127" s="77"/>
      <c r="U127" s="44"/>
      <c r="V127" s="44"/>
      <c r="W127" s="44"/>
      <c r="X127" s="44"/>
      <c r="Y127" s="44"/>
      <c r="Z127" s="44"/>
      <c r="AA127" s="44"/>
      <c r="AC127" s="44"/>
      <c r="AD127" s="44"/>
      <c r="AE127" s="44"/>
      <c r="AF127" s="44"/>
      <c r="AG127" s="44"/>
      <c r="AH127" s="44"/>
    </row>
    <row r="128" spans="2:34" x14ac:dyDescent="0.25">
      <c r="B128" s="77"/>
      <c r="D128" s="44"/>
      <c r="E128" s="44"/>
      <c r="F128" s="44"/>
      <c r="G128" s="44"/>
      <c r="H128" s="44"/>
      <c r="I128" s="44"/>
      <c r="J128" s="44"/>
      <c r="L128" s="44"/>
      <c r="M128" s="44"/>
      <c r="N128" s="44"/>
      <c r="O128" s="44"/>
      <c r="P128" s="44"/>
      <c r="Q128" s="44"/>
      <c r="S128" s="77"/>
      <c r="U128" s="44"/>
      <c r="V128" s="44"/>
      <c r="W128" s="44"/>
      <c r="X128" s="44"/>
      <c r="Y128" s="44"/>
      <c r="Z128" s="44"/>
      <c r="AA128" s="44"/>
      <c r="AC128" s="44"/>
      <c r="AD128" s="44"/>
      <c r="AE128" s="44"/>
      <c r="AF128" s="44"/>
      <c r="AG128" s="44"/>
      <c r="AH128" s="44"/>
    </row>
    <row r="129" spans="2:34" x14ac:dyDescent="0.25">
      <c r="B129" s="77"/>
      <c r="D129" s="44"/>
      <c r="E129" s="44"/>
      <c r="F129" s="44"/>
      <c r="G129" s="44"/>
      <c r="H129" s="44"/>
      <c r="I129" s="44"/>
      <c r="J129" s="44"/>
      <c r="L129" s="44"/>
      <c r="M129" s="44"/>
      <c r="N129" s="44"/>
      <c r="O129" s="44"/>
      <c r="P129" s="44"/>
      <c r="Q129" s="44"/>
      <c r="S129" s="77"/>
      <c r="U129" s="44"/>
      <c r="V129" s="44"/>
      <c r="W129" s="44"/>
      <c r="X129" s="44"/>
      <c r="Y129" s="44"/>
      <c r="Z129" s="44"/>
      <c r="AA129" s="44"/>
      <c r="AC129" s="44"/>
      <c r="AD129" s="44"/>
      <c r="AE129" s="44"/>
      <c r="AF129" s="44"/>
      <c r="AG129" s="44"/>
      <c r="AH129" s="44"/>
    </row>
    <row r="130" spans="2:34" x14ac:dyDescent="0.25">
      <c r="B130" s="77"/>
      <c r="D130" s="44"/>
      <c r="E130" s="44"/>
      <c r="F130" s="44"/>
      <c r="G130" s="44"/>
      <c r="H130" s="44"/>
      <c r="I130" s="44"/>
      <c r="J130" s="44"/>
      <c r="L130" s="44"/>
      <c r="M130" s="44"/>
      <c r="N130" s="44"/>
      <c r="O130" s="44"/>
      <c r="P130" s="44"/>
      <c r="Q130" s="44"/>
      <c r="S130" s="77"/>
      <c r="U130" s="44"/>
      <c r="V130" s="44"/>
      <c r="W130" s="44"/>
      <c r="X130" s="44"/>
      <c r="Y130" s="44"/>
      <c r="Z130" s="44"/>
      <c r="AA130" s="44"/>
      <c r="AC130" s="44"/>
      <c r="AD130" s="44"/>
      <c r="AE130" s="44"/>
      <c r="AF130" s="44"/>
      <c r="AG130" s="44"/>
      <c r="AH130" s="44"/>
    </row>
    <row r="131" spans="2:34" x14ac:dyDescent="0.25">
      <c r="B131" s="77"/>
      <c r="D131" s="44"/>
      <c r="E131" s="44"/>
      <c r="F131" s="44"/>
      <c r="G131" s="44"/>
      <c r="H131" s="44"/>
      <c r="I131" s="44"/>
      <c r="J131" s="44"/>
      <c r="L131" s="44"/>
      <c r="M131" s="44"/>
      <c r="N131" s="44"/>
      <c r="O131" s="44"/>
      <c r="P131" s="44"/>
      <c r="Q131" s="44"/>
      <c r="S131" s="77"/>
      <c r="U131" s="44"/>
      <c r="V131" s="44"/>
      <c r="W131" s="44"/>
      <c r="X131" s="44"/>
      <c r="Y131" s="44"/>
      <c r="Z131" s="44"/>
      <c r="AA131" s="44"/>
      <c r="AC131" s="44"/>
      <c r="AD131" s="44"/>
      <c r="AE131" s="44"/>
      <c r="AF131" s="44"/>
      <c r="AG131" s="44"/>
      <c r="AH131" s="44"/>
    </row>
    <row r="132" spans="2:34" x14ac:dyDescent="0.25">
      <c r="B132" s="77"/>
      <c r="D132" s="44"/>
      <c r="E132" s="44"/>
      <c r="F132" s="44"/>
      <c r="G132" s="44"/>
      <c r="H132" s="44"/>
      <c r="I132" s="44"/>
      <c r="J132" s="44"/>
      <c r="L132" s="44"/>
      <c r="M132" s="44"/>
      <c r="N132" s="44"/>
      <c r="O132" s="44"/>
      <c r="P132" s="44"/>
      <c r="Q132" s="44"/>
      <c r="S132" s="77"/>
      <c r="U132" s="44"/>
      <c r="V132" s="44"/>
      <c r="W132" s="44"/>
      <c r="X132" s="44"/>
      <c r="Y132" s="44"/>
      <c r="Z132" s="44"/>
      <c r="AA132" s="44"/>
      <c r="AC132" s="44"/>
      <c r="AD132" s="44"/>
      <c r="AE132" s="44"/>
      <c r="AF132" s="44"/>
      <c r="AG132" s="44"/>
      <c r="AH132" s="44"/>
    </row>
    <row r="133" spans="2:34" x14ac:dyDescent="0.25">
      <c r="B133" s="77"/>
      <c r="D133" s="44"/>
      <c r="E133" s="44"/>
      <c r="F133" s="44"/>
      <c r="G133" s="44"/>
      <c r="H133" s="44"/>
      <c r="I133" s="44"/>
      <c r="J133" s="44"/>
      <c r="L133" s="44"/>
      <c r="M133" s="44"/>
      <c r="N133" s="44"/>
      <c r="O133" s="44"/>
      <c r="P133" s="44"/>
      <c r="Q133" s="44"/>
      <c r="S133" s="77"/>
      <c r="U133" s="44"/>
      <c r="V133" s="44"/>
      <c r="W133" s="44"/>
      <c r="X133" s="44"/>
      <c r="Y133" s="44"/>
      <c r="Z133" s="44"/>
      <c r="AA133" s="44"/>
      <c r="AC133" s="44"/>
      <c r="AD133" s="44"/>
      <c r="AE133" s="44"/>
      <c r="AF133" s="44"/>
      <c r="AG133" s="44"/>
      <c r="AH133" s="44"/>
    </row>
    <row r="134" spans="2:34" x14ac:dyDescent="0.25">
      <c r="B134" s="77"/>
      <c r="D134" s="44"/>
      <c r="E134" s="44"/>
      <c r="F134" s="44"/>
      <c r="G134" s="44"/>
      <c r="H134" s="44"/>
      <c r="I134" s="44"/>
      <c r="J134" s="44"/>
      <c r="L134" s="44"/>
      <c r="M134" s="44"/>
      <c r="N134" s="44"/>
      <c r="O134" s="44"/>
      <c r="P134" s="44"/>
      <c r="Q134" s="44"/>
      <c r="S134" s="77"/>
      <c r="U134" s="44"/>
      <c r="V134" s="44"/>
      <c r="W134" s="44"/>
      <c r="X134" s="44"/>
      <c r="Y134" s="44"/>
      <c r="Z134" s="44"/>
      <c r="AA134" s="44"/>
      <c r="AC134" s="44"/>
      <c r="AD134" s="44"/>
      <c r="AE134" s="44"/>
      <c r="AF134" s="44"/>
      <c r="AG134" s="44"/>
      <c r="AH134" s="44"/>
    </row>
    <row r="135" spans="2:34" x14ac:dyDescent="0.25">
      <c r="B135" s="77"/>
      <c r="D135" s="44"/>
      <c r="E135" s="44"/>
      <c r="F135" s="44"/>
      <c r="G135" s="44"/>
      <c r="H135" s="44"/>
      <c r="I135" s="44"/>
      <c r="J135" s="44"/>
      <c r="L135" s="44"/>
      <c r="M135" s="44"/>
      <c r="N135" s="44"/>
      <c r="O135" s="44"/>
      <c r="P135" s="44"/>
      <c r="Q135" s="44"/>
      <c r="S135" s="77"/>
      <c r="U135" s="44"/>
      <c r="V135" s="44"/>
      <c r="W135" s="44"/>
      <c r="X135" s="44"/>
      <c r="Y135" s="44"/>
      <c r="Z135" s="44"/>
      <c r="AA135" s="44"/>
      <c r="AC135" s="44"/>
      <c r="AD135" s="44"/>
      <c r="AE135" s="44"/>
      <c r="AF135" s="44"/>
      <c r="AG135" s="44"/>
      <c r="AH135" s="44"/>
    </row>
    <row r="136" spans="2:34" x14ac:dyDescent="0.25">
      <c r="B136" s="77"/>
      <c r="D136" s="44"/>
      <c r="E136" s="44"/>
      <c r="F136" s="44"/>
      <c r="G136" s="44"/>
      <c r="H136" s="44"/>
      <c r="I136" s="44"/>
      <c r="J136" s="44"/>
      <c r="L136" s="44"/>
      <c r="M136" s="44"/>
      <c r="N136" s="44"/>
      <c r="O136" s="44"/>
      <c r="P136" s="44"/>
      <c r="Q136" s="44"/>
      <c r="S136" s="77"/>
      <c r="U136" s="44"/>
      <c r="V136" s="44"/>
      <c r="W136" s="44"/>
      <c r="X136" s="44"/>
      <c r="Y136" s="44"/>
      <c r="Z136" s="44"/>
      <c r="AA136" s="44"/>
      <c r="AC136" s="44"/>
      <c r="AD136" s="44"/>
      <c r="AE136" s="44"/>
      <c r="AF136" s="44"/>
      <c r="AG136" s="44"/>
      <c r="AH136" s="44"/>
    </row>
    <row r="137" spans="2:34" x14ac:dyDescent="0.25">
      <c r="B137" s="77"/>
      <c r="D137" s="44"/>
      <c r="E137" s="44"/>
      <c r="F137" s="44"/>
      <c r="G137" s="44"/>
      <c r="H137" s="44"/>
      <c r="I137" s="44"/>
      <c r="J137" s="44"/>
      <c r="L137" s="44"/>
      <c r="M137" s="44"/>
      <c r="N137" s="44"/>
      <c r="O137" s="44"/>
      <c r="P137" s="44"/>
      <c r="Q137" s="44"/>
      <c r="S137" s="77"/>
      <c r="U137" s="44"/>
      <c r="V137" s="44"/>
      <c r="W137" s="44"/>
      <c r="X137" s="44"/>
      <c r="Y137" s="44"/>
      <c r="Z137" s="44"/>
      <c r="AA137" s="44"/>
      <c r="AC137" s="44"/>
      <c r="AD137" s="44"/>
      <c r="AE137" s="44"/>
      <c r="AF137" s="44"/>
      <c r="AG137" s="44"/>
      <c r="AH137" s="44"/>
    </row>
    <row r="138" spans="2:34" x14ac:dyDescent="0.25">
      <c r="B138" s="77"/>
      <c r="D138" s="44"/>
      <c r="E138" s="44"/>
      <c r="F138" s="44"/>
      <c r="G138" s="44"/>
      <c r="H138" s="44"/>
      <c r="I138" s="44"/>
      <c r="J138" s="44"/>
      <c r="L138" s="44"/>
      <c r="M138" s="44"/>
      <c r="N138" s="44"/>
      <c r="O138" s="44"/>
      <c r="P138" s="44"/>
      <c r="Q138" s="44"/>
      <c r="S138" s="77"/>
      <c r="U138" s="44"/>
      <c r="V138" s="44"/>
      <c r="W138" s="44"/>
      <c r="X138" s="44"/>
      <c r="Y138" s="44"/>
      <c r="Z138" s="44"/>
      <c r="AA138" s="44"/>
      <c r="AC138" s="44"/>
      <c r="AD138" s="44"/>
      <c r="AE138" s="44"/>
      <c r="AF138" s="44"/>
      <c r="AG138" s="44"/>
      <c r="AH138" s="44"/>
    </row>
    <row r="139" spans="2:34" x14ac:dyDescent="0.25">
      <c r="B139" s="77"/>
      <c r="D139" s="44"/>
      <c r="E139" s="44"/>
      <c r="F139" s="44"/>
      <c r="G139" s="44"/>
      <c r="H139" s="44"/>
      <c r="I139" s="44"/>
      <c r="J139" s="44"/>
      <c r="L139" s="44"/>
      <c r="M139" s="44"/>
      <c r="N139" s="44"/>
      <c r="O139" s="44"/>
      <c r="P139" s="44"/>
      <c r="Q139" s="44"/>
      <c r="S139" s="77"/>
      <c r="U139" s="44"/>
      <c r="V139" s="44"/>
      <c r="W139" s="44"/>
      <c r="X139" s="44"/>
      <c r="Y139" s="44"/>
      <c r="Z139" s="44"/>
      <c r="AA139" s="44"/>
      <c r="AC139" s="44"/>
      <c r="AD139" s="44"/>
      <c r="AE139" s="44"/>
      <c r="AF139" s="44"/>
      <c r="AG139" s="44"/>
      <c r="AH139" s="44"/>
    </row>
    <row r="140" spans="2:34" x14ac:dyDescent="0.25">
      <c r="B140" s="77"/>
      <c r="D140" s="44"/>
      <c r="E140" s="44"/>
      <c r="F140" s="44"/>
      <c r="G140" s="44"/>
      <c r="H140" s="44"/>
      <c r="I140" s="44"/>
      <c r="J140" s="44"/>
      <c r="L140" s="44"/>
      <c r="M140" s="44"/>
      <c r="N140" s="44"/>
      <c r="O140" s="44"/>
      <c r="P140" s="44"/>
      <c r="Q140" s="44"/>
      <c r="S140" s="77"/>
      <c r="U140" s="44"/>
      <c r="V140" s="44"/>
      <c r="W140" s="44"/>
      <c r="X140" s="44"/>
      <c r="Y140" s="44"/>
      <c r="Z140" s="44"/>
      <c r="AA140" s="44"/>
      <c r="AC140" s="44"/>
      <c r="AD140" s="44"/>
      <c r="AE140" s="44"/>
      <c r="AF140" s="44"/>
      <c r="AG140" s="44"/>
      <c r="AH140" s="44"/>
    </row>
    <row r="141" spans="2:34" x14ac:dyDescent="0.25">
      <c r="B141" s="77"/>
      <c r="D141" s="44"/>
      <c r="E141" s="44"/>
      <c r="F141" s="44"/>
      <c r="G141" s="44"/>
      <c r="H141" s="44"/>
      <c r="I141" s="44"/>
      <c r="J141" s="44"/>
      <c r="L141" s="44"/>
      <c r="M141" s="44"/>
      <c r="N141" s="44"/>
      <c r="O141" s="44"/>
      <c r="P141" s="44"/>
      <c r="Q141" s="44"/>
      <c r="S141" s="77"/>
      <c r="U141" s="44"/>
      <c r="V141" s="44"/>
      <c r="W141" s="44"/>
      <c r="X141" s="44"/>
      <c r="Y141" s="44"/>
      <c r="Z141" s="44"/>
      <c r="AA141" s="44"/>
      <c r="AC141" s="44"/>
      <c r="AD141" s="44"/>
      <c r="AE141" s="44"/>
      <c r="AF141" s="44"/>
      <c r="AG141" s="44"/>
      <c r="AH141" s="44"/>
    </row>
    <row r="142" spans="2:34" x14ac:dyDescent="0.25">
      <c r="B142" s="77"/>
      <c r="D142" s="44"/>
      <c r="E142" s="44"/>
      <c r="F142" s="44"/>
      <c r="G142" s="44"/>
      <c r="H142" s="44"/>
      <c r="I142" s="44"/>
      <c r="J142" s="44"/>
      <c r="L142" s="44"/>
      <c r="M142" s="44"/>
      <c r="N142" s="44"/>
      <c r="O142" s="44"/>
      <c r="P142" s="44"/>
      <c r="Q142" s="44"/>
      <c r="S142" s="77"/>
      <c r="U142" s="44"/>
      <c r="V142" s="44"/>
      <c r="W142" s="44"/>
      <c r="X142" s="44"/>
      <c r="Y142" s="44"/>
      <c r="Z142" s="44"/>
      <c r="AA142" s="44"/>
      <c r="AC142" s="44"/>
      <c r="AD142" s="44"/>
      <c r="AE142" s="44"/>
      <c r="AF142" s="44"/>
      <c r="AG142" s="44"/>
      <c r="AH142" s="44"/>
    </row>
    <row r="143" spans="2:34" x14ac:dyDescent="0.25">
      <c r="B143" s="77"/>
      <c r="D143" s="44"/>
      <c r="E143" s="44"/>
      <c r="F143" s="44"/>
      <c r="G143" s="44"/>
      <c r="H143" s="44"/>
      <c r="I143" s="44"/>
      <c r="J143" s="44"/>
      <c r="L143" s="44"/>
      <c r="M143" s="44"/>
      <c r="N143" s="44"/>
      <c r="O143" s="44"/>
      <c r="P143" s="44"/>
      <c r="Q143" s="44"/>
      <c r="S143" s="77"/>
      <c r="U143" s="44"/>
      <c r="V143" s="44"/>
      <c r="W143" s="44"/>
      <c r="X143" s="44"/>
      <c r="Y143" s="44"/>
      <c r="Z143" s="44"/>
      <c r="AA143" s="44"/>
      <c r="AC143" s="44"/>
      <c r="AD143" s="44"/>
      <c r="AE143" s="44"/>
      <c r="AF143" s="44"/>
      <c r="AG143" s="44"/>
      <c r="AH143" s="44"/>
    </row>
    <row r="144" spans="2:34" x14ac:dyDescent="0.25">
      <c r="B144" s="77"/>
      <c r="D144" s="44"/>
      <c r="E144" s="44"/>
      <c r="F144" s="44"/>
      <c r="G144" s="44"/>
      <c r="H144" s="44"/>
      <c r="I144" s="44"/>
      <c r="J144" s="44"/>
      <c r="L144" s="44"/>
      <c r="M144" s="44"/>
      <c r="N144" s="44"/>
      <c r="O144" s="44"/>
      <c r="P144" s="44"/>
      <c r="Q144" s="44"/>
      <c r="S144" s="77"/>
      <c r="U144" s="44"/>
      <c r="V144" s="44"/>
      <c r="W144" s="44"/>
      <c r="X144" s="44"/>
      <c r="Y144" s="44"/>
      <c r="Z144" s="44"/>
      <c r="AA144" s="44"/>
      <c r="AC144" s="44"/>
      <c r="AD144" s="44"/>
      <c r="AE144" s="44"/>
      <c r="AF144" s="44"/>
      <c r="AG144" s="44"/>
      <c r="AH144" s="44"/>
    </row>
    <row r="145" spans="2:34" x14ac:dyDescent="0.25">
      <c r="B145" s="77"/>
      <c r="D145" s="44"/>
      <c r="E145" s="44"/>
      <c r="F145" s="44"/>
      <c r="G145" s="44"/>
      <c r="H145" s="44"/>
      <c r="I145" s="44"/>
      <c r="J145" s="44"/>
      <c r="L145" s="44"/>
      <c r="M145" s="44"/>
      <c r="N145" s="44"/>
      <c r="O145" s="44"/>
      <c r="P145" s="44"/>
      <c r="Q145" s="44"/>
      <c r="S145" s="77"/>
      <c r="U145" s="44"/>
      <c r="V145" s="44"/>
      <c r="W145" s="44"/>
      <c r="X145" s="44"/>
      <c r="Y145" s="44"/>
      <c r="Z145" s="44"/>
      <c r="AA145" s="44"/>
      <c r="AC145" s="44"/>
      <c r="AD145" s="44"/>
      <c r="AE145" s="44"/>
      <c r="AF145" s="44"/>
      <c r="AG145" s="44"/>
      <c r="AH145" s="44"/>
    </row>
    <row r="146" spans="2:34" x14ac:dyDescent="0.25">
      <c r="B146" s="77"/>
      <c r="D146" s="44"/>
      <c r="E146" s="44"/>
      <c r="F146" s="44"/>
      <c r="G146" s="44"/>
      <c r="H146" s="44"/>
      <c r="I146" s="44"/>
      <c r="J146" s="44"/>
      <c r="L146" s="44"/>
      <c r="M146" s="44"/>
      <c r="N146" s="44"/>
      <c r="O146" s="44"/>
      <c r="P146" s="44"/>
      <c r="Q146" s="44"/>
      <c r="S146" s="77"/>
      <c r="U146" s="44"/>
      <c r="V146" s="44"/>
      <c r="W146" s="44"/>
      <c r="X146" s="44"/>
      <c r="Y146" s="44"/>
      <c r="Z146" s="44"/>
      <c r="AA146" s="44"/>
      <c r="AC146" s="44"/>
      <c r="AD146" s="44"/>
      <c r="AE146" s="44"/>
      <c r="AF146" s="44"/>
      <c r="AG146" s="44"/>
      <c r="AH146" s="44"/>
    </row>
    <row r="147" spans="2:34" x14ac:dyDescent="0.25">
      <c r="B147" s="77"/>
      <c r="D147" s="44"/>
      <c r="E147" s="44"/>
      <c r="F147" s="44"/>
      <c r="G147" s="44"/>
      <c r="H147" s="44"/>
      <c r="I147" s="44"/>
      <c r="J147" s="44"/>
      <c r="L147" s="44"/>
      <c r="M147" s="44"/>
      <c r="N147" s="44"/>
      <c r="O147" s="44"/>
      <c r="P147" s="44"/>
      <c r="Q147" s="44"/>
      <c r="S147" s="77"/>
      <c r="U147" s="44"/>
      <c r="V147" s="44"/>
      <c r="W147" s="44"/>
      <c r="X147" s="44"/>
      <c r="Y147" s="44"/>
      <c r="Z147" s="44"/>
      <c r="AA147" s="44"/>
      <c r="AC147" s="44"/>
      <c r="AD147" s="44"/>
      <c r="AE147" s="44"/>
      <c r="AF147" s="44"/>
      <c r="AG147" s="44"/>
      <c r="AH147" s="44"/>
    </row>
    <row r="148" spans="2:34" x14ac:dyDescent="0.25">
      <c r="B148" s="77"/>
      <c r="D148" s="44"/>
      <c r="E148" s="44"/>
      <c r="F148" s="44"/>
      <c r="G148" s="44"/>
      <c r="H148" s="44"/>
      <c r="I148" s="44"/>
      <c r="J148" s="44"/>
      <c r="L148" s="44"/>
      <c r="M148" s="44"/>
      <c r="N148" s="44"/>
      <c r="O148" s="44"/>
      <c r="P148" s="44"/>
      <c r="Q148" s="44"/>
      <c r="S148" s="77"/>
      <c r="U148" s="44"/>
      <c r="V148" s="44"/>
      <c r="W148" s="44"/>
      <c r="X148" s="44"/>
      <c r="Y148" s="44"/>
      <c r="Z148" s="44"/>
      <c r="AA148" s="44"/>
      <c r="AC148" s="44"/>
      <c r="AD148" s="44"/>
      <c r="AE148" s="44"/>
      <c r="AF148" s="44"/>
      <c r="AG148" s="44"/>
      <c r="AH148" s="44"/>
    </row>
    <row r="149" spans="2:34" x14ac:dyDescent="0.25">
      <c r="B149" s="77"/>
      <c r="D149" s="44"/>
      <c r="E149" s="44"/>
      <c r="F149" s="44"/>
      <c r="G149" s="44"/>
      <c r="H149" s="44"/>
      <c r="I149" s="44"/>
      <c r="J149" s="44"/>
      <c r="L149" s="44"/>
      <c r="M149" s="44"/>
      <c r="N149" s="44"/>
      <c r="O149" s="44"/>
      <c r="P149" s="44"/>
      <c r="Q149" s="44"/>
      <c r="S149" s="77"/>
      <c r="U149" s="44"/>
      <c r="V149" s="44"/>
      <c r="W149" s="44"/>
      <c r="X149" s="44"/>
      <c r="Y149" s="44"/>
      <c r="Z149" s="44"/>
      <c r="AA149" s="44"/>
      <c r="AC149" s="44"/>
      <c r="AD149" s="44"/>
      <c r="AE149" s="44"/>
      <c r="AF149" s="44"/>
      <c r="AG149" s="44"/>
      <c r="AH149" s="44"/>
    </row>
    <row r="150" spans="2:34" x14ac:dyDescent="0.25">
      <c r="B150" s="77"/>
      <c r="D150" s="44"/>
      <c r="E150" s="44"/>
      <c r="F150" s="44"/>
      <c r="G150" s="44"/>
      <c r="H150" s="44"/>
      <c r="I150" s="44"/>
      <c r="J150" s="44"/>
      <c r="L150" s="44"/>
      <c r="M150" s="44"/>
      <c r="N150" s="44"/>
      <c r="O150" s="44"/>
      <c r="P150" s="44"/>
      <c r="Q150" s="44"/>
      <c r="S150" s="77"/>
      <c r="U150" s="44"/>
      <c r="V150" s="44"/>
      <c r="W150" s="44"/>
      <c r="X150" s="44"/>
      <c r="Y150" s="44"/>
      <c r="Z150" s="44"/>
      <c r="AA150" s="44"/>
      <c r="AC150" s="44"/>
      <c r="AD150" s="44"/>
      <c r="AE150" s="44"/>
      <c r="AF150" s="44"/>
      <c r="AG150" s="44"/>
      <c r="AH150" s="44"/>
    </row>
    <row r="151" spans="2:34" x14ac:dyDescent="0.25">
      <c r="B151" s="77"/>
      <c r="D151" s="44"/>
      <c r="E151" s="44"/>
      <c r="F151" s="44"/>
      <c r="G151" s="44"/>
      <c r="H151" s="44"/>
      <c r="I151" s="44"/>
      <c r="J151" s="44"/>
      <c r="L151" s="44"/>
      <c r="M151" s="44"/>
      <c r="N151" s="44"/>
      <c r="O151" s="44"/>
      <c r="P151" s="44"/>
      <c r="Q151" s="44"/>
      <c r="S151" s="77"/>
      <c r="U151" s="44"/>
      <c r="V151" s="44"/>
      <c r="W151" s="44"/>
      <c r="X151" s="44"/>
      <c r="Y151" s="44"/>
      <c r="Z151" s="44"/>
      <c r="AA151" s="44"/>
      <c r="AC151" s="44"/>
      <c r="AD151" s="44"/>
      <c r="AE151" s="44"/>
      <c r="AF151" s="44"/>
      <c r="AG151" s="44"/>
      <c r="AH151" s="44"/>
    </row>
    <row r="152" spans="2:34" x14ac:dyDescent="0.25">
      <c r="B152" s="77"/>
      <c r="D152" s="44"/>
      <c r="E152" s="44"/>
      <c r="F152" s="44"/>
      <c r="G152" s="44"/>
      <c r="H152" s="44"/>
      <c r="I152" s="44"/>
      <c r="J152" s="44"/>
      <c r="L152" s="44"/>
      <c r="M152" s="44"/>
      <c r="N152" s="44"/>
      <c r="O152" s="44"/>
      <c r="P152" s="44"/>
      <c r="Q152" s="44"/>
      <c r="S152" s="77"/>
      <c r="U152" s="44"/>
      <c r="V152" s="44"/>
      <c r="W152" s="44"/>
      <c r="X152" s="44"/>
      <c r="Y152" s="44"/>
      <c r="Z152" s="44"/>
      <c r="AA152" s="44"/>
      <c r="AC152" s="44"/>
      <c r="AD152" s="44"/>
      <c r="AE152" s="44"/>
      <c r="AF152" s="44"/>
      <c r="AG152" s="44"/>
      <c r="AH152" s="44"/>
    </row>
    <row r="153" spans="2:34" x14ac:dyDescent="0.25">
      <c r="B153" s="77"/>
      <c r="D153" s="44"/>
      <c r="E153" s="44"/>
      <c r="F153" s="44"/>
      <c r="G153" s="44"/>
      <c r="H153" s="44"/>
      <c r="I153" s="44"/>
      <c r="J153" s="44"/>
      <c r="L153" s="44"/>
      <c r="M153" s="44"/>
      <c r="N153" s="44"/>
      <c r="O153" s="44"/>
      <c r="P153" s="44"/>
      <c r="Q153" s="44"/>
      <c r="S153" s="77"/>
      <c r="U153" s="44"/>
      <c r="V153" s="44"/>
      <c r="W153" s="44"/>
      <c r="X153" s="44"/>
      <c r="Y153" s="44"/>
      <c r="Z153" s="44"/>
      <c r="AA153" s="44"/>
      <c r="AC153" s="44"/>
      <c r="AD153" s="44"/>
      <c r="AE153" s="44"/>
      <c r="AF153" s="44"/>
      <c r="AG153" s="44"/>
      <c r="AH153" s="44"/>
    </row>
    <row r="154" spans="2:34" x14ac:dyDescent="0.25">
      <c r="B154" s="77"/>
      <c r="D154" s="44"/>
      <c r="E154" s="44"/>
      <c r="F154" s="44"/>
      <c r="G154" s="44"/>
      <c r="H154" s="44"/>
      <c r="I154" s="44"/>
      <c r="J154" s="44"/>
      <c r="L154" s="44"/>
      <c r="M154" s="44"/>
      <c r="N154" s="44"/>
      <c r="O154" s="44"/>
      <c r="P154" s="44"/>
      <c r="Q154" s="44"/>
      <c r="S154" s="77"/>
      <c r="U154" s="44"/>
      <c r="V154" s="44"/>
      <c r="W154" s="44"/>
      <c r="X154" s="44"/>
      <c r="Y154" s="44"/>
      <c r="Z154" s="44"/>
      <c r="AA154" s="44"/>
      <c r="AC154" s="44"/>
      <c r="AD154" s="44"/>
      <c r="AE154" s="44"/>
      <c r="AF154" s="44"/>
      <c r="AG154" s="44"/>
      <c r="AH154" s="44"/>
    </row>
    <row r="155" spans="2:34" x14ac:dyDescent="0.25">
      <c r="B155" s="77"/>
      <c r="D155" s="44"/>
      <c r="E155" s="44"/>
      <c r="F155" s="44"/>
      <c r="G155" s="44"/>
      <c r="H155" s="44"/>
      <c r="I155" s="44"/>
      <c r="J155" s="44"/>
      <c r="L155" s="44"/>
      <c r="M155" s="44"/>
      <c r="N155" s="44"/>
      <c r="O155" s="44"/>
      <c r="P155" s="44"/>
      <c r="Q155" s="44"/>
      <c r="S155" s="77"/>
      <c r="U155" s="44"/>
      <c r="V155" s="44"/>
      <c r="W155" s="44"/>
      <c r="X155" s="44"/>
      <c r="Y155" s="44"/>
      <c r="Z155" s="44"/>
      <c r="AA155" s="44"/>
      <c r="AC155" s="44"/>
      <c r="AD155" s="44"/>
      <c r="AE155" s="44"/>
      <c r="AF155" s="44"/>
      <c r="AG155" s="44"/>
      <c r="AH155" s="44"/>
    </row>
    <row r="156" spans="2:34" x14ac:dyDescent="0.25">
      <c r="B156" s="77"/>
      <c r="D156" s="44"/>
      <c r="E156" s="44"/>
      <c r="F156" s="44"/>
      <c r="G156" s="44"/>
      <c r="H156" s="44"/>
      <c r="I156" s="44"/>
      <c r="J156" s="44"/>
      <c r="L156" s="44"/>
      <c r="M156" s="44"/>
      <c r="N156" s="44"/>
      <c r="O156" s="44"/>
      <c r="P156" s="44"/>
      <c r="Q156" s="44"/>
      <c r="S156" s="77"/>
      <c r="U156" s="44"/>
      <c r="V156" s="44"/>
      <c r="W156" s="44"/>
      <c r="X156" s="44"/>
      <c r="Y156" s="44"/>
      <c r="Z156" s="44"/>
      <c r="AA156" s="44"/>
      <c r="AC156" s="44"/>
      <c r="AD156" s="44"/>
      <c r="AE156" s="44"/>
      <c r="AF156" s="44"/>
      <c r="AG156" s="44"/>
      <c r="AH156" s="44"/>
    </row>
    <row r="157" spans="2:34" x14ac:dyDescent="0.25">
      <c r="B157" s="77"/>
      <c r="D157" s="44"/>
      <c r="E157" s="44"/>
      <c r="F157" s="44"/>
      <c r="G157" s="44"/>
      <c r="H157" s="44"/>
      <c r="I157" s="44"/>
      <c r="J157" s="44"/>
      <c r="L157" s="44"/>
      <c r="M157" s="44"/>
      <c r="N157" s="44"/>
      <c r="O157" s="44"/>
      <c r="P157" s="44"/>
      <c r="Q157" s="44"/>
      <c r="S157" s="77"/>
      <c r="U157" s="44"/>
      <c r="V157" s="44"/>
      <c r="W157" s="44"/>
      <c r="X157" s="44"/>
      <c r="Y157" s="44"/>
      <c r="Z157" s="44"/>
      <c r="AA157" s="44"/>
      <c r="AC157" s="44"/>
      <c r="AD157" s="44"/>
      <c r="AE157" s="44"/>
      <c r="AF157" s="44"/>
      <c r="AG157" s="44"/>
      <c r="AH157" s="44"/>
    </row>
    <row r="158" spans="2:34" x14ac:dyDescent="0.25">
      <c r="B158" s="77"/>
      <c r="D158" s="44"/>
      <c r="E158" s="44"/>
      <c r="F158" s="44"/>
      <c r="G158" s="44"/>
      <c r="H158" s="44"/>
      <c r="I158" s="44"/>
      <c r="J158" s="44"/>
      <c r="L158" s="44"/>
      <c r="M158" s="44"/>
      <c r="N158" s="44"/>
      <c r="O158" s="44"/>
      <c r="P158" s="44"/>
      <c r="Q158" s="44"/>
      <c r="S158" s="77"/>
      <c r="U158" s="44"/>
      <c r="V158" s="44"/>
      <c r="W158" s="44"/>
      <c r="X158" s="44"/>
      <c r="Y158" s="44"/>
      <c r="Z158" s="44"/>
      <c r="AA158" s="44"/>
      <c r="AC158" s="44"/>
      <c r="AD158" s="44"/>
      <c r="AE158" s="44"/>
      <c r="AF158" s="44"/>
      <c r="AG158" s="44"/>
      <c r="AH158" s="44"/>
    </row>
    <row r="159" spans="2:34" x14ac:dyDescent="0.25">
      <c r="B159" s="77"/>
      <c r="D159" s="44"/>
      <c r="E159" s="44"/>
      <c r="F159" s="44"/>
      <c r="G159" s="44"/>
      <c r="H159" s="44"/>
      <c r="I159" s="44"/>
      <c r="J159" s="44"/>
      <c r="L159" s="44"/>
      <c r="M159" s="44"/>
      <c r="N159" s="44"/>
      <c r="O159" s="44"/>
      <c r="P159" s="44"/>
      <c r="Q159" s="44"/>
      <c r="S159" s="77"/>
      <c r="U159" s="44"/>
      <c r="V159" s="44"/>
      <c r="W159" s="44"/>
      <c r="X159" s="44"/>
      <c r="Y159" s="44"/>
      <c r="Z159" s="44"/>
      <c r="AA159" s="44"/>
      <c r="AC159" s="44"/>
      <c r="AD159" s="44"/>
      <c r="AE159" s="44"/>
      <c r="AF159" s="44"/>
      <c r="AG159" s="44"/>
      <c r="AH159" s="44"/>
    </row>
    <row r="160" spans="2:34" x14ac:dyDescent="0.25">
      <c r="B160" s="77"/>
      <c r="D160" s="44"/>
      <c r="E160" s="44"/>
      <c r="F160" s="44"/>
      <c r="G160" s="44"/>
      <c r="H160" s="44"/>
      <c r="I160" s="44"/>
      <c r="J160" s="44"/>
      <c r="L160" s="44"/>
      <c r="M160" s="44"/>
      <c r="N160" s="44"/>
      <c r="O160" s="44"/>
      <c r="P160" s="44"/>
      <c r="Q160" s="44"/>
      <c r="S160" s="77"/>
      <c r="U160" s="44"/>
      <c r="V160" s="44"/>
      <c r="W160" s="44"/>
      <c r="X160" s="44"/>
      <c r="Y160" s="44"/>
      <c r="Z160" s="44"/>
      <c r="AA160" s="44"/>
      <c r="AC160" s="44"/>
      <c r="AD160" s="44"/>
      <c r="AE160" s="44"/>
      <c r="AF160" s="44"/>
      <c r="AG160" s="44"/>
      <c r="AH160" s="44"/>
    </row>
    <row r="161" spans="2:34" x14ac:dyDescent="0.25">
      <c r="B161" s="77"/>
      <c r="D161" s="44"/>
      <c r="E161" s="44"/>
      <c r="F161" s="44"/>
      <c r="G161" s="44"/>
      <c r="H161" s="44"/>
      <c r="I161" s="44"/>
      <c r="J161" s="44"/>
      <c r="L161" s="44"/>
      <c r="M161" s="44"/>
      <c r="N161" s="44"/>
      <c r="O161" s="44"/>
      <c r="P161" s="44"/>
      <c r="Q161" s="44"/>
      <c r="S161" s="77"/>
      <c r="U161" s="44"/>
      <c r="V161" s="44"/>
      <c r="W161" s="44"/>
      <c r="X161" s="44"/>
      <c r="Y161" s="44"/>
      <c r="Z161" s="44"/>
      <c r="AA161" s="44"/>
      <c r="AC161" s="44"/>
      <c r="AD161" s="44"/>
      <c r="AE161" s="44"/>
      <c r="AF161" s="44"/>
      <c r="AG161" s="44"/>
      <c r="AH161" s="44"/>
    </row>
    <row r="162" spans="2:34" x14ac:dyDescent="0.25">
      <c r="B162" s="77"/>
      <c r="D162" s="44"/>
      <c r="E162" s="44"/>
      <c r="F162" s="44"/>
      <c r="G162" s="44"/>
      <c r="H162" s="44"/>
      <c r="I162" s="44"/>
      <c r="J162" s="44"/>
      <c r="L162" s="44"/>
      <c r="M162" s="44"/>
      <c r="N162" s="44"/>
      <c r="O162" s="44"/>
      <c r="P162" s="44"/>
      <c r="Q162" s="44"/>
      <c r="S162" s="77"/>
      <c r="U162" s="44"/>
      <c r="V162" s="44"/>
      <c r="W162" s="44"/>
      <c r="X162" s="44"/>
      <c r="Y162" s="44"/>
      <c r="Z162" s="44"/>
      <c r="AA162" s="44"/>
      <c r="AC162" s="44"/>
      <c r="AD162" s="44"/>
      <c r="AE162" s="44"/>
      <c r="AF162" s="44"/>
      <c r="AG162" s="44"/>
      <c r="AH162" s="44"/>
    </row>
    <row r="163" spans="2:34" x14ac:dyDescent="0.25">
      <c r="B163" s="77"/>
      <c r="D163" s="44"/>
      <c r="E163" s="44"/>
      <c r="F163" s="44"/>
      <c r="G163" s="44"/>
      <c r="H163" s="44"/>
      <c r="I163" s="44"/>
      <c r="J163" s="44"/>
      <c r="L163" s="44"/>
      <c r="M163" s="44"/>
      <c r="N163" s="44"/>
      <c r="O163" s="44"/>
      <c r="P163" s="44"/>
      <c r="Q163" s="44"/>
      <c r="S163" s="77"/>
      <c r="U163" s="44"/>
      <c r="V163" s="44"/>
      <c r="W163" s="44"/>
      <c r="X163" s="44"/>
      <c r="Y163" s="44"/>
      <c r="Z163" s="44"/>
      <c r="AA163" s="44"/>
      <c r="AC163" s="44"/>
      <c r="AD163" s="44"/>
      <c r="AE163" s="44"/>
      <c r="AF163" s="44"/>
      <c r="AG163" s="44"/>
      <c r="AH163" s="44"/>
    </row>
    <row r="164" spans="2:34" x14ac:dyDescent="0.25">
      <c r="B164" s="77"/>
      <c r="D164" s="44"/>
      <c r="E164" s="44"/>
      <c r="F164" s="44"/>
      <c r="G164" s="44"/>
      <c r="H164" s="44"/>
      <c r="I164" s="44"/>
      <c r="J164" s="44"/>
      <c r="L164" s="44"/>
      <c r="M164" s="44"/>
      <c r="N164" s="44"/>
      <c r="O164" s="44"/>
      <c r="P164" s="44"/>
      <c r="Q164" s="44"/>
      <c r="S164" s="77"/>
      <c r="U164" s="44"/>
      <c r="V164" s="44"/>
      <c r="W164" s="44"/>
      <c r="X164" s="44"/>
      <c r="Y164" s="44"/>
      <c r="Z164" s="44"/>
      <c r="AA164" s="44"/>
      <c r="AC164" s="44"/>
      <c r="AD164" s="44"/>
      <c r="AE164" s="44"/>
      <c r="AF164" s="44"/>
      <c r="AG164" s="44"/>
      <c r="AH164" s="44"/>
    </row>
    <row r="165" spans="2:34" x14ac:dyDescent="0.25">
      <c r="B165" s="77"/>
      <c r="D165" s="44"/>
      <c r="E165" s="44"/>
      <c r="F165" s="44"/>
      <c r="G165" s="44"/>
      <c r="H165" s="44"/>
      <c r="I165" s="44"/>
      <c r="J165" s="44"/>
      <c r="L165" s="44"/>
      <c r="M165" s="44"/>
      <c r="N165" s="44"/>
      <c r="O165" s="44"/>
      <c r="P165" s="44"/>
      <c r="Q165" s="44"/>
      <c r="S165" s="77"/>
      <c r="U165" s="44"/>
      <c r="V165" s="44"/>
      <c r="W165" s="44"/>
      <c r="X165" s="44"/>
      <c r="Y165" s="44"/>
      <c r="Z165" s="44"/>
      <c r="AA165" s="44"/>
      <c r="AC165" s="44"/>
      <c r="AD165" s="44"/>
      <c r="AE165" s="44"/>
      <c r="AF165" s="44"/>
      <c r="AG165" s="44"/>
      <c r="AH165" s="44"/>
    </row>
    <row r="166" spans="2:34" x14ac:dyDescent="0.25">
      <c r="B166" s="77"/>
      <c r="D166" s="44"/>
      <c r="E166" s="44"/>
      <c r="F166" s="44"/>
      <c r="G166" s="44"/>
      <c r="H166" s="44"/>
      <c r="I166" s="44"/>
      <c r="J166" s="44"/>
      <c r="L166" s="44"/>
      <c r="M166" s="44"/>
      <c r="N166" s="44"/>
      <c r="O166" s="44"/>
      <c r="P166" s="44"/>
      <c r="Q166" s="44"/>
      <c r="S166" s="77"/>
      <c r="U166" s="44"/>
      <c r="V166" s="44"/>
      <c r="W166" s="44"/>
      <c r="X166" s="44"/>
      <c r="Y166" s="44"/>
      <c r="Z166" s="44"/>
      <c r="AA166" s="44"/>
      <c r="AC166" s="44"/>
      <c r="AD166" s="44"/>
      <c r="AE166" s="44"/>
      <c r="AF166" s="44"/>
      <c r="AG166" s="44"/>
      <c r="AH166" s="44"/>
    </row>
    <row r="167" spans="2:34" x14ac:dyDescent="0.25">
      <c r="B167" s="77"/>
      <c r="D167" s="44"/>
      <c r="E167" s="44"/>
      <c r="F167" s="44"/>
      <c r="G167" s="44"/>
      <c r="H167" s="44"/>
      <c r="I167" s="44"/>
      <c r="J167" s="44"/>
      <c r="L167" s="44"/>
      <c r="M167" s="44"/>
      <c r="N167" s="44"/>
      <c r="O167" s="44"/>
      <c r="P167" s="44"/>
      <c r="Q167" s="44"/>
      <c r="S167" s="77"/>
      <c r="U167" s="44"/>
      <c r="V167" s="44"/>
      <c r="W167" s="44"/>
      <c r="X167" s="44"/>
      <c r="Y167" s="44"/>
      <c r="Z167" s="44"/>
      <c r="AA167" s="44"/>
      <c r="AC167" s="44"/>
      <c r="AD167" s="44"/>
      <c r="AE167" s="44"/>
      <c r="AF167" s="44"/>
      <c r="AG167" s="44"/>
      <c r="AH167" s="44"/>
    </row>
    <row r="168" spans="2:34" x14ac:dyDescent="0.25">
      <c r="B168" s="77"/>
      <c r="D168" s="44"/>
      <c r="E168" s="44"/>
      <c r="F168" s="44"/>
      <c r="G168" s="44"/>
      <c r="H168" s="44"/>
      <c r="I168" s="44"/>
      <c r="J168" s="44"/>
      <c r="L168" s="44"/>
      <c r="M168" s="44"/>
      <c r="N168" s="44"/>
      <c r="O168" s="44"/>
      <c r="P168" s="44"/>
      <c r="Q168" s="44"/>
      <c r="S168" s="77"/>
      <c r="U168" s="44"/>
      <c r="V168" s="44"/>
      <c r="W168" s="44"/>
      <c r="X168" s="44"/>
      <c r="Y168" s="44"/>
      <c r="Z168" s="44"/>
      <c r="AA168" s="44"/>
      <c r="AC168" s="44"/>
      <c r="AD168" s="44"/>
      <c r="AE168" s="44"/>
      <c r="AF168" s="44"/>
      <c r="AG168" s="44"/>
      <c r="AH168" s="44"/>
    </row>
    <row r="169" spans="2:34" x14ac:dyDescent="0.25">
      <c r="B169" s="77"/>
      <c r="D169" s="44"/>
      <c r="E169" s="44"/>
      <c r="F169" s="44"/>
      <c r="G169" s="44"/>
      <c r="H169" s="44"/>
      <c r="I169" s="44"/>
      <c r="J169" s="44"/>
      <c r="L169" s="44"/>
      <c r="M169" s="44"/>
      <c r="N169" s="44"/>
      <c r="O169" s="44"/>
      <c r="P169" s="44"/>
      <c r="Q169" s="44"/>
      <c r="S169" s="77"/>
      <c r="U169" s="44"/>
      <c r="V169" s="44"/>
      <c r="W169" s="44"/>
      <c r="X169" s="44"/>
      <c r="Y169" s="44"/>
      <c r="Z169" s="44"/>
      <c r="AA169" s="44"/>
      <c r="AC169" s="44"/>
      <c r="AD169" s="44"/>
      <c r="AE169" s="44"/>
      <c r="AF169" s="44"/>
      <c r="AG169" s="44"/>
      <c r="AH169" s="44"/>
    </row>
    <row r="170" spans="2:34" x14ac:dyDescent="0.25">
      <c r="B170" s="77"/>
      <c r="D170" s="44"/>
      <c r="E170" s="44"/>
      <c r="F170" s="44"/>
      <c r="G170" s="44"/>
      <c r="H170" s="44"/>
      <c r="I170" s="44"/>
      <c r="J170" s="44"/>
      <c r="L170" s="44"/>
      <c r="M170" s="44"/>
      <c r="N170" s="44"/>
      <c r="O170" s="44"/>
      <c r="P170" s="44"/>
      <c r="Q170" s="44"/>
      <c r="S170" s="77"/>
      <c r="U170" s="44"/>
      <c r="V170" s="44"/>
      <c r="W170" s="44"/>
      <c r="X170" s="44"/>
      <c r="Y170" s="44"/>
      <c r="Z170" s="44"/>
      <c r="AA170" s="44"/>
      <c r="AC170" s="44"/>
      <c r="AD170" s="44"/>
      <c r="AE170" s="44"/>
      <c r="AF170" s="44"/>
      <c r="AG170" s="44"/>
      <c r="AH170" s="44"/>
    </row>
    <row r="171" spans="2:34" x14ac:dyDescent="0.25">
      <c r="B171" s="77"/>
      <c r="D171" s="44"/>
      <c r="E171" s="44"/>
      <c r="F171" s="44"/>
      <c r="G171" s="44"/>
      <c r="H171" s="44"/>
      <c r="I171" s="44"/>
      <c r="J171" s="44"/>
      <c r="L171" s="44"/>
      <c r="M171" s="44"/>
      <c r="N171" s="44"/>
      <c r="O171" s="44"/>
      <c r="P171" s="44"/>
      <c r="Q171" s="44"/>
      <c r="S171" s="77"/>
      <c r="U171" s="44"/>
      <c r="V171" s="44"/>
      <c r="W171" s="44"/>
      <c r="X171" s="44"/>
      <c r="Y171" s="44"/>
      <c r="Z171" s="44"/>
      <c r="AA171" s="44"/>
      <c r="AC171" s="44"/>
      <c r="AD171" s="44"/>
      <c r="AE171" s="44"/>
      <c r="AF171" s="44"/>
      <c r="AG171" s="44"/>
      <c r="AH171" s="44"/>
    </row>
    <row r="172" spans="2:34" x14ac:dyDescent="0.25">
      <c r="B172" s="77"/>
      <c r="D172" s="44"/>
      <c r="E172" s="44"/>
      <c r="F172" s="44"/>
      <c r="G172" s="44"/>
      <c r="H172" s="44"/>
      <c r="I172" s="44"/>
      <c r="J172" s="44"/>
      <c r="L172" s="44"/>
      <c r="M172" s="44"/>
      <c r="N172" s="44"/>
      <c r="O172" s="44"/>
      <c r="P172" s="44"/>
      <c r="Q172" s="44"/>
      <c r="S172" s="77"/>
      <c r="U172" s="44"/>
      <c r="V172" s="44"/>
      <c r="W172" s="44"/>
      <c r="X172" s="44"/>
      <c r="Y172" s="44"/>
      <c r="Z172" s="44"/>
      <c r="AA172" s="44"/>
      <c r="AC172" s="44"/>
      <c r="AD172" s="44"/>
      <c r="AE172" s="44"/>
      <c r="AF172" s="44"/>
      <c r="AG172" s="44"/>
      <c r="AH172" s="44"/>
    </row>
    <row r="173" spans="2:34" x14ac:dyDescent="0.25">
      <c r="B173" s="77"/>
      <c r="D173" s="44"/>
      <c r="E173" s="44"/>
      <c r="F173" s="44"/>
      <c r="G173" s="44"/>
      <c r="H173" s="44"/>
      <c r="I173" s="44"/>
      <c r="J173" s="44"/>
      <c r="L173" s="44"/>
      <c r="M173" s="44"/>
      <c r="N173" s="44"/>
      <c r="O173" s="44"/>
      <c r="P173" s="44"/>
      <c r="Q173" s="44"/>
      <c r="S173" s="77"/>
      <c r="U173" s="44"/>
      <c r="V173" s="44"/>
      <c r="W173" s="44"/>
      <c r="X173" s="44"/>
      <c r="Y173" s="44"/>
      <c r="Z173" s="44"/>
      <c r="AA173" s="44"/>
      <c r="AC173" s="44"/>
      <c r="AD173" s="44"/>
      <c r="AE173" s="44"/>
      <c r="AF173" s="44"/>
      <c r="AG173" s="44"/>
      <c r="AH173" s="44"/>
    </row>
    <row r="174" spans="2:34" x14ac:dyDescent="0.25">
      <c r="B174" s="77"/>
      <c r="D174" s="44"/>
      <c r="E174" s="44"/>
      <c r="F174" s="44"/>
      <c r="G174" s="44"/>
      <c r="H174" s="44"/>
      <c r="I174" s="44"/>
      <c r="J174" s="44"/>
      <c r="L174" s="44"/>
      <c r="M174" s="44"/>
      <c r="N174" s="44"/>
      <c r="O174" s="44"/>
      <c r="P174" s="44"/>
      <c r="Q174" s="44"/>
      <c r="S174" s="77"/>
      <c r="U174" s="44"/>
      <c r="V174" s="44"/>
      <c r="W174" s="44"/>
      <c r="X174" s="44"/>
      <c r="Y174" s="44"/>
      <c r="Z174" s="44"/>
      <c r="AA174" s="44"/>
      <c r="AC174" s="44"/>
      <c r="AD174" s="44"/>
      <c r="AE174" s="44"/>
      <c r="AF174" s="44"/>
      <c r="AG174" s="44"/>
      <c r="AH174" s="44"/>
    </row>
    <row r="175" spans="2:34" x14ac:dyDescent="0.25">
      <c r="B175" s="77"/>
      <c r="D175" s="44"/>
      <c r="E175" s="44"/>
      <c r="F175" s="44"/>
      <c r="G175" s="44"/>
      <c r="H175" s="44"/>
      <c r="I175" s="44"/>
      <c r="J175" s="44"/>
      <c r="L175" s="44"/>
      <c r="M175" s="44"/>
      <c r="N175" s="44"/>
      <c r="O175" s="44"/>
      <c r="P175" s="44"/>
      <c r="Q175" s="44"/>
      <c r="S175" s="77"/>
      <c r="U175" s="44"/>
      <c r="V175" s="44"/>
      <c r="W175" s="44"/>
      <c r="X175" s="44"/>
      <c r="Y175" s="44"/>
      <c r="Z175" s="44"/>
      <c r="AA175" s="44"/>
      <c r="AC175" s="44"/>
      <c r="AD175" s="44"/>
      <c r="AE175" s="44"/>
      <c r="AF175" s="44"/>
      <c r="AG175" s="44"/>
      <c r="AH175" s="44"/>
    </row>
    <row r="176" spans="2:34" x14ac:dyDescent="0.25">
      <c r="B176" s="77"/>
      <c r="D176" s="44"/>
      <c r="E176" s="44"/>
      <c r="F176" s="44"/>
      <c r="G176" s="44"/>
      <c r="H176" s="44"/>
      <c r="I176" s="44"/>
      <c r="J176" s="44"/>
      <c r="L176" s="44"/>
      <c r="M176" s="44"/>
      <c r="N176" s="44"/>
      <c r="O176" s="44"/>
      <c r="P176" s="44"/>
      <c r="Q176" s="44"/>
      <c r="S176" s="77"/>
      <c r="U176" s="44"/>
      <c r="V176" s="44"/>
      <c r="W176" s="44"/>
      <c r="X176" s="44"/>
      <c r="Y176" s="44"/>
      <c r="Z176" s="44"/>
      <c r="AA176" s="44"/>
      <c r="AC176" s="44"/>
      <c r="AD176" s="44"/>
      <c r="AE176" s="44"/>
      <c r="AF176" s="44"/>
      <c r="AG176" s="44"/>
      <c r="AH176" s="44"/>
    </row>
    <row r="177" spans="2:34" x14ac:dyDescent="0.25">
      <c r="B177" s="77"/>
      <c r="D177" s="44"/>
      <c r="E177" s="44"/>
      <c r="F177" s="44"/>
      <c r="G177" s="44"/>
      <c r="H177" s="44"/>
      <c r="I177" s="44"/>
      <c r="J177" s="44"/>
      <c r="L177" s="44"/>
      <c r="M177" s="44"/>
      <c r="N177" s="44"/>
      <c r="O177" s="44"/>
      <c r="P177" s="44"/>
      <c r="Q177" s="44"/>
      <c r="S177" s="77"/>
      <c r="U177" s="44"/>
      <c r="V177" s="44"/>
      <c r="W177" s="44"/>
      <c r="X177" s="44"/>
      <c r="Y177" s="44"/>
      <c r="Z177" s="44"/>
      <c r="AA177" s="44"/>
      <c r="AC177" s="44"/>
      <c r="AD177" s="44"/>
      <c r="AE177" s="44"/>
      <c r="AF177" s="44"/>
      <c r="AG177" s="44"/>
      <c r="AH177" s="44"/>
    </row>
    <row r="178" spans="2:34" x14ac:dyDescent="0.25">
      <c r="B178" s="77"/>
      <c r="D178" s="44"/>
      <c r="E178" s="44"/>
      <c r="F178" s="44"/>
      <c r="G178" s="44"/>
      <c r="H178" s="44"/>
      <c r="I178" s="44"/>
      <c r="J178" s="44"/>
      <c r="L178" s="44"/>
      <c r="M178" s="44"/>
      <c r="N178" s="44"/>
      <c r="O178" s="44"/>
      <c r="P178" s="44"/>
      <c r="Q178" s="44"/>
      <c r="S178" s="77"/>
      <c r="U178" s="44"/>
      <c r="V178" s="44"/>
      <c r="W178" s="44"/>
      <c r="X178" s="44"/>
      <c r="Y178" s="44"/>
      <c r="Z178" s="44"/>
      <c r="AA178" s="44"/>
      <c r="AC178" s="44"/>
      <c r="AD178" s="44"/>
      <c r="AE178" s="44"/>
      <c r="AF178" s="44"/>
      <c r="AG178" s="44"/>
      <c r="AH178" s="44"/>
    </row>
    <row r="179" spans="2:34" x14ac:dyDescent="0.25">
      <c r="B179" s="77"/>
      <c r="D179" s="44"/>
      <c r="E179" s="44"/>
      <c r="F179" s="44"/>
      <c r="G179" s="44"/>
      <c r="H179" s="44"/>
      <c r="I179" s="44"/>
      <c r="J179" s="44"/>
      <c r="L179" s="44"/>
      <c r="M179" s="44"/>
      <c r="N179" s="44"/>
      <c r="O179" s="44"/>
      <c r="P179" s="44"/>
      <c r="Q179" s="44"/>
      <c r="S179" s="77"/>
      <c r="U179" s="44"/>
      <c r="V179" s="44"/>
      <c r="W179" s="44"/>
      <c r="X179" s="44"/>
      <c r="Y179" s="44"/>
      <c r="Z179" s="44"/>
      <c r="AA179" s="44"/>
      <c r="AC179" s="44"/>
      <c r="AD179" s="44"/>
      <c r="AE179" s="44"/>
      <c r="AF179" s="44"/>
      <c r="AG179" s="44"/>
      <c r="AH179" s="44"/>
    </row>
    <row r="180" spans="2:34" x14ac:dyDescent="0.25">
      <c r="B180" s="77"/>
      <c r="D180" s="44"/>
      <c r="E180" s="44"/>
      <c r="F180" s="44"/>
      <c r="G180" s="44"/>
      <c r="H180" s="44"/>
      <c r="I180" s="44"/>
      <c r="J180" s="44"/>
      <c r="L180" s="44"/>
      <c r="M180" s="44"/>
      <c r="N180" s="44"/>
      <c r="O180" s="44"/>
      <c r="P180" s="44"/>
      <c r="Q180" s="44"/>
      <c r="S180" s="77"/>
      <c r="U180" s="44"/>
      <c r="V180" s="44"/>
      <c r="W180" s="44"/>
      <c r="X180" s="44"/>
      <c r="Y180" s="44"/>
      <c r="Z180" s="44"/>
      <c r="AA180" s="44"/>
      <c r="AC180" s="44"/>
      <c r="AD180" s="44"/>
      <c r="AE180" s="44"/>
      <c r="AF180" s="44"/>
      <c r="AG180" s="44"/>
      <c r="AH180" s="44"/>
    </row>
    <row r="181" spans="2:34" x14ac:dyDescent="0.25">
      <c r="B181" s="77"/>
      <c r="D181" s="44"/>
      <c r="E181" s="44"/>
      <c r="F181" s="44"/>
      <c r="G181" s="44"/>
      <c r="H181" s="44"/>
      <c r="I181" s="44"/>
      <c r="J181" s="44"/>
      <c r="L181" s="44"/>
      <c r="M181" s="44"/>
      <c r="N181" s="44"/>
      <c r="O181" s="44"/>
      <c r="P181" s="44"/>
      <c r="Q181" s="44"/>
      <c r="S181" s="77"/>
      <c r="U181" s="44"/>
      <c r="V181" s="44"/>
      <c r="W181" s="44"/>
      <c r="X181" s="44"/>
      <c r="Y181" s="44"/>
      <c r="Z181" s="44"/>
      <c r="AA181" s="44"/>
      <c r="AC181" s="44"/>
      <c r="AD181" s="44"/>
      <c r="AE181" s="44"/>
      <c r="AF181" s="44"/>
      <c r="AG181" s="44"/>
      <c r="AH181" s="44"/>
    </row>
    <row r="182" spans="2:34" x14ac:dyDescent="0.25">
      <c r="B182" s="77"/>
      <c r="D182" s="44"/>
      <c r="E182" s="44"/>
      <c r="F182" s="44"/>
      <c r="G182" s="44"/>
      <c r="H182" s="44"/>
      <c r="I182" s="44"/>
      <c r="J182" s="44"/>
      <c r="L182" s="44"/>
      <c r="M182" s="44"/>
      <c r="N182" s="44"/>
      <c r="O182" s="44"/>
      <c r="P182" s="44"/>
      <c r="Q182" s="44"/>
      <c r="S182" s="77"/>
      <c r="U182" s="44"/>
      <c r="V182" s="44"/>
      <c r="W182" s="44"/>
      <c r="X182" s="44"/>
      <c r="Y182" s="44"/>
      <c r="Z182" s="44"/>
      <c r="AA182" s="44"/>
      <c r="AC182" s="44"/>
      <c r="AD182" s="44"/>
      <c r="AE182" s="44"/>
      <c r="AF182" s="44"/>
      <c r="AG182" s="44"/>
      <c r="AH182" s="44"/>
    </row>
    <row r="183" spans="2:34" x14ac:dyDescent="0.25">
      <c r="B183" s="77"/>
      <c r="D183" s="44"/>
      <c r="E183" s="44"/>
      <c r="F183" s="44"/>
      <c r="G183" s="44"/>
      <c r="H183" s="44"/>
      <c r="I183" s="44"/>
      <c r="J183" s="44"/>
      <c r="L183" s="44"/>
      <c r="M183" s="44"/>
      <c r="N183" s="44"/>
      <c r="O183" s="44"/>
      <c r="P183" s="44"/>
      <c r="Q183" s="44"/>
      <c r="S183" s="77"/>
      <c r="U183" s="44"/>
      <c r="V183" s="44"/>
      <c r="W183" s="44"/>
      <c r="X183" s="44"/>
      <c r="Y183" s="44"/>
      <c r="Z183" s="44"/>
      <c r="AA183" s="44"/>
      <c r="AC183" s="44"/>
      <c r="AD183" s="44"/>
      <c r="AE183" s="44"/>
      <c r="AF183" s="44"/>
      <c r="AG183" s="44"/>
      <c r="AH183" s="44"/>
    </row>
    <row r="184" spans="2:34" x14ac:dyDescent="0.25">
      <c r="B184" s="77"/>
      <c r="D184" s="44"/>
      <c r="E184" s="44"/>
      <c r="F184" s="44"/>
      <c r="G184" s="44"/>
      <c r="H184" s="44"/>
      <c r="I184" s="44"/>
      <c r="J184" s="44"/>
      <c r="L184" s="44"/>
      <c r="M184" s="44"/>
      <c r="N184" s="44"/>
      <c r="O184" s="44"/>
      <c r="P184" s="44"/>
      <c r="Q184" s="44"/>
      <c r="S184" s="77"/>
      <c r="U184" s="44"/>
      <c r="V184" s="44"/>
      <c r="W184" s="44"/>
      <c r="X184" s="44"/>
      <c r="Y184" s="44"/>
      <c r="Z184" s="44"/>
      <c r="AA184" s="44"/>
      <c r="AC184" s="44"/>
      <c r="AD184" s="44"/>
      <c r="AE184" s="44"/>
      <c r="AF184" s="44"/>
      <c r="AG184" s="44"/>
      <c r="AH184" s="44"/>
    </row>
    <row r="185" spans="2:34" x14ac:dyDescent="0.25">
      <c r="B185" s="77"/>
      <c r="D185" s="44"/>
      <c r="E185" s="44"/>
      <c r="F185" s="44"/>
      <c r="G185" s="44"/>
      <c r="H185" s="44"/>
      <c r="I185" s="44"/>
      <c r="J185" s="44"/>
      <c r="L185" s="44"/>
      <c r="M185" s="44"/>
      <c r="N185" s="44"/>
      <c r="O185" s="44"/>
      <c r="P185" s="44"/>
      <c r="Q185" s="44"/>
      <c r="S185" s="77"/>
      <c r="U185" s="44"/>
      <c r="V185" s="44"/>
      <c r="W185" s="44"/>
      <c r="X185" s="44"/>
      <c r="Y185" s="44"/>
      <c r="Z185" s="44"/>
      <c r="AA185" s="44"/>
      <c r="AC185" s="44"/>
      <c r="AD185" s="44"/>
      <c r="AE185" s="44"/>
      <c r="AF185" s="44"/>
      <c r="AG185" s="44"/>
      <c r="AH185" s="44"/>
    </row>
    <row r="186" spans="2:34" x14ac:dyDescent="0.25">
      <c r="B186" s="77"/>
      <c r="D186" s="44"/>
      <c r="E186" s="44"/>
      <c r="F186" s="44"/>
      <c r="G186" s="44"/>
      <c r="H186" s="44"/>
      <c r="I186" s="44"/>
      <c r="J186" s="44"/>
      <c r="L186" s="44"/>
      <c r="M186" s="44"/>
      <c r="N186" s="44"/>
      <c r="O186" s="44"/>
      <c r="P186" s="44"/>
      <c r="Q186" s="44"/>
      <c r="S186" s="77"/>
      <c r="U186" s="44"/>
      <c r="V186" s="44"/>
      <c r="W186" s="44"/>
      <c r="X186" s="44"/>
      <c r="Y186" s="44"/>
      <c r="Z186" s="44"/>
      <c r="AA186" s="44"/>
      <c r="AC186" s="44"/>
      <c r="AD186" s="44"/>
      <c r="AE186" s="44"/>
      <c r="AF186" s="44"/>
      <c r="AG186" s="44"/>
      <c r="AH186" s="44"/>
    </row>
    <row r="187" spans="2:34" x14ac:dyDescent="0.25">
      <c r="B187" s="77"/>
      <c r="D187" s="44"/>
      <c r="E187" s="44"/>
      <c r="F187" s="44"/>
      <c r="G187" s="44"/>
      <c r="H187" s="44"/>
      <c r="I187" s="44"/>
      <c r="J187" s="44"/>
      <c r="L187" s="44"/>
      <c r="M187" s="44"/>
      <c r="N187" s="44"/>
      <c r="O187" s="44"/>
      <c r="P187" s="44"/>
      <c r="Q187" s="44"/>
      <c r="S187" s="77"/>
      <c r="U187" s="44"/>
      <c r="V187" s="44"/>
      <c r="W187" s="44"/>
      <c r="X187" s="44"/>
      <c r="Y187" s="44"/>
      <c r="Z187" s="44"/>
      <c r="AA187" s="44"/>
      <c r="AC187" s="44"/>
      <c r="AD187" s="44"/>
      <c r="AE187" s="44"/>
      <c r="AF187" s="44"/>
      <c r="AG187" s="44"/>
      <c r="AH187" s="44"/>
    </row>
    <row r="188" spans="2:34" x14ac:dyDescent="0.25">
      <c r="B188" s="77"/>
      <c r="D188" s="44"/>
      <c r="E188" s="44"/>
      <c r="F188" s="44"/>
      <c r="G188" s="44"/>
      <c r="H188" s="44"/>
      <c r="I188" s="44"/>
      <c r="J188" s="44"/>
      <c r="L188" s="44"/>
      <c r="M188" s="44"/>
      <c r="N188" s="44"/>
      <c r="O188" s="44"/>
      <c r="P188" s="44"/>
      <c r="Q188" s="44"/>
      <c r="S188" s="77"/>
      <c r="U188" s="44"/>
      <c r="V188" s="44"/>
      <c r="W188" s="44"/>
      <c r="X188" s="44"/>
      <c r="Y188" s="44"/>
      <c r="Z188" s="44"/>
      <c r="AA188" s="44"/>
      <c r="AC188" s="44"/>
      <c r="AD188" s="44"/>
      <c r="AE188" s="44"/>
      <c r="AF188" s="44"/>
      <c r="AG188" s="44"/>
      <c r="AH188" s="44"/>
    </row>
    <row r="189" spans="2:34" x14ac:dyDescent="0.25">
      <c r="B189" s="77"/>
      <c r="D189" s="44"/>
      <c r="E189" s="44"/>
      <c r="F189" s="44"/>
      <c r="G189" s="44"/>
      <c r="H189" s="44"/>
      <c r="I189" s="44"/>
      <c r="J189" s="44"/>
      <c r="L189" s="44"/>
      <c r="M189" s="44"/>
      <c r="N189" s="44"/>
      <c r="O189" s="44"/>
      <c r="P189" s="44"/>
      <c r="Q189" s="44"/>
      <c r="S189" s="77"/>
      <c r="U189" s="44"/>
      <c r="V189" s="44"/>
      <c r="W189" s="44"/>
      <c r="X189" s="44"/>
      <c r="Y189" s="44"/>
      <c r="Z189" s="44"/>
      <c r="AA189" s="44"/>
      <c r="AC189" s="44"/>
      <c r="AD189" s="44"/>
      <c r="AE189" s="44"/>
      <c r="AF189" s="44"/>
      <c r="AG189" s="44"/>
      <c r="AH189" s="44"/>
    </row>
    <row r="190" spans="2:34" x14ac:dyDescent="0.25">
      <c r="B190" s="77"/>
      <c r="D190" s="44"/>
      <c r="E190" s="44"/>
      <c r="F190" s="44"/>
      <c r="G190" s="44"/>
      <c r="H190" s="44"/>
      <c r="I190" s="44"/>
      <c r="J190" s="44"/>
      <c r="L190" s="44"/>
      <c r="M190" s="44"/>
      <c r="N190" s="44"/>
      <c r="O190" s="44"/>
      <c r="P190" s="44"/>
      <c r="Q190" s="44"/>
      <c r="S190" s="77"/>
      <c r="U190" s="44"/>
      <c r="V190" s="44"/>
      <c r="W190" s="44"/>
      <c r="X190" s="44"/>
      <c r="Y190" s="44"/>
      <c r="Z190" s="44"/>
      <c r="AA190" s="44"/>
      <c r="AC190" s="44"/>
      <c r="AD190" s="44"/>
      <c r="AE190" s="44"/>
      <c r="AF190" s="44"/>
      <c r="AG190" s="44"/>
      <c r="AH190" s="44"/>
    </row>
    <row r="191" spans="2:34" x14ac:dyDescent="0.25">
      <c r="B191" s="77"/>
      <c r="D191" s="44"/>
      <c r="E191" s="44"/>
      <c r="F191" s="44"/>
      <c r="G191" s="44"/>
      <c r="H191" s="44"/>
      <c r="I191" s="44"/>
      <c r="J191" s="44"/>
      <c r="L191" s="44"/>
      <c r="M191" s="44"/>
      <c r="N191" s="44"/>
      <c r="O191" s="44"/>
      <c r="P191" s="44"/>
      <c r="Q191" s="44"/>
      <c r="S191" s="77"/>
      <c r="U191" s="44"/>
      <c r="V191" s="44"/>
      <c r="W191" s="44"/>
      <c r="X191" s="44"/>
      <c r="Y191" s="44"/>
      <c r="Z191" s="44"/>
      <c r="AA191" s="44"/>
      <c r="AC191" s="44"/>
      <c r="AD191" s="44"/>
      <c r="AE191" s="44"/>
      <c r="AF191" s="44"/>
      <c r="AG191" s="44"/>
      <c r="AH191" s="44"/>
    </row>
    <row r="192" spans="2:34" x14ac:dyDescent="0.25">
      <c r="B192" s="77"/>
      <c r="D192" s="44"/>
      <c r="E192" s="44"/>
      <c r="F192" s="44"/>
      <c r="G192" s="44"/>
      <c r="H192" s="44"/>
      <c r="I192" s="44"/>
      <c r="J192" s="44"/>
      <c r="L192" s="44"/>
      <c r="M192" s="44"/>
      <c r="N192" s="44"/>
      <c r="O192" s="44"/>
      <c r="P192" s="44"/>
      <c r="Q192" s="44"/>
      <c r="S192" s="77"/>
      <c r="U192" s="44"/>
      <c r="V192" s="44"/>
      <c r="W192" s="44"/>
      <c r="X192" s="44"/>
      <c r="Y192" s="44"/>
      <c r="Z192" s="44"/>
      <c r="AA192" s="44"/>
      <c r="AC192" s="44"/>
      <c r="AD192" s="44"/>
      <c r="AE192" s="44"/>
      <c r="AF192" s="44"/>
      <c r="AG192" s="44"/>
      <c r="AH192" s="44"/>
    </row>
    <row r="193" spans="2:34" x14ac:dyDescent="0.25">
      <c r="B193" s="77"/>
      <c r="D193" s="44"/>
      <c r="E193" s="44"/>
      <c r="F193" s="44"/>
      <c r="G193" s="44"/>
      <c r="H193" s="44"/>
      <c r="I193" s="44"/>
      <c r="J193" s="44"/>
      <c r="L193" s="44"/>
      <c r="M193" s="44"/>
      <c r="N193" s="44"/>
      <c r="O193" s="44"/>
      <c r="P193" s="44"/>
      <c r="Q193" s="44"/>
      <c r="S193" s="77"/>
      <c r="U193" s="44"/>
      <c r="V193" s="44"/>
      <c r="W193" s="44"/>
      <c r="X193" s="44"/>
      <c r="Y193" s="44"/>
      <c r="Z193" s="44"/>
      <c r="AA193" s="44"/>
      <c r="AC193" s="44"/>
      <c r="AD193" s="44"/>
      <c r="AE193" s="44"/>
      <c r="AF193" s="44"/>
      <c r="AG193" s="44"/>
      <c r="AH193" s="44"/>
    </row>
    <row r="194" spans="2:34" x14ac:dyDescent="0.25">
      <c r="B194" s="77"/>
      <c r="D194" s="44"/>
      <c r="E194" s="44"/>
      <c r="F194" s="44"/>
      <c r="G194" s="44"/>
      <c r="H194" s="44"/>
      <c r="I194" s="44"/>
      <c r="J194" s="44"/>
      <c r="L194" s="44"/>
      <c r="M194" s="44"/>
      <c r="N194" s="44"/>
      <c r="O194" s="44"/>
      <c r="P194" s="44"/>
      <c r="Q194" s="44"/>
      <c r="S194" s="77"/>
      <c r="U194" s="44"/>
      <c r="V194" s="44"/>
      <c r="W194" s="44"/>
      <c r="X194" s="44"/>
      <c r="Y194" s="44"/>
      <c r="Z194" s="44"/>
      <c r="AA194" s="44"/>
      <c r="AC194" s="44"/>
      <c r="AD194" s="44"/>
      <c r="AE194" s="44"/>
      <c r="AF194" s="44"/>
      <c r="AG194" s="44"/>
      <c r="AH194" s="44"/>
    </row>
    <row r="195" spans="2:34" x14ac:dyDescent="0.25">
      <c r="B195" s="77"/>
      <c r="D195" s="44"/>
      <c r="E195" s="44"/>
      <c r="F195" s="44"/>
      <c r="G195" s="44"/>
      <c r="H195" s="44"/>
      <c r="I195" s="44"/>
      <c r="J195" s="44"/>
      <c r="L195" s="44"/>
      <c r="M195" s="44"/>
      <c r="N195" s="44"/>
      <c r="O195" s="44"/>
      <c r="P195" s="44"/>
      <c r="Q195" s="44"/>
      <c r="S195" s="77"/>
      <c r="U195" s="44"/>
      <c r="V195" s="44"/>
      <c r="W195" s="44"/>
      <c r="X195" s="44"/>
      <c r="Y195" s="44"/>
      <c r="Z195" s="44"/>
      <c r="AA195" s="44"/>
      <c r="AC195" s="44"/>
      <c r="AD195" s="44"/>
      <c r="AE195" s="44"/>
      <c r="AF195" s="44"/>
      <c r="AG195" s="44"/>
      <c r="AH195" s="44"/>
    </row>
    <row r="196" spans="2:34" x14ac:dyDescent="0.25">
      <c r="B196" s="77"/>
      <c r="D196" s="44"/>
      <c r="E196" s="44"/>
      <c r="F196" s="44"/>
      <c r="G196" s="44"/>
      <c r="H196" s="44"/>
      <c r="I196" s="44"/>
      <c r="J196" s="44"/>
      <c r="L196" s="44"/>
      <c r="M196" s="44"/>
      <c r="N196" s="44"/>
      <c r="O196" s="44"/>
      <c r="P196" s="44"/>
      <c r="Q196" s="44"/>
      <c r="S196" s="77"/>
      <c r="U196" s="44"/>
      <c r="V196" s="44"/>
      <c r="W196" s="44"/>
      <c r="X196" s="44"/>
      <c r="Y196" s="44"/>
      <c r="Z196" s="44"/>
      <c r="AA196" s="44"/>
      <c r="AC196" s="44"/>
      <c r="AD196" s="44"/>
      <c r="AE196" s="44"/>
      <c r="AF196" s="44"/>
      <c r="AG196" s="44"/>
      <c r="AH196" s="44"/>
    </row>
    <row r="197" spans="2:34" x14ac:dyDescent="0.25">
      <c r="B197" s="77"/>
      <c r="D197" s="44"/>
      <c r="E197" s="44"/>
      <c r="F197" s="44"/>
      <c r="G197" s="44"/>
      <c r="H197" s="44"/>
      <c r="I197" s="44"/>
      <c r="J197" s="44"/>
      <c r="L197" s="44"/>
      <c r="M197" s="44"/>
      <c r="N197" s="44"/>
      <c r="O197" s="44"/>
      <c r="P197" s="44"/>
      <c r="Q197" s="44"/>
      <c r="S197" s="77"/>
      <c r="U197" s="44"/>
      <c r="V197" s="44"/>
      <c r="W197" s="44"/>
      <c r="X197" s="44"/>
      <c r="Y197" s="44"/>
      <c r="Z197" s="44"/>
      <c r="AA197" s="44"/>
      <c r="AC197" s="44"/>
      <c r="AD197" s="44"/>
      <c r="AE197" s="44"/>
      <c r="AF197" s="44"/>
      <c r="AG197" s="44"/>
      <c r="AH197" s="44"/>
    </row>
    <row r="198" spans="2:34" x14ac:dyDescent="0.25">
      <c r="B198" s="77"/>
      <c r="D198" s="44"/>
      <c r="E198" s="44"/>
      <c r="F198" s="44"/>
      <c r="G198" s="44"/>
      <c r="H198" s="44"/>
      <c r="I198" s="44"/>
      <c r="J198" s="44"/>
      <c r="L198" s="44"/>
      <c r="M198" s="44"/>
      <c r="N198" s="44"/>
      <c r="O198" s="44"/>
      <c r="P198" s="44"/>
      <c r="Q198" s="44"/>
      <c r="S198" s="77"/>
      <c r="U198" s="44"/>
      <c r="V198" s="44"/>
      <c r="W198" s="44"/>
      <c r="X198" s="44"/>
      <c r="Y198" s="44"/>
      <c r="Z198" s="44"/>
      <c r="AA198" s="44"/>
      <c r="AC198" s="44"/>
      <c r="AD198" s="44"/>
      <c r="AE198" s="44"/>
      <c r="AF198" s="44"/>
      <c r="AG198" s="44"/>
      <c r="AH198" s="44"/>
    </row>
    <row r="199" spans="2:34" x14ac:dyDescent="0.25">
      <c r="B199" s="77"/>
      <c r="D199" s="44"/>
      <c r="E199" s="44"/>
      <c r="F199" s="44"/>
      <c r="G199" s="44"/>
      <c r="H199" s="44"/>
      <c r="I199" s="44"/>
      <c r="J199" s="44"/>
      <c r="L199" s="44"/>
      <c r="M199" s="44"/>
      <c r="N199" s="44"/>
      <c r="O199" s="44"/>
      <c r="P199" s="44"/>
      <c r="Q199" s="44"/>
      <c r="S199" s="77"/>
      <c r="U199" s="44"/>
      <c r="V199" s="44"/>
      <c r="W199" s="44"/>
      <c r="X199" s="44"/>
      <c r="Y199" s="44"/>
      <c r="Z199" s="44"/>
      <c r="AA199" s="44"/>
      <c r="AC199" s="44"/>
      <c r="AD199" s="44"/>
      <c r="AE199" s="44"/>
      <c r="AF199" s="44"/>
      <c r="AG199" s="44"/>
      <c r="AH199" s="44"/>
    </row>
    <row r="200" spans="2:34" x14ac:dyDescent="0.25">
      <c r="B200" s="77"/>
      <c r="D200" s="44"/>
      <c r="E200" s="44"/>
      <c r="F200" s="44"/>
      <c r="G200" s="44"/>
      <c r="H200" s="44"/>
      <c r="I200" s="44"/>
      <c r="J200" s="44"/>
      <c r="L200" s="44"/>
      <c r="M200" s="44"/>
      <c r="N200" s="44"/>
      <c r="O200" s="44"/>
      <c r="P200" s="44"/>
      <c r="Q200" s="44"/>
      <c r="S200" s="77"/>
      <c r="U200" s="44"/>
      <c r="V200" s="44"/>
      <c r="W200" s="44"/>
      <c r="X200" s="44"/>
      <c r="Y200" s="44"/>
      <c r="Z200" s="44"/>
      <c r="AA200" s="44"/>
      <c r="AC200" s="44"/>
      <c r="AD200" s="44"/>
      <c r="AE200" s="44"/>
      <c r="AF200" s="44"/>
      <c r="AG200" s="44"/>
      <c r="AH200" s="44"/>
    </row>
    <row r="201" spans="2:34" x14ac:dyDescent="0.25">
      <c r="B201" s="77"/>
      <c r="D201" s="44"/>
      <c r="E201" s="44"/>
      <c r="F201" s="44"/>
      <c r="G201" s="44"/>
      <c r="H201" s="44"/>
      <c r="I201" s="44"/>
      <c r="J201" s="44"/>
      <c r="L201" s="44"/>
      <c r="M201" s="44"/>
      <c r="N201" s="44"/>
      <c r="O201" s="44"/>
      <c r="P201" s="44"/>
      <c r="Q201" s="44"/>
      <c r="S201" s="77"/>
      <c r="U201" s="44"/>
      <c r="V201" s="44"/>
      <c r="W201" s="44"/>
      <c r="X201" s="44"/>
      <c r="Y201" s="44"/>
      <c r="Z201" s="44"/>
      <c r="AA201" s="44"/>
      <c r="AC201" s="44"/>
      <c r="AD201" s="44"/>
      <c r="AE201" s="44"/>
      <c r="AF201" s="44"/>
      <c r="AG201" s="44"/>
      <c r="AH201" s="44"/>
    </row>
    <row r="202" spans="2:34" x14ac:dyDescent="0.25">
      <c r="B202" s="77"/>
      <c r="D202" s="44"/>
      <c r="E202" s="44"/>
      <c r="F202" s="44"/>
      <c r="G202" s="44"/>
      <c r="H202" s="44"/>
      <c r="I202" s="44"/>
      <c r="J202" s="44"/>
      <c r="L202" s="44"/>
      <c r="M202" s="44"/>
      <c r="N202" s="44"/>
      <c r="O202" s="44"/>
      <c r="P202" s="44"/>
      <c r="Q202" s="44"/>
      <c r="S202" s="77"/>
      <c r="U202" s="44"/>
      <c r="V202" s="44"/>
      <c r="W202" s="44"/>
      <c r="X202" s="44"/>
      <c r="Y202" s="44"/>
      <c r="Z202" s="44"/>
      <c r="AA202" s="44"/>
      <c r="AC202" s="44"/>
      <c r="AD202" s="44"/>
      <c r="AE202" s="44"/>
      <c r="AF202" s="44"/>
      <c r="AG202" s="44"/>
      <c r="AH202" s="44"/>
    </row>
    <row r="203" spans="2:34" x14ac:dyDescent="0.25">
      <c r="B203" s="77"/>
      <c r="D203" s="44"/>
      <c r="E203" s="44"/>
      <c r="F203" s="44"/>
      <c r="G203" s="44"/>
      <c r="H203" s="44"/>
      <c r="I203" s="44"/>
      <c r="J203" s="44"/>
      <c r="L203" s="44"/>
      <c r="M203" s="44"/>
      <c r="N203" s="44"/>
      <c r="O203" s="44"/>
      <c r="P203" s="44"/>
      <c r="Q203" s="44"/>
      <c r="S203" s="77"/>
      <c r="U203" s="44"/>
      <c r="V203" s="44"/>
      <c r="W203" s="44"/>
      <c r="X203" s="44"/>
      <c r="Y203" s="44"/>
      <c r="Z203" s="44"/>
      <c r="AA203" s="44"/>
      <c r="AC203" s="44"/>
      <c r="AD203" s="44"/>
      <c r="AE203" s="44"/>
      <c r="AF203" s="44"/>
      <c r="AG203" s="44"/>
      <c r="AH203" s="44"/>
    </row>
    <row r="204" spans="2:34" x14ac:dyDescent="0.25">
      <c r="B204" s="77"/>
      <c r="D204" s="44"/>
      <c r="E204" s="44"/>
      <c r="F204" s="44"/>
      <c r="G204" s="44"/>
      <c r="H204" s="44"/>
      <c r="I204" s="44"/>
      <c r="J204" s="44"/>
      <c r="L204" s="44"/>
      <c r="M204" s="44"/>
      <c r="N204" s="44"/>
      <c r="O204" s="44"/>
      <c r="P204" s="44"/>
      <c r="Q204" s="44"/>
      <c r="S204" s="77"/>
      <c r="U204" s="44"/>
      <c r="V204" s="44"/>
      <c r="W204" s="44"/>
      <c r="X204" s="44"/>
      <c r="Y204" s="44"/>
      <c r="Z204" s="44"/>
      <c r="AA204" s="44"/>
      <c r="AC204" s="44"/>
      <c r="AD204" s="44"/>
      <c r="AE204" s="44"/>
      <c r="AF204" s="44"/>
      <c r="AG204" s="44"/>
      <c r="AH204" s="44"/>
    </row>
    <row r="205" spans="2:34" x14ac:dyDescent="0.25">
      <c r="B205" s="77"/>
      <c r="D205" s="44"/>
      <c r="E205" s="44"/>
      <c r="F205" s="44"/>
      <c r="G205" s="44"/>
      <c r="H205" s="44"/>
      <c r="I205" s="44"/>
      <c r="J205" s="44"/>
      <c r="L205" s="44"/>
      <c r="M205" s="44"/>
      <c r="N205" s="44"/>
      <c r="O205" s="44"/>
      <c r="P205" s="44"/>
      <c r="Q205" s="44"/>
      <c r="S205" s="77"/>
      <c r="U205" s="44"/>
      <c r="V205" s="44"/>
      <c r="W205" s="44"/>
      <c r="X205" s="44"/>
      <c r="Y205" s="44"/>
      <c r="Z205" s="44"/>
      <c r="AA205" s="44"/>
      <c r="AC205" s="44"/>
      <c r="AD205" s="44"/>
      <c r="AE205" s="44"/>
      <c r="AF205" s="44"/>
      <c r="AG205" s="44"/>
      <c r="AH205" s="44"/>
    </row>
    <row r="206" spans="2:34" x14ac:dyDescent="0.25">
      <c r="B206" s="77"/>
      <c r="D206" s="44"/>
      <c r="E206" s="44"/>
      <c r="F206" s="44"/>
      <c r="G206" s="44"/>
      <c r="H206" s="44"/>
      <c r="I206" s="44"/>
      <c r="J206" s="44"/>
      <c r="L206" s="44"/>
      <c r="M206" s="44"/>
      <c r="N206" s="44"/>
      <c r="O206" s="44"/>
      <c r="P206" s="44"/>
      <c r="Q206" s="44"/>
      <c r="S206" s="77"/>
      <c r="U206" s="44"/>
      <c r="V206" s="44"/>
      <c r="W206" s="44"/>
      <c r="X206" s="44"/>
      <c r="Y206" s="44"/>
      <c r="Z206" s="44"/>
      <c r="AA206" s="44"/>
      <c r="AC206" s="44"/>
      <c r="AD206" s="44"/>
      <c r="AE206" s="44"/>
      <c r="AF206" s="44"/>
      <c r="AG206" s="44"/>
      <c r="AH206" s="44"/>
    </row>
    <row r="207" spans="2:34" x14ac:dyDescent="0.25">
      <c r="B207" s="77"/>
      <c r="D207" s="44"/>
      <c r="E207" s="44"/>
      <c r="F207" s="44"/>
      <c r="G207" s="44"/>
      <c r="H207" s="44"/>
      <c r="I207" s="44"/>
      <c r="J207" s="44"/>
      <c r="L207" s="44"/>
      <c r="M207" s="44"/>
      <c r="N207" s="44"/>
      <c r="O207" s="44"/>
      <c r="P207" s="44"/>
      <c r="Q207" s="44"/>
      <c r="S207" s="77"/>
      <c r="U207" s="44"/>
      <c r="V207" s="44"/>
      <c r="W207" s="44"/>
      <c r="X207" s="44"/>
      <c r="Y207" s="44"/>
      <c r="Z207" s="44"/>
      <c r="AA207" s="44"/>
      <c r="AC207" s="44"/>
      <c r="AD207" s="44"/>
      <c r="AE207" s="44"/>
      <c r="AF207" s="44"/>
      <c r="AG207" s="44"/>
      <c r="AH207" s="44"/>
    </row>
    <row r="208" spans="2:34" x14ac:dyDescent="0.25">
      <c r="B208" s="77"/>
      <c r="D208" s="44"/>
      <c r="E208" s="44"/>
      <c r="F208" s="44"/>
      <c r="G208" s="44"/>
      <c r="H208" s="44"/>
      <c r="I208" s="44"/>
      <c r="J208" s="44"/>
      <c r="L208" s="44"/>
      <c r="M208" s="44"/>
      <c r="N208" s="44"/>
      <c r="O208" s="44"/>
      <c r="P208" s="44"/>
      <c r="Q208" s="44"/>
      <c r="S208" s="77"/>
      <c r="U208" s="44"/>
      <c r="V208" s="44"/>
      <c r="W208" s="44"/>
      <c r="X208" s="44"/>
      <c r="Y208" s="44"/>
      <c r="Z208" s="44"/>
      <c r="AA208" s="44"/>
      <c r="AC208" s="44"/>
      <c r="AD208" s="44"/>
      <c r="AE208" s="44"/>
      <c r="AF208" s="44"/>
      <c r="AG208" s="44"/>
      <c r="AH208" s="44"/>
    </row>
    <row r="209" spans="2:34" x14ac:dyDescent="0.25">
      <c r="B209" s="77"/>
      <c r="D209" s="44"/>
      <c r="E209" s="44"/>
      <c r="F209" s="44"/>
      <c r="G209" s="44"/>
      <c r="H209" s="44"/>
      <c r="I209" s="44"/>
      <c r="J209" s="44"/>
      <c r="L209" s="44"/>
      <c r="M209" s="44"/>
      <c r="N209" s="44"/>
      <c r="O209" s="44"/>
      <c r="P209" s="44"/>
      <c r="Q209" s="44"/>
      <c r="S209" s="77"/>
      <c r="U209" s="44"/>
      <c r="V209" s="44"/>
      <c r="W209" s="44"/>
      <c r="X209" s="44"/>
      <c r="Y209" s="44"/>
      <c r="Z209" s="44"/>
      <c r="AA209" s="44"/>
      <c r="AC209" s="44"/>
      <c r="AD209" s="44"/>
      <c r="AE209" s="44"/>
      <c r="AF209" s="44"/>
      <c r="AG209" s="44"/>
      <c r="AH209" s="44"/>
    </row>
  </sheetData>
  <mergeCells count="4">
    <mergeCell ref="L1:Q1"/>
    <mergeCell ref="U1:Z1"/>
    <mergeCell ref="AC1:AH1"/>
    <mergeCell ref="D1:J1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276"/>
  <sheetViews>
    <sheetView topLeftCell="A247" workbookViewId="0">
      <selection activeCell="E1" sqref="E1:F274"/>
    </sheetView>
  </sheetViews>
  <sheetFormatPr defaultRowHeight="15" x14ac:dyDescent="0.25"/>
  <cols>
    <col min="1" max="1" width="18.7109375" style="40" customWidth="1"/>
    <col min="4" max="4" width="29.85546875" style="40" customWidth="1"/>
    <col min="7" max="7" width="2" style="26" customWidth="1"/>
    <col min="8" max="8" width="14" style="27" bestFit="1" customWidth="1"/>
    <col min="9" max="9" width="9.5703125" style="27" bestFit="1" customWidth="1"/>
    <col min="10" max="10" width="10.140625" style="27" bestFit="1" customWidth="1"/>
    <col min="11" max="11" width="2" style="26" customWidth="1"/>
    <col min="12" max="12" width="14" style="27" bestFit="1" customWidth="1"/>
    <col min="13" max="13" width="9.5703125" style="27" bestFit="1" customWidth="1"/>
    <col min="14" max="14" width="10.140625" style="27" bestFit="1" customWidth="1"/>
    <col min="15" max="15" width="2" style="26" customWidth="1"/>
    <col min="16" max="16" width="14" style="47" bestFit="1" customWidth="1"/>
    <col min="17" max="17" width="9.5703125" style="47" bestFit="1" customWidth="1"/>
    <col min="18" max="18" width="10.140625" style="47" bestFit="1" customWidth="1"/>
    <col min="19" max="19" width="2" style="26" customWidth="1"/>
    <col min="20" max="20" width="14" style="47" bestFit="1" customWidth="1"/>
    <col min="21" max="21" width="9.5703125" style="47" bestFit="1" customWidth="1"/>
    <col min="22" max="22" width="10.7109375" style="47" bestFit="1" customWidth="1"/>
    <col min="23" max="23" width="2" style="26" customWidth="1"/>
  </cols>
  <sheetData>
    <row r="1" spans="1:22" x14ac:dyDescent="0.25">
      <c r="B1" s="89" t="s">
        <v>95</v>
      </c>
      <c r="C1" s="89"/>
      <c r="E1" s="89" t="s">
        <v>95</v>
      </c>
      <c r="F1" s="89"/>
      <c r="H1" s="27" t="s">
        <v>169</v>
      </c>
      <c r="I1" s="27" t="s">
        <v>3</v>
      </c>
      <c r="J1" s="27" t="s">
        <v>4</v>
      </c>
      <c r="L1" s="27" t="s">
        <v>169</v>
      </c>
      <c r="M1" s="27" t="s">
        <v>5</v>
      </c>
      <c r="N1" s="27" t="s">
        <v>6</v>
      </c>
      <c r="P1" s="27" t="s">
        <v>169</v>
      </c>
      <c r="Q1" s="47" t="s">
        <v>7</v>
      </c>
      <c r="R1" s="47" t="s">
        <v>8</v>
      </c>
      <c r="S1" s="38"/>
      <c r="T1" s="27" t="s">
        <v>169</v>
      </c>
      <c r="U1" s="47" t="s">
        <v>9</v>
      </c>
      <c r="V1" s="47" t="s">
        <v>10</v>
      </c>
    </row>
    <row r="2" spans="1:22" x14ac:dyDescent="0.25">
      <c r="A2" s="50" t="s">
        <v>199</v>
      </c>
      <c r="B2" s="89" t="s">
        <v>259</v>
      </c>
      <c r="C2" s="89" t="s">
        <v>279</v>
      </c>
      <c r="D2" s="50" t="s">
        <v>200</v>
      </c>
      <c r="E2" s="89" t="s">
        <v>259</v>
      </c>
      <c r="F2" s="89" t="s">
        <v>279</v>
      </c>
      <c r="H2" s="48"/>
      <c r="I2" s="48">
        <f>AVERAGE(I3:I51)</f>
        <v>-70.390514081632659</v>
      </c>
      <c r="J2" s="48">
        <f>AVERAGE(J3:J51)</f>
        <v>-56.998521510204085</v>
      </c>
      <c r="M2" s="48">
        <f>AVERAGE(M3:M51)</f>
        <v>-42.967693244897973</v>
      </c>
      <c r="N2" s="48">
        <f>AVERAGE(N3:N51)</f>
        <v>-67.189008122448996</v>
      </c>
      <c r="P2" s="48"/>
      <c r="Q2" s="48">
        <f>AVERAGE(Q3:Q51)</f>
        <v>-77.679421244897966</v>
      </c>
      <c r="R2" s="48">
        <f>AVERAGE(R3:R51)</f>
        <v>-63.177651857142855</v>
      </c>
      <c r="S2" s="38"/>
      <c r="T2" s="48"/>
      <c r="U2" s="48">
        <f>AVERAGE(U3:U51)</f>
        <v>-54.256899836734704</v>
      </c>
      <c r="V2" s="96">
        <f>AVERAGE(V3:V51)</f>
        <v>-71.11123579591839</v>
      </c>
    </row>
    <row r="3" spans="1:22" x14ac:dyDescent="0.25">
      <c r="B3" s="89" t="s">
        <v>312</v>
      </c>
      <c r="C3" s="89" t="s">
        <v>313</v>
      </c>
      <c r="E3" s="89" t="s">
        <v>312</v>
      </c>
      <c r="F3" s="89" t="s">
        <v>313</v>
      </c>
      <c r="H3" s="27">
        <f t="shared" ref="H3:H34" si="0">B63/1000000000</f>
        <v>4</v>
      </c>
      <c r="I3" s="27">
        <f t="shared" ref="I3:I34" si="1">C63</f>
        <v>-73.513092</v>
      </c>
      <c r="J3" s="27">
        <f t="shared" ref="J3:J34" si="2">F63</f>
        <v>-48.327930000000002</v>
      </c>
      <c r="L3" s="27">
        <f t="shared" ref="L3:L34" si="3">B117/1000000000</f>
        <v>6</v>
      </c>
      <c r="M3" s="27">
        <f t="shared" ref="M3:M34" si="4">C117</f>
        <v>-42.020603000000001</v>
      </c>
      <c r="N3" s="27">
        <f t="shared" ref="N3:N34" si="5">F117</f>
        <v>-74.843491</v>
      </c>
      <c r="P3" s="47">
        <f t="shared" ref="P3:P34" si="6">B171/1000000000</f>
        <v>8</v>
      </c>
      <c r="Q3" s="27">
        <f t="shared" ref="Q3:Q34" si="7">C171</f>
        <v>-86.308402999999998</v>
      </c>
      <c r="R3" s="27">
        <f t="shared" ref="R3:R34" si="8">F171</f>
        <v>-54.467731000000001</v>
      </c>
      <c r="S3" s="38"/>
      <c r="T3" s="27">
        <f t="shared" ref="T3:T34" si="9">B225/1000000000</f>
        <v>10</v>
      </c>
      <c r="U3" s="27">
        <f t="shared" ref="U3:U34" si="10">C225</f>
        <v>-53.256180000000001</v>
      </c>
      <c r="V3" s="27">
        <f t="shared" ref="V3:V34" si="11">F225</f>
        <v>-74.883162999999996</v>
      </c>
    </row>
    <row r="4" spans="1:22" x14ac:dyDescent="0.25">
      <c r="B4" s="89" t="s">
        <v>98</v>
      </c>
      <c r="C4" s="89"/>
      <c r="E4" s="89" t="s">
        <v>98</v>
      </c>
      <c r="F4" s="89"/>
      <c r="H4" s="27">
        <f t="shared" si="0"/>
        <v>4.1666666666666998</v>
      </c>
      <c r="I4" s="27">
        <f t="shared" si="1"/>
        <v>-75.172141999999994</v>
      </c>
      <c r="J4" s="27">
        <f t="shared" si="2"/>
        <v>-49.136715000000002</v>
      </c>
      <c r="L4" s="27">
        <f t="shared" si="3"/>
        <v>6.125</v>
      </c>
      <c r="M4" s="27">
        <f t="shared" si="4"/>
        <v>-41.648609</v>
      </c>
      <c r="N4" s="27">
        <f t="shared" si="5"/>
        <v>-75.373344000000003</v>
      </c>
      <c r="P4" s="47">
        <f t="shared" si="6"/>
        <v>8.0833333333333002</v>
      </c>
      <c r="Q4" s="27">
        <f t="shared" si="7"/>
        <v>-86.231537000000003</v>
      </c>
      <c r="R4" s="27">
        <f t="shared" si="8"/>
        <v>-54.946693000000003</v>
      </c>
      <c r="S4" s="38"/>
      <c r="T4" s="27">
        <f t="shared" si="9"/>
        <v>10.041666666667</v>
      </c>
      <c r="U4" s="27">
        <f t="shared" si="10"/>
        <v>-53.794806999999999</v>
      </c>
      <c r="V4" s="27">
        <f t="shared" si="11"/>
        <v>-73.905890999999997</v>
      </c>
    </row>
    <row r="5" spans="1:22" x14ac:dyDescent="0.25">
      <c r="B5" s="89"/>
      <c r="C5" s="89"/>
      <c r="E5" s="89"/>
      <c r="F5" s="89"/>
      <c r="H5" s="27">
        <f t="shared" si="0"/>
        <v>4.3333333333332993</v>
      </c>
      <c r="I5" s="27">
        <f t="shared" si="1"/>
        <v>-77.615120000000005</v>
      </c>
      <c r="J5" s="27">
        <f t="shared" si="2"/>
        <v>-50.470173000000003</v>
      </c>
      <c r="L5" s="27">
        <f t="shared" si="3"/>
        <v>6.25</v>
      </c>
      <c r="M5" s="27">
        <f t="shared" si="4"/>
        <v>-41.089877999999999</v>
      </c>
      <c r="N5" s="27">
        <f t="shared" si="5"/>
        <v>-79.386452000000006</v>
      </c>
      <c r="P5" s="47">
        <f t="shared" si="6"/>
        <v>8.1666666666666998</v>
      </c>
      <c r="Q5" s="27">
        <f t="shared" si="7"/>
        <v>-85.621307000000002</v>
      </c>
      <c r="R5" s="27">
        <f t="shared" si="8"/>
        <v>-55.168011</v>
      </c>
      <c r="S5" s="38"/>
      <c r="T5" s="27">
        <f t="shared" si="9"/>
        <v>10.083333333333</v>
      </c>
      <c r="U5" s="27">
        <f t="shared" si="10"/>
        <v>-53.149689000000002</v>
      </c>
      <c r="V5" s="27">
        <f t="shared" si="11"/>
        <v>-73.206512000000004</v>
      </c>
    </row>
    <row r="6" spans="1:22" x14ac:dyDescent="0.25">
      <c r="B6" s="89"/>
      <c r="C6" s="89"/>
      <c r="E6" s="89"/>
      <c r="F6" s="89"/>
      <c r="H6" s="27">
        <f t="shared" si="0"/>
        <v>4.5</v>
      </c>
      <c r="I6" s="27">
        <f t="shared" si="1"/>
        <v>-79.619124999999997</v>
      </c>
      <c r="J6" s="27">
        <f t="shared" si="2"/>
        <v>-51.700381999999998</v>
      </c>
      <c r="L6" s="27">
        <f t="shared" si="3"/>
        <v>6.375</v>
      </c>
      <c r="M6" s="27">
        <f t="shared" si="4"/>
        <v>-41.357951999999997</v>
      </c>
      <c r="N6" s="27">
        <f t="shared" si="5"/>
        <v>-81.453247000000005</v>
      </c>
      <c r="P6" s="47">
        <f t="shared" si="6"/>
        <v>8.25</v>
      </c>
      <c r="Q6" s="27">
        <f t="shared" si="7"/>
        <v>-84.351532000000006</v>
      </c>
      <c r="R6" s="27">
        <f t="shared" si="8"/>
        <v>-55.307789</v>
      </c>
      <c r="S6" s="38"/>
      <c r="T6" s="27">
        <f t="shared" si="9"/>
        <v>10.125</v>
      </c>
      <c r="U6" s="27">
        <f t="shared" si="10"/>
        <v>-54.319870000000002</v>
      </c>
      <c r="V6" s="27">
        <f t="shared" si="11"/>
        <v>-74.156502000000003</v>
      </c>
    </row>
    <row r="7" spans="1:22" x14ac:dyDescent="0.25">
      <c r="B7" s="89" t="s">
        <v>18</v>
      </c>
      <c r="C7" s="89"/>
      <c r="E7" s="89" t="s">
        <v>18</v>
      </c>
      <c r="F7" s="89"/>
      <c r="H7" s="27">
        <f t="shared" si="0"/>
        <v>4.6666666666667007</v>
      </c>
      <c r="I7" s="27">
        <f t="shared" si="1"/>
        <v>-81.029205000000005</v>
      </c>
      <c r="J7" s="27">
        <f t="shared" si="2"/>
        <v>-52.852488999999998</v>
      </c>
      <c r="L7" s="27">
        <f t="shared" si="3"/>
        <v>6.5</v>
      </c>
      <c r="M7" s="27">
        <f t="shared" si="4"/>
        <v>-41.541694999999997</v>
      </c>
      <c r="N7" s="27">
        <f t="shared" si="5"/>
        <v>-81.378426000000005</v>
      </c>
      <c r="P7" s="47">
        <f t="shared" si="6"/>
        <v>8.3333333333333002</v>
      </c>
      <c r="Q7" s="27">
        <f t="shared" si="7"/>
        <v>-83.265900000000002</v>
      </c>
      <c r="R7" s="27">
        <f t="shared" si="8"/>
        <v>-55.275703</v>
      </c>
      <c r="S7" s="38"/>
      <c r="T7" s="27">
        <f t="shared" si="9"/>
        <v>10.166666666667</v>
      </c>
      <c r="U7" s="27">
        <f t="shared" si="10"/>
        <v>-54.392764999999997</v>
      </c>
      <c r="V7" s="27">
        <f t="shared" si="11"/>
        <v>-73.743262999999999</v>
      </c>
    </row>
    <row r="8" spans="1:22" x14ac:dyDescent="0.25">
      <c r="B8" s="89" t="s">
        <v>19</v>
      </c>
      <c r="C8" s="89" t="s">
        <v>261</v>
      </c>
      <c r="E8" s="89" t="s">
        <v>19</v>
      </c>
      <c r="F8" s="89" t="s">
        <v>261</v>
      </c>
      <c r="H8" s="27">
        <f t="shared" si="0"/>
        <v>4.8333333333332993</v>
      </c>
      <c r="I8" s="27">
        <f t="shared" si="1"/>
        <v>-82.226607999999999</v>
      </c>
      <c r="J8" s="27">
        <f t="shared" si="2"/>
        <v>-53.747982</v>
      </c>
      <c r="L8" s="27">
        <f t="shared" si="3"/>
        <v>6.625</v>
      </c>
      <c r="M8" s="27">
        <f t="shared" si="4"/>
        <v>-41.776985000000003</v>
      </c>
      <c r="N8" s="27">
        <f t="shared" si="5"/>
        <v>-78.507903999999996</v>
      </c>
      <c r="P8" s="47">
        <f t="shared" si="6"/>
        <v>8.4166666666666998</v>
      </c>
      <c r="Q8" s="27">
        <f t="shared" si="7"/>
        <v>-83.512885999999995</v>
      </c>
      <c r="R8" s="27">
        <f t="shared" si="8"/>
        <v>-55.451884999999997</v>
      </c>
      <c r="S8" s="38"/>
      <c r="T8" s="27">
        <f t="shared" si="9"/>
        <v>10.208333333333</v>
      </c>
      <c r="U8" s="27">
        <f t="shared" si="10"/>
        <v>-53.474007</v>
      </c>
      <c r="V8" s="27">
        <f t="shared" si="11"/>
        <v>-73.589202999999998</v>
      </c>
    </row>
    <row r="9" spans="1:22" x14ac:dyDescent="0.25">
      <c r="B9" s="89">
        <v>2000000000</v>
      </c>
      <c r="C9" s="89">
        <v>-49.86795</v>
      </c>
      <c r="E9" s="89">
        <v>2000000000</v>
      </c>
      <c r="F9" s="89">
        <v>-54.559272999999997</v>
      </c>
      <c r="H9" s="27">
        <f t="shared" si="0"/>
        <v>5</v>
      </c>
      <c r="I9" s="27">
        <f t="shared" si="1"/>
        <v>-81.521254999999996</v>
      </c>
      <c r="J9" s="27">
        <f t="shared" si="2"/>
        <v>-54.398707999999999</v>
      </c>
      <c r="L9" s="27">
        <f t="shared" si="3"/>
        <v>6.75</v>
      </c>
      <c r="M9" s="27">
        <f t="shared" si="4"/>
        <v>-41.926093999999999</v>
      </c>
      <c r="N9" s="27">
        <f t="shared" si="5"/>
        <v>-78.137230000000002</v>
      </c>
      <c r="P9" s="47">
        <f t="shared" si="6"/>
        <v>8.5</v>
      </c>
      <c r="Q9" s="27">
        <f t="shared" si="7"/>
        <v>-82.604240000000004</v>
      </c>
      <c r="R9" s="27">
        <f t="shared" si="8"/>
        <v>-55.898918000000002</v>
      </c>
      <c r="S9" s="38"/>
      <c r="T9" s="27">
        <f t="shared" si="9"/>
        <v>10.25</v>
      </c>
      <c r="U9" s="27">
        <f t="shared" si="10"/>
        <v>-54.505867000000002</v>
      </c>
      <c r="V9" s="27">
        <f t="shared" si="11"/>
        <v>-73.263549999999995</v>
      </c>
    </row>
    <row r="10" spans="1:22" x14ac:dyDescent="0.25">
      <c r="B10" s="89">
        <v>2208333333.3333001</v>
      </c>
      <c r="C10" s="89">
        <v>-52.012096</v>
      </c>
      <c r="E10" s="89">
        <v>2208333333.3333001</v>
      </c>
      <c r="F10" s="89">
        <v>-53.781246000000003</v>
      </c>
      <c r="H10" s="27">
        <f t="shared" si="0"/>
        <v>5.1666666666667007</v>
      </c>
      <c r="I10" s="27">
        <f t="shared" si="1"/>
        <v>-79.816986</v>
      </c>
      <c r="J10" s="27">
        <f t="shared" si="2"/>
        <v>-54.630271999999998</v>
      </c>
      <c r="L10" s="27">
        <f t="shared" si="3"/>
        <v>6.875</v>
      </c>
      <c r="M10" s="27">
        <f t="shared" si="4"/>
        <v>-42.041770999999997</v>
      </c>
      <c r="N10" s="27">
        <f t="shared" si="5"/>
        <v>-77.164703000000003</v>
      </c>
      <c r="P10" s="47">
        <f t="shared" si="6"/>
        <v>8.5833333333333002</v>
      </c>
      <c r="Q10" s="27">
        <f t="shared" si="7"/>
        <v>-82.218329999999995</v>
      </c>
      <c r="R10" s="27">
        <f t="shared" si="8"/>
        <v>-56.041438999999997</v>
      </c>
      <c r="S10" s="38"/>
      <c r="T10" s="27">
        <f t="shared" si="9"/>
        <v>10.291666666667</v>
      </c>
      <c r="U10" s="27">
        <f t="shared" si="10"/>
        <v>-54.181286</v>
      </c>
      <c r="V10" s="27">
        <f t="shared" si="11"/>
        <v>-73.629181000000003</v>
      </c>
    </row>
    <row r="11" spans="1:22" x14ac:dyDescent="0.25">
      <c r="B11" s="89">
        <v>2416666666.6666999</v>
      </c>
      <c r="C11" s="89">
        <v>-51.824677000000001</v>
      </c>
      <c r="E11" s="89">
        <v>2416666666.6666999</v>
      </c>
      <c r="F11" s="89">
        <v>-53.504314000000001</v>
      </c>
      <c r="H11" s="27">
        <f t="shared" si="0"/>
        <v>5.3333333333332993</v>
      </c>
      <c r="I11" s="27">
        <f t="shared" si="1"/>
        <v>-76.988074999999995</v>
      </c>
      <c r="J11" s="27">
        <f t="shared" si="2"/>
        <v>-54.446415000000002</v>
      </c>
      <c r="L11" s="27">
        <f t="shared" si="3"/>
        <v>7</v>
      </c>
      <c r="M11" s="27">
        <f t="shared" si="4"/>
        <v>-41.676524999999998</v>
      </c>
      <c r="N11" s="27">
        <f t="shared" si="5"/>
        <v>-75.290679999999995</v>
      </c>
      <c r="P11" s="47">
        <f t="shared" si="6"/>
        <v>8.6666666666666998</v>
      </c>
      <c r="Q11" s="27">
        <f t="shared" si="7"/>
        <v>-81.603545999999994</v>
      </c>
      <c r="R11" s="27">
        <f t="shared" si="8"/>
        <v>-56.059933000000001</v>
      </c>
      <c r="S11" s="38"/>
      <c r="T11" s="27">
        <f t="shared" si="9"/>
        <v>10.333333333333</v>
      </c>
      <c r="U11" s="27">
        <f t="shared" si="10"/>
        <v>-54.764927</v>
      </c>
      <c r="V11" s="27">
        <f t="shared" si="11"/>
        <v>-73.763062000000005</v>
      </c>
    </row>
    <row r="12" spans="1:22" x14ac:dyDescent="0.25">
      <c r="B12" s="89">
        <v>2625000000</v>
      </c>
      <c r="C12" s="89">
        <v>-48.038708</v>
      </c>
      <c r="E12" s="89">
        <v>2625000000</v>
      </c>
      <c r="F12" s="89">
        <v>-54.533774999999999</v>
      </c>
      <c r="H12" s="27">
        <f t="shared" si="0"/>
        <v>5.5</v>
      </c>
      <c r="I12" s="27">
        <f t="shared" si="1"/>
        <v>-75.490386999999998</v>
      </c>
      <c r="J12" s="27">
        <f t="shared" si="2"/>
        <v>-53.553500999999997</v>
      </c>
      <c r="L12" s="27">
        <f t="shared" si="3"/>
        <v>7.125</v>
      </c>
      <c r="M12" s="27">
        <f t="shared" si="4"/>
        <v>-40.971291000000001</v>
      </c>
      <c r="N12" s="27">
        <f t="shared" si="5"/>
        <v>-72.295319000000006</v>
      </c>
      <c r="P12" s="47">
        <f t="shared" si="6"/>
        <v>8.75</v>
      </c>
      <c r="Q12" s="27">
        <f t="shared" si="7"/>
        <v>-80.861069000000001</v>
      </c>
      <c r="R12" s="27">
        <f t="shared" si="8"/>
        <v>-56.010573999999998</v>
      </c>
      <c r="S12" s="38"/>
      <c r="T12" s="27">
        <f t="shared" si="9"/>
        <v>10.375</v>
      </c>
      <c r="U12" s="27">
        <f t="shared" si="10"/>
        <v>-54.351402</v>
      </c>
      <c r="V12" s="27">
        <f t="shared" si="11"/>
        <v>-72.329773000000003</v>
      </c>
    </row>
    <row r="13" spans="1:22" x14ac:dyDescent="0.25">
      <c r="B13" s="89">
        <v>2833333333.3333001</v>
      </c>
      <c r="C13" s="89">
        <v>-42.294998</v>
      </c>
      <c r="E13" s="89">
        <v>2833333333.3333001</v>
      </c>
      <c r="F13" s="89">
        <v>-56.337981999999997</v>
      </c>
      <c r="H13" s="27">
        <f t="shared" si="0"/>
        <v>5.6666666666667007</v>
      </c>
      <c r="I13" s="27">
        <f t="shared" si="1"/>
        <v>-74.827278000000007</v>
      </c>
      <c r="J13" s="27">
        <f t="shared" si="2"/>
        <v>-52.772629000000002</v>
      </c>
      <c r="L13" s="27">
        <f t="shared" si="3"/>
        <v>7.25</v>
      </c>
      <c r="M13" s="27">
        <f t="shared" si="4"/>
        <v>-41.171612000000003</v>
      </c>
      <c r="N13" s="27">
        <f t="shared" si="5"/>
        <v>-71.379417000000004</v>
      </c>
      <c r="P13" s="47">
        <f t="shared" si="6"/>
        <v>8.8333333333333002</v>
      </c>
      <c r="Q13" s="27">
        <f t="shared" si="7"/>
        <v>-80.338181000000006</v>
      </c>
      <c r="R13" s="27">
        <f t="shared" si="8"/>
        <v>-56.244872999999998</v>
      </c>
      <c r="S13" s="38"/>
      <c r="T13" s="27">
        <f t="shared" si="9"/>
        <v>10.416666666667</v>
      </c>
      <c r="U13" s="27">
        <f t="shared" si="10"/>
        <v>-54.583312999999997</v>
      </c>
      <c r="V13" s="27">
        <f t="shared" si="11"/>
        <v>-72.467513999999994</v>
      </c>
    </row>
    <row r="14" spans="1:22" x14ac:dyDescent="0.25">
      <c r="B14" s="89">
        <v>3041666666.6666999</v>
      </c>
      <c r="C14" s="89">
        <v>-37.636417000000002</v>
      </c>
      <c r="E14" s="89">
        <v>3041666666.6666999</v>
      </c>
      <c r="F14" s="89">
        <v>-58.280659</v>
      </c>
      <c r="H14" s="27">
        <f t="shared" si="0"/>
        <v>5.8333333333332993</v>
      </c>
      <c r="I14" s="27">
        <f t="shared" si="1"/>
        <v>-74.321586999999994</v>
      </c>
      <c r="J14" s="27">
        <f t="shared" si="2"/>
        <v>-51.945953000000003</v>
      </c>
      <c r="L14" s="27">
        <f t="shared" si="3"/>
        <v>7.375</v>
      </c>
      <c r="M14" s="27">
        <f t="shared" si="4"/>
        <v>-41.609718000000001</v>
      </c>
      <c r="N14" s="27">
        <f t="shared" si="5"/>
        <v>-70.905242999999999</v>
      </c>
      <c r="P14" s="47">
        <f t="shared" si="6"/>
        <v>8.9166666666666998</v>
      </c>
      <c r="Q14" s="27">
        <f t="shared" si="7"/>
        <v>-78.615218999999996</v>
      </c>
      <c r="R14" s="27">
        <f t="shared" si="8"/>
        <v>-56.779884000000003</v>
      </c>
      <c r="S14" s="38"/>
      <c r="T14" s="27">
        <f t="shared" si="9"/>
        <v>10.458333333333</v>
      </c>
      <c r="U14" s="27">
        <f t="shared" si="10"/>
        <v>-55.039295000000003</v>
      </c>
      <c r="V14" s="27">
        <f t="shared" si="11"/>
        <v>-72.681479999999993</v>
      </c>
    </row>
    <row r="15" spans="1:22" x14ac:dyDescent="0.25">
      <c r="B15" s="89">
        <v>3250000000</v>
      </c>
      <c r="C15" s="89">
        <v>-33.998016</v>
      </c>
      <c r="E15" s="89">
        <v>3250000000</v>
      </c>
      <c r="F15" s="89">
        <v>-61.002158999999999</v>
      </c>
      <c r="H15" s="27">
        <f t="shared" si="0"/>
        <v>6</v>
      </c>
      <c r="I15" s="27">
        <f t="shared" si="1"/>
        <v>-73.010895000000005</v>
      </c>
      <c r="J15" s="27">
        <f t="shared" si="2"/>
        <v>-51.374206999999998</v>
      </c>
      <c r="L15" s="27">
        <f t="shared" si="3"/>
        <v>7.5</v>
      </c>
      <c r="M15" s="27">
        <f t="shared" si="4"/>
        <v>-42.019103999999999</v>
      </c>
      <c r="N15" s="27">
        <f t="shared" si="5"/>
        <v>-70.447997999999998</v>
      </c>
      <c r="P15" s="47">
        <f t="shared" si="6"/>
        <v>9</v>
      </c>
      <c r="Q15" s="27">
        <f t="shared" si="7"/>
        <v>-78.229423999999995</v>
      </c>
      <c r="R15" s="27">
        <f t="shared" si="8"/>
        <v>-57.009003</v>
      </c>
      <c r="S15" s="38"/>
      <c r="T15" s="27">
        <f t="shared" si="9"/>
        <v>10.5</v>
      </c>
      <c r="U15" s="27">
        <f t="shared" si="10"/>
        <v>-54.449257000000003</v>
      </c>
      <c r="V15" s="27">
        <f t="shared" si="11"/>
        <v>-72.710059999999999</v>
      </c>
    </row>
    <row r="16" spans="1:22" x14ac:dyDescent="0.25">
      <c r="B16" s="89">
        <v>3458333333.3333001</v>
      </c>
      <c r="C16" s="89">
        <v>-31.225778999999999</v>
      </c>
      <c r="E16" s="89">
        <v>3458333333.3333001</v>
      </c>
      <c r="F16" s="89">
        <v>-64.137375000000006</v>
      </c>
      <c r="H16" s="27">
        <f t="shared" si="0"/>
        <v>6.1666666666667007</v>
      </c>
      <c r="I16" s="27">
        <f t="shared" si="1"/>
        <v>-71.608069999999998</v>
      </c>
      <c r="J16" s="27">
        <f t="shared" si="2"/>
        <v>-51.468162999999997</v>
      </c>
      <c r="L16" s="27">
        <f t="shared" si="3"/>
        <v>7.625</v>
      </c>
      <c r="M16" s="27">
        <f t="shared" si="4"/>
        <v>-42.734737000000003</v>
      </c>
      <c r="N16" s="27">
        <f t="shared" si="5"/>
        <v>-69.981796000000003</v>
      </c>
      <c r="P16" s="47">
        <f t="shared" si="6"/>
        <v>9.0833333333333002</v>
      </c>
      <c r="Q16" s="27">
        <f t="shared" si="7"/>
        <v>-77.609283000000005</v>
      </c>
      <c r="R16" s="27">
        <f t="shared" si="8"/>
        <v>-57.012588999999998</v>
      </c>
      <c r="S16" s="38"/>
      <c r="T16" s="27">
        <f t="shared" si="9"/>
        <v>10.541666666667</v>
      </c>
      <c r="U16" s="27">
        <f t="shared" si="10"/>
        <v>-54.396644999999999</v>
      </c>
      <c r="V16" s="27">
        <f t="shared" si="11"/>
        <v>-71.518203999999997</v>
      </c>
    </row>
    <row r="17" spans="2:22" x14ac:dyDescent="0.25">
      <c r="B17" s="89">
        <v>3666666666.6666999</v>
      </c>
      <c r="C17" s="89">
        <v>-29.139828000000001</v>
      </c>
      <c r="E17" s="89">
        <v>3666666666.6666999</v>
      </c>
      <c r="F17" s="89">
        <v>-66.575012000000001</v>
      </c>
      <c r="H17" s="27">
        <f t="shared" si="0"/>
        <v>6.3333333333332993</v>
      </c>
      <c r="I17" s="27">
        <f t="shared" si="1"/>
        <v>-70.669334000000006</v>
      </c>
      <c r="J17" s="27">
        <f t="shared" si="2"/>
        <v>-51.521236000000002</v>
      </c>
      <c r="L17" s="27">
        <f t="shared" si="3"/>
        <v>7.75</v>
      </c>
      <c r="M17" s="27">
        <f t="shared" si="4"/>
        <v>-43.02169</v>
      </c>
      <c r="N17" s="27">
        <f t="shared" si="5"/>
        <v>-68.974129000000005</v>
      </c>
      <c r="P17" s="47">
        <f t="shared" si="6"/>
        <v>9.1666666666666998</v>
      </c>
      <c r="Q17" s="27">
        <f t="shared" si="7"/>
        <v>-77.530349999999999</v>
      </c>
      <c r="R17" s="27">
        <f t="shared" si="8"/>
        <v>-57.360523000000001</v>
      </c>
      <c r="S17" s="38"/>
      <c r="T17" s="27">
        <f t="shared" si="9"/>
        <v>10.583333333333</v>
      </c>
      <c r="U17" s="27">
        <f t="shared" si="10"/>
        <v>-54.412216000000001</v>
      </c>
      <c r="V17" s="27">
        <f t="shared" si="11"/>
        <v>-71.697304000000003</v>
      </c>
    </row>
    <row r="18" spans="2:22" x14ac:dyDescent="0.25">
      <c r="B18" s="89">
        <v>3875000000</v>
      </c>
      <c r="C18" s="89">
        <v>-27.500737999999998</v>
      </c>
      <c r="E18" s="89">
        <v>3875000000</v>
      </c>
      <c r="F18" s="89">
        <v>-66.776923999999994</v>
      </c>
      <c r="H18" s="27">
        <f t="shared" si="0"/>
        <v>6.5</v>
      </c>
      <c r="I18" s="27">
        <f t="shared" si="1"/>
        <v>-69.650229999999993</v>
      </c>
      <c r="J18" s="27">
        <f t="shared" si="2"/>
        <v>-51.978915999999998</v>
      </c>
      <c r="L18" s="27">
        <f t="shared" si="3"/>
        <v>7.875</v>
      </c>
      <c r="M18" s="27">
        <f t="shared" si="4"/>
        <v>-42.546554999999998</v>
      </c>
      <c r="N18" s="27">
        <f t="shared" si="5"/>
        <v>-68.478317000000004</v>
      </c>
      <c r="P18" s="47">
        <f t="shared" si="6"/>
        <v>9.25</v>
      </c>
      <c r="Q18" s="27">
        <f t="shared" si="7"/>
        <v>-77.028023000000005</v>
      </c>
      <c r="R18" s="27">
        <f t="shared" si="8"/>
        <v>-57.921402</v>
      </c>
      <c r="S18" s="38"/>
      <c r="T18" s="27">
        <f t="shared" si="9"/>
        <v>10.625</v>
      </c>
      <c r="U18" s="27">
        <f t="shared" si="10"/>
        <v>-54.814734999999999</v>
      </c>
      <c r="V18" s="27">
        <f t="shared" si="11"/>
        <v>-72.828361999999998</v>
      </c>
    </row>
    <row r="19" spans="2:22" x14ac:dyDescent="0.25">
      <c r="B19" s="89">
        <v>4083333333.3333001</v>
      </c>
      <c r="C19" s="89">
        <v>-26.153373999999999</v>
      </c>
      <c r="E19" s="89">
        <v>4083333333.3333001</v>
      </c>
      <c r="F19" s="89">
        <v>-65.458038000000002</v>
      </c>
      <c r="H19" s="27">
        <f t="shared" si="0"/>
        <v>6.6666666666667007</v>
      </c>
      <c r="I19" s="27">
        <f t="shared" si="1"/>
        <v>-68.509422000000001</v>
      </c>
      <c r="J19" s="27">
        <f t="shared" si="2"/>
        <v>-52.358521000000003</v>
      </c>
      <c r="L19" s="27">
        <f t="shared" si="3"/>
        <v>8</v>
      </c>
      <c r="M19" s="27">
        <f t="shared" si="4"/>
        <v>-41.663898000000003</v>
      </c>
      <c r="N19" s="27">
        <f t="shared" si="5"/>
        <v>-67.825851</v>
      </c>
      <c r="P19" s="47">
        <f t="shared" si="6"/>
        <v>9.3333333333333002</v>
      </c>
      <c r="Q19" s="27">
        <f t="shared" si="7"/>
        <v>-76.329147000000006</v>
      </c>
      <c r="R19" s="27">
        <f t="shared" si="8"/>
        <v>-58.37471</v>
      </c>
      <c r="S19" s="38"/>
      <c r="T19" s="27">
        <f t="shared" si="9"/>
        <v>10.666666666667</v>
      </c>
      <c r="U19" s="27">
        <f t="shared" si="10"/>
        <v>-53.741947000000003</v>
      </c>
      <c r="V19" s="27">
        <f t="shared" si="11"/>
        <v>-71.948325999999994</v>
      </c>
    </row>
    <row r="20" spans="2:22" x14ac:dyDescent="0.25">
      <c r="B20" s="89">
        <v>4291666666.6666999</v>
      </c>
      <c r="C20" s="89">
        <v>-25.037493000000001</v>
      </c>
      <c r="E20" s="89">
        <v>4291666666.6666999</v>
      </c>
      <c r="F20" s="89">
        <v>-64.048370000000006</v>
      </c>
      <c r="H20" s="27">
        <f t="shared" si="0"/>
        <v>6.8333333333332993</v>
      </c>
      <c r="I20" s="27">
        <f t="shared" si="1"/>
        <v>-67.412612999999993</v>
      </c>
      <c r="J20" s="27">
        <f t="shared" si="2"/>
        <v>-53.093048000000003</v>
      </c>
      <c r="L20" s="27">
        <f t="shared" si="3"/>
        <v>8.125</v>
      </c>
      <c r="M20" s="27">
        <f t="shared" si="4"/>
        <v>-41.563538000000001</v>
      </c>
      <c r="N20" s="27">
        <f t="shared" si="5"/>
        <v>-67.511009000000001</v>
      </c>
      <c r="P20" s="47">
        <f t="shared" si="6"/>
        <v>9.4166666666666998</v>
      </c>
      <c r="Q20" s="27">
        <f t="shared" si="7"/>
        <v>-75.817161999999996</v>
      </c>
      <c r="R20" s="27">
        <f t="shared" si="8"/>
        <v>-58.525664999999996</v>
      </c>
      <c r="S20" s="38"/>
      <c r="T20" s="27">
        <f t="shared" si="9"/>
        <v>10.708333333333</v>
      </c>
      <c r="U20" s="27">
        <f t="shared" si="10"/>
        <v>-54.354140999999998</v>
      </c>
      <c r="V20" s="27">
        <f t="shared" si="11"/>
        <v>-72.480773999999997</v>
      </c>
    </row>
    <row r="21" spans="2:22" x14ac:dyDescent="0.25">
      <c r="B21" s="89">
        <v>4500000000</v>
      </c>
      <c r="C21" s="89">
        <v>-24.085446999999998</v>
      </c>
      <c r="E21" s="89">
        <v>4500000000</v>
      </c>
      <c r="F21" s="89">
        <v>-63.309742</v>
      </c>
      <c r="H21" s="27">
        <f t="shared" si="0"/>
        <v>7</v>
      </c>
      <c r="I21" s="27">
        <f t="shared" si="1"/>
        <v>-67.205521000000005</v>
      </c>
      <c r="J21" s="27">
        <f t="shared" si="2"/>
        <v>-54.465111</v>
      </c>
      <c r="L21" s="27">
        <f t="shared" si="3"/>
        <v>8.25</v>
      </c>
      <c r="M21" s="27">
        <f t="shared" si="4"/>
        <v>-41.720363999999996</v>
      </c>
      <c r="N21" s="27">
        <f t="shared" si="5"/>
        <v>-66.831383000000002</v>
      </c>
      <c r="P21" s="47">
        <f t="shared" si="6"/>
        <v>9.5</v>
      </c>
      <c r="Q21" s="27">
        <f t="shared" si="7"/>
        <v>-75.552757</v>
      </c>
      <c r="R21" s="27">
        <f t="shared" si="8"/>
        <v>-58.832129999999999</v>
      </c>
      <c r="S21" s="38"/>
      <c r="T21" s="27">
        <f t="shared" si="9"/>
        <v>10.75</v>
      </c>
      <c r="U21" s="27">
        <f t="shared" si="10"/>
        <v>-54.758476000000002</v>
      </c>
      <c r="V21" s="27">
        <f t="shared" si="11"/>
        <v>-72.201920000000001</v>
      </c>
    </row>
    <row r="22" spans="2:22" x14ac:dyDescent="0.25">
      <c r="B22" s="89">
        <v>4708333333.3332996</v>
      </c>
      <c r="C22" s="89">
        <v>-23.30048</v>
      </c>
      <c r="E22" s="89">
        <v>4708333333.3332996</v>
      </c>
      <c r="F22" s="89">
        <v>-62.563445999999999</v>
      </c>
      <c r="H22" s="27">
        <f t="shared" si="0"/>
        <v>7.1666666666667007</v>
      </c>
      <c r="I22" s="27">
        <f t="shared" si="1"/>
        <v>-66.858765000000005</v>
      </c>
      <c r="J22" s="27">
        <f t="shared" si="2"/>
        <v>-56.150928</v>
      </c>
      <c r="L22" s="27">
        <f t="shared" si="3"/>
        <v>8.375</v>
      </c>
      <c r="M22" s="27">
        <f t="shared" si="4"/>
        <v>-41.991965999999998</v>
      </c>
      <c r="N22" s="27">
        <f t="shared" si="5"/>
        <v>-66.489456000000004</v>
      </c>
      <c r="P22" s="47">
        <f t="shared" si="6"/>
        <v>9.5833333333333002</v>
      </c>
      <c r="Q22" s="27">
        <f t="shared" si="7"/>
        <v>-75.449378999999993</v>
      </c>
      <c r="R22" s="27">
        <f t="shared" si="8"/>
        <v>-59.302376000000002</v>
      </c>
      <c r="S22" s="38"/>
      <c r="T22" s="27">
        <f t="shared" si="9"/>
        <v>10.791666666667</v>
      </c>
      <c r="U22" s="27">
        <f t="shared" si="10"/>
        <v>-54.545043999999997</v>
      </c>
      <c r="V22" s="27">
        <f t="shared" si="11"/>
        <v>-71.763892999999996</v>
      </c>
    </row>
    <row r="23" spans="2:22" x14ac:dyDescent="0.25">
      <c r="B23" s="89">
        <v>4916666666.6667004</v>
      </c>
      <c r="C23" s="89">
        <v>-22.630534999999998</v>
      </c>
      <c r="E23" s="89">
        <v>4916666666.6667004</v>
      </c>
      <c r="F23" s="89">
        <v>-61.829631999999997</v>
      </c>
      <c r="H23" s="27">
        <f t="shared" si="0"/>
        <v>7.3333333333332993</v>
      </c>
      <c r="I23" s="27">
        <f t="shared" si="1"/>
        <v>-66.202727999999993</v>
      </c>
      <c r="J23" s="27">
        <f t="shared" si="2"/>
        <v>-57.94117</v>
      </c>
      <c r="L23" s="27">
        <f t="shared" si="3"/>
        <v>8.5</v>
      </c>
      <c r="M23" s="27">
        <f t="shared" si="4"/>
        <v>-42.398499000000001</v>
      </c>
      <c r="N23" s="27">
        <f t="shared" si="5"/>
        <v>-66.121207999999996</v>
      </c>
      <c r="P23" s="47">
        <f t="shared" si="6"/>
        <v>9.6666666666666998</v>
      </c>
      <c r="Q23" s="27">
        <f t="shared" si="7"/>
        <v>-75.254859999999994</v>
      </c>
      <c r="R23" s="27">
        <f t="shared" si="8"/>
        <v>-59.976238000000002</v>
      </c>
      <c r="S23" s="38"/>
      <c r="T23" s="27">
        <f t="shared" si="9"/>
        <v>10.833333333333</v>
      </c>
      <c r="U23" s="27">
        <f t="shared" si="10"/>
        <v>-54.333717</v>
      </c>
      <c r="V23" s="27">
        <f t="shared" si="11"/>
        <v>-70.907653999999994</v>
      </c>
    </row>
    <row r="24" spans="2:22" x14ac:dyDescent="0.25">
      <c r="B24" s="89">
        <v>5125000000</v>
      </c>
      <c r="C24" s="89">
        <v>-22.029696000000001</v>
      </c>
      <c r="E24" s="89">
        <v>5125000000</v>
      </c>
      <c r="F24" s="89">
        <v>-61.036307999999998</v>
      </c>
      <c r="H24" s="27">
        <f t="shared" si="0"/>
        <v>7.5</v>
      </c>
      <c r="I24" s="27">
        <f t="shared" si="1"/>
        <v>-65.482474999999994</v>
      </c>
      <c r="J24" s="27">
        <f t="shared" si="2"/>
        <v>-59.723511000000002</v>
      </c>
      <c r="L24" s="27">
        <f t="shared" si="3"/>
        <v>8.625</v>
      </c>
      <c r="M24" s="27">
        <f t="shared" si="4"/>
        <v>-42.347918999999997</v>
      </c>
      <c r="N24" s="27">
        <f t="shared" si="5"/>
        <v>-65.770103000000006</v>
      </c>
      <c r="P24" s="47">
        <f t="shared" si="6"/>
        <v>9.75</v>
      </c>
      <c r="Q24" s="27">
        <f t="shared" si="7"/>
        <v>-75.041779000000005</v>
      </c>
      <c r="R24" s="27">
        <f t="shared" si="8"/>
        <v>-60.480488000000001</v>
      </c>
      <c r="S24" s="38"/>
      <c r="T24" s="27">
        <f t="shared" si="9"/>
        <v>10.875</v>
      </c>
      <c r="U24" s="27">
        <f t="shared" si="10"/>
        <v>-54.476661999999997</v>
      </c>
      <c r="V24" s="27">
        <f t="shared" si="11"/>
        <v>-71.173828</v>
      </c>
    </row>
    <row r="25" spans="2:22" x14ac:dyDescent="0.25">
      <c r="B25" s="89">
        <v>5333333333.3332996</v>
      </c>
      <c r="C25" s="89">
        <v>-21.466259000000001</v>
      </c>
      <c r="E25" s="89">
        <v>5333333333.3332996</v>
      </c>
      <c r="F25" s="89">
        <v>-60.064342000000003</v>
      </c>
      <c r="H25" s="27">
        <f t="shared" si="0"/>
        <v>7.6666666666667007</v>
      </c>
      <c r="I25" s="27">
        <f t="shared" si="1"/>
        <v>-65.312340000000006</v>
      </c>
      <c r="J25" s="27">
        <f t="shared" si="2"/>
        <v>-61.419837999999999</v>
      </c>
      <c r="L25" s="27">
        <f t="shared" si="3"/>
        <v>8.75</v>
      </c>
      <c r="M25" s="27">
        <f t="shared" si="4"/>
        <v>-41.794272999999997</v>
      </c>
      <c r="N25" s="27">
        <f t="shared" si="5"/>
        <v>-65.430572999999995</v>
      </c>
      <c r="P25" s="47">
        <f t="shared" si="6"/>
        <v>9.8333333333333002</v>
      </c>
      <c r="Q25" s="27">
        <f t="shared" si="7"/>
        <v>-75.258033999999995</v>
      </c>
      <c r="R25" s="27">
        <f t="shared" si="8"/>
        <v>-60.472118000000002</v>
      </c>
      <c r="S25" s="38"/>
      <c r="T25" s="27">
        <f t="shared" si="9"/>
        <v>10.916666666667</v>
      </c>
      <c r="U25" s="27">
        <f t="shared" si="10"/>
        <v>-55.319026999999998</v>
      </c>
      <c r="V25" s="27">
        <f t="shared" si="11"/>
        <v>-71.202415000000002</v>
      </c>
    </row>
    <row r="26" spans="2:22" x14ac:dyDescent="0.25">
      <c r="B26" s="89">
        <v>5541666666.6667004</v>
      </c>
      <c r="C26" s="89">
        <v>-20.982018</v>
      </c>
      <c r="E26" s="89">
        <v>5541666666.6667004</v>
      </c>
      <c r="F26" s="89">
        <v>-59.199665000000003</v>
      </c>
      <c r="H26" s="27">
        <f t="shared" si="0"/>
        <v>7.8333333333332993</v>
      </c>
      <c r="I26" s="27">
        <f t="shared" si="1"/>
        <v>-65.208786000000003</v>
      </c>
      <c r="J26" s="27">
        <f t="shared" si="2"/>
        <v>-62.794319000000002</v>
      </c>
      <c r="L26" s="27">
        <f t="shared" si="3"/>
        <v>8.875</v>
      </c>
      <c r="M26" s="27">
        <f t="shared" si="4"/>
        <v>-41.478831999999997</v>
      </c>
      <c r="N26" s="27">
        <f t="shared" si="5"/>
        <v>-64.837638999999996</v>
      </c>
      <c r="P26" s="47">
        <f t="shared" si="6"/>
        <v>9.9166666666666998</v>
      </c>
      <c r="Q26" s="27">
        <f t="shared" si="7"/>
        <v>-75.259735000000006</v>
      </c>
      <c r="R26" s="27">
        <f t="shared" si="8"/>
        <v>-60.773353999999998</v>
      </c>
      <c r="S26" s="38"/>
      <c r="T26" s="27">
        <f t="shared" si="9"/>
        <v>10.958333333333</v>
      </c>
      <c r="U26" s="27">
        <f t="shared" si="10"/>
        <v>-54.794910000000002</v>
      </c>
      <c r="V26" s="27">
        <f t="shared" si="11"/>
        <v>-70.326958000000005</v>
      </c>
    </row>
    <row r="27" spans="2:22" x14ac:dyDescent="0.25">
      <c r="B27" s="89">
        <v>5750000000</v>
      </c>
      <c r="C27" s="89">
        <v>-20.534714000000001</v>
      </c>
      <c r="E27" s="89">
        <v>5750000000</v>
      </c>
      <c r="F27" s="89">
        <v>-58.823554999999999</v>
      </c>
      <c r="H27" s="27">
        <f t="shared" si="0"/>
        <v>8</v>
      </c>
      <c r="I27" s="27">
        <f t="shared" si="1"/>
        <v>-64.893012999999996</v>
      </c>
      <c r="J27" s="27">
        <f t="shared" si="2"/>
        <v>-64.082008000000002</v>
      </c>
      <c r="L27" s="27">
        <f t="shared" si="3"/>
        <v>9</v>
      </c>
      <c r="M27" s="27">
        <f t="shared" si="4"/>
        <v>-41.698962999999999</v>
      </c>
      <c r="N27" s="27">
        <f t="shared" si="5"/>
        <v>-64.397530000000003</v>
      </c>
      <c r="P27" s="47">
        <f t="shared" si="6"/>
        <v>10</v>
      </c>
      <c r="Q27" s="27">
        <f t="shared" si="7"/>
        <v>-75.398955999999998</v>
      </c>
      <c r="R27" s="27">
        <f t="shared" si="8"/>
        <v>-61.015793000000002</v>
      </c>
      <c r="S27" s="38"/>
      <c r="T27" s="27">
        <f t="shared" si="9"/>
        <v>11</v>
      </c>
      <c r="U27" s="27">
        <f t="shared" si="10"/>
        <v>-54.603473999999999</v>
      </c>
      <c r="V27" s="27">
        <f t="shared" si="11"/>
        <v>-70.055267000000001</v>
      </c>
    </row>
    <row r="28" spans="2:22" x14ac:dyDescent="0.25">
      <c r="B28" s="89">
        <v>5958333333.3332996</v>
      </c>
      <c r="C28" s="89">
        <v>-20.104986</v>
      </c>
      <c r="E28" s="89">
        <v>5958333333.3332996</v>
      </c>
      <c r="F28" s="89">
        <v>-58.928122999999999</v>
      </c>
      <c r="H28" s="27">
        <f t="shared" si="0"/>
        <v>8.1666666666666998</v>
      </c>
      <c r="I28" s="27">
        <f t="shared" si="1"/>
        <v>-64.591316000000006</v>
      </c>
      <c r="J28" s="27">
        <f t="shared" si="2"/>
        <v>-64.336578000000003</v>
      </c>
      <c r="L28" s="27">
        <f t="shared" si="3"/>
        <v>9.125</v>
      </c>
      <c r="M28" s="27">
        <f t="shared" si="4"/>
        <v>-41.893172999999997</v>
      </c>
      <c r="N28" s="27">
        <f t="shared" si="5"/>
        <v>-63.856048999999999</v>
      </c>
      <c r="P28" s="47">
        <f t="shared" si="6"/>
        <v>10.083333333333</v>
      </c>
      <c r="Q28" s="27">
        <f t="shared" si="7"/>
        <v>-74.972137000000004</v>
      </c>
      <c r="R28" s="27">
        <f t="shared" si="8"/>
        <v>-61.821449000000001</v>
      </c>
      <c r="S28" s="38"/>
      <c r="T28" s="27">
        <f t="shared" si="9"/>
        <v>11.041666666667</v>
      </c>
      <c r="U28" s="27">
        <f t="shared" si="10"/>
        <v>-54.757778000000002</v>
      </c>
      <c r="V28" s="27">
        <f t="shared" si="11"/>
        <v>-69.597403999999997</v>
      </c>
    </row>
    <row r="29" spans="2:22" x14ac:dyDescent="0.25">
      <c r="B29" s="89">
        <v>6166666666.6667004</v>
      </c>
      <c r="C29" s="89">
        <v>-19.669456</v>
      </c>
      <c r="E29" s="89">
        <v>6166666666.6667004</v>
      </c>
      <c r="F29" s="89">
        <v>-59.050429999999999</v>
      </c>
      <c r="H29" s="27">
        <f t="shared" si="0"/>
        <v>8.3333333333333002</v>
      </c>
      <c r="I29" s="27">
        <f t="shared" si="1"/>
        <v>-64.548186999999999</v>
      </c>
      <c r="J29" s="27">
        <f t="shared" si="2"/>
        <v>-66.086517000000001</v>
      </c>
      <c r="L29" s="27">
        <f t="shared" si="3"/>
        <v>9.25</v>
      </c>
      <c r="M29" s="27">
        <f t="shared" si="4"/>
        <v>-42.334747</v>
      </c>
      <c r="N29" s="27">
        <f t="shared" si="5"/>
        <v>-63.558933000000003</v>
      </c>
      <c r="P29" s="47">
        <f t="shared" si="6"/>
        <v>10.166666666667</v>
      </c>
      <c r="Q29" s="27">
        <f t="shared" si="7"/>
        <v>-74.963188000000002</v>
      </c>
      <c r="R29" s="27">
        <f t="shared" si="8"/>
        <v>-62.232543999999997</v>
      </c>
      <c r="S29" s="38"/>
      <c r="T29" s="27">
        <f t="shared" si="9"/>
        <v>11.083333333333</v>
      </c>
      <c r="U29" s="27">
        <f t="shared" si="10"/>
        <v>-55.151043000000001</v>
      </c>
      <c r="V29" s="27">
        <f t="shared" si="11"/>
        <v>-69.659499999999994</v>
      </c>
    </row>
    <row r="30" spans="2:22" x14ac:dyDescent="0.25">
      <c r="B30" s="89">
        <v>6375000000</v>
      </c>
      <c r="C30" s="89">
        <v>-19.333168000000001</v>
      </c>
      <c r="E30" s="89">
        <v>6375000000</v>
      </c>
      <c r="F30" s="89">
        <v>-59.151741000000001</v>
      </c>
      <c r="H30" s="27">
        <f t="shared" si="0"/>
        <v>8.5</v>
      </c>
      <c r="I30" s="27">
        <f t="shared" si="1"/>
        <v>-64.640647999999999</v>
      </c>
      <c r="J30" s="27">
        <f t="shared" si="2"/>
        <v>-67.49118</v>
      </c>
      <c r="L30" s="27">
        <f t="shared" si="3"/>
        <v>9.375</v>
      </c>
      <c r="M30" s="27">
        <f t="shared" si="4"/>
        <v>-42.796340999999998</v>
      </c>
      <c r="N30" s="27">
        <f t="shared" si="5"/>
        <v>-63.210051999999997</v>
      </c>
      <c r="P30" s="47">
        <f t="shared" si="6"/>
        <v>10.25</v>
      </c>
      <c r="Q30" s="27">
        <f t="shared" si="7"/>
        <v>-74.908783</v>
      </c>
      <c r="R30" s="27">
        <f t="shared" si="8"/>
        <v>-62.662028999999997</v>
      </c>
      <c r="S30" s="38"/>
      <c r="T30" s="27">
        <f t="shared" si="9"/>
        <v>11.125</v>
      </c>
      <c r="U30" s="27">
        <f t="shared" si="10"/>
        <v>-55.028511000000002</v>
      </c>
      <c r="V30" s="27">
        <f t="shared" si="11"/>
        <v>-69.665192000000005</v>
      </c>
    </row>
    <row r="31" spans="2:22" x14ac:dyDescent="0.25">
      <c r="B31" s="89">
        <v>6583333333.3332996</v>
      </c>
      <c r="C31" s="89">
        <v>-19.133146</v>
      </c>
      <c r="E31" s="89">
        <v>6583333333.3332996</v>
      </c>
      <c r="F31" s="89">
        <v>-59.413006000000003</v>
      </c>
      <c r="H31" s="27">
        <f t="shared" si="0"/>
        <v>8.6666666666666998</v>
      </c>
      <c r="I31" s="27">
        <f t="shared" si="1"/>
        <v>-64.500214</v>
      </c>
      <c r="J31" s="27">
        <f t="shared" si="2"/>
        <v>-67.892296000000002</v>
      </c>
      <c r="L31" s="27">
        <f t="shared" si="3"/>
        <v>9.5</v>
      </c>
      <c r="M31" s="27">
        <f t="shared" si="4"/>
        <v>-42.953690000000002</v>
      </c>
      <c r="N31" s="27">
        <f t="shared" si="5"/>
        <v>-62.804760000000002</v>
      </c>
      <c r="P31" s="47">
        <f t="shared" si="6"/>
        <v>10.333333333333</v>
      </c>
      <c r="Q31" s="27">
        <f t="shared" si="7"/>
        <v>-74.970687999999996</v>
      </c>
      <c r="R31" s="27">
        <f t="shared" si="8"/>
        <v>-63.085906999999999</v>
      </c>
      <c r="S31" s="38"/>
      <c r="T31" s="27">
        <f t="shared" si="9"/>
        <v>11.166666666667</v>
      </c>
      <c r="U31" s="27">
        <f t="shared" si="10"/>
        <v>-54.425139999999999</v>
      </c>
      <c r="V31" s="27">
        <f t="shared" si="11"/>
        <v>-68.874709999999993</v>
      </c>
    </row>
    <row r="32" spans="2:22" x14ac:dyDescent="0.25">
      <c r="B32" s="89">
        <v>6791666666.6667004</v>
      </c>
      <c r="C32" s="89">
        <v>-19.083303000000001</v>
      </c>
      <c r="E32" s="89">
        <v>6791666666.6667004</v>
      </c>
      <c r="F32" s="89">
        <v>-60.177211999999997</v>
      </c>
      <c r="H32" s="27">
        <f t="shared" si="0"/>
        <v>8.8333333333333002</v>
      </c>
      <c r="I32" s="27">
        <f t="shared" si="1"/>
        <v>-64.567490000000006</v>
      </c>
      <c r="J32" s="27">
        <f t="shared" si="2"/>
        <v>-67.040137999999999</v>
      </c>
      <c r="L32" s="27">
        <f t="shared" si="3"/>
        <v>9.625</v>
      </c>
      <c r="M32" s="27">
        <f t="shared" si="4"/>
        <v>-42.747214999999997</v>
      </c>
      <c r="N32" s="27">
        <f t="shared" si="5"/>
        <v>-62.837189000000002</v>
      </c>
      <c r="P32" s="47">
        <f t="shared" si="6"/>
        <v>10.416666666667</v>
      </c>
      <c r="Q32" s="27">
        <f t="shared" si="7"/>
        <v>-75.049758999999995</v>
      </c>
      <c r="R32" s="27">
        <f t="shared" si="8"/>
        <v>-64.168639999999996</v>
      </c>
      <c r="S32" s="38"/>
      <c r="T32" s="27">
        <f t="shared" si="9"/>
        <v>11.208333333333</v>
      </c>
      <c r="U32" s="27">
        <f t="shared" si="10"/>
        <v>-54.583430999999997</v>
      </c>
      <c r="V32" s="27">
        <f t="shared" si="11"/>
        <v>-69.745056000000005</v>
      </c>
    </row>
    <row r="33" spans="2:22" x14ac:dyDescent="0.25">
      <c r="B33" s="89">
        <v>7000000000</v>
      </c>
      <c r="C33" s="89">
        <v>-19.11974</v>
      </c>
      <c r="E33" s="89">
        <v>7000000000</v>
      </c>
      <c r="F33" s="89">
        <v>-61.165306000000001</v>
      </c>
      <c r="H33" s="27">
        <f t="shared" si="0"/>
        <v>9</v>
      </c>
      <c r="I33" s="27">
        <f t="shared" si="1"/>
        <v>-64.773528999999996</v>
      </c>
      <c r="J33" s="27">
        <f t="shared" si="2"/>
        <v>-63.932484000000002</v>
      </c>
      <c r="L33" s="27">
        <f t="shared" si="3"/>
        <v>9.75</v>
      </c>
      <c r="M33" s="27">
        <f t="shared" si="4"/>
        <v>-42.739494000000001</v>
      </c>
      <c r="N33" s="27">
        <f t="shared" si="5"/>
        <v>-62.899166000000001</v>
      </c>
      <c r="P33" s="47">
        <f t="shared" si="6"/>
        <v>10.5</v>
      </c>
      <c r="Q33" s="27">
        <f t="shared" si="7"/>
        <v>-75.446312000000006</v>
      </c>
      <c r="R33" s="27">
        <f t="shared" si="8"/>
        <v>-65.147011000000006</v>
      </c>
      <c r="S33" s="38"/>
      <c r="T33" s="27">
        <f t="shared" si="9"/>
        <v>11.25</v>
      </c>
      <c r="U33" s="27">
        <f t="shared" si="10"/>
        <v>-54.569256000000003</v>
      </c>
      <c r="V33" s="27">
        <f t="shared" si="11"/>
        <v>-69.325203000000002</v>
      </c>
    </row>
    <row r="34" spans="2:22" x14ac:dyDescent="0.25">
      <c r="B34" s="89">
        <v>7208333333.3332996</v>
      </c>
      <c r="C34" s="89">
        <v>-19.199804</v>
      </c>
      <c r="E34" s="89">
        <v>7208333333.3332996</v>
      </c>
      <c r="F34" s="89">
        <v>-62.530383999999998</v>
      </c>
      <c r="H34" s="27">
        <f t="shared" si="0"/>
        <v>9.1666666666666998</v>
      </c>
      <c r="I34" s="27">
        <f t="shared" si="1"/>
        <v>-65.384506000000002</v>
      </c>
      <c r="J34" s="27">
        <f t="shared" si="2"/>
        <v>-61.253056000000001</v>
      </c>
      <c r="L34" s="27">
        <f t="shared" si="3"/>
        <v>9.875</v>
      </c>
      <c r="M34" s="27">
        <f t="shared" si="4"/>
        <v>-42.982365000000001</v>
      </c>
      <c r="N34" s="27">
        <f t="shared" si="5"/>
        <v>-63.103523000000003</v>
      </c>
      <c r="P34" s="47">
        <f t="shared" si="6"/>
        <v>10.583333333333</v>
      </c>
      <c r="Q34" s="27">
        <f t="shared" si="7"/>
        <v>-75.984252999999995</v>
      </c>
      <c r="R34" s="27">
        <f t="shared" si="8"/>
        <v>-65.260131999999999</v>
      </c>
      <c r="S34" s="38"/>
      <c r="T34" s="27">
        <f t="shared" si="9"/>
        <v>11.291666666667</v>
      </c>
      <c r="U34" s="27">
        <f t="shared" si="10"/>
        <v>-54.516044999999998</v>
      </c>
      <c r="V34" s="27">
        <f t="shared" si="11"/>
        <v>-69.341178999999997</v>
      </c>
    </row>
    <row r="35" spans="2:22" x14ac:dyDescent="0.25">
      <c r="B35" s="89">
        <v>7416666666.6667004</v>
      </c>
      <c r="C35" s="89">
        <v>-19.335699000000002</v>
      </c>
      <c r="E35" s="89">
        <v>7416666666.6667004</v>
      </c>
      <c r="F35" s="89">
        <v>-64.477233999999996</v>
      </c>
      <c r="H35" s="27">
        <f t="shared" ref="H35:H51" si="12">B95/1000000000</f>
        <v>9.3333333333333002</v>
      </c>
      <c r="I35" s="27">
        <f t="shared" ref="I35:I51" si="13">C95</f>
        <v>-65.923751999999993</v>
      </c>
      <c r="J35" s="27">
        <f t="shared" ref="J35:J51" si="14">F95</f>
        <v>-57.432617</v>
      </c>
      <c r="L35" s="27">
        <f t="shared" ref="L35:L51" si="15">B149/1000000000</f>
        <v>10</v>
      </c>
      <c r="M35" s="27">
        <f t="shared" ref="M35:M51" si="16">C149</f>
        <v>-43.150886999999997</v>
      </c>
      <c r="N35" s="27">
        <f t="shared" ref="N35:N51" si="17">F149</f>
        <v>-62.912945000000001</v>
      </c>
      <c r="P35" s="47">
        <f t="shared" ref="P35:P51" si="18">B203/1000000000</f>
        <v>10.666666666667</v>
      </c>
      <c r="Q35" s="27">
        <f t="shared" ref="Q35:Q51" si="19">C203</f>
        <v>-76.090926999999994</v>
      </c>
      <c r="R35" s="27">
        <f t="shared" ref="R35:R51" si="20">F203</f>
        <v>-66.666183000000004</v>
      </c>
      <c r="S35" s="38"/>
      <c r="T35" s="27">
        <f t="shared" ref="T35:T51" si="21">B257/1000000000</f>
        <v>11.333333333333</v>
      </c>
      <c r="U35" s="27">
        <f t="shared" ref="U35:U51" si="22">C257</f>
        <v>-54.058822999999997</v>
      </c>
      <c r="V35" s="27">
        <f t="shared" ref="V35:V51" si="23">F257</f>
        <v>-69.448020999999997</v>
      </c>
    </row>
    <row r="36" spans="2:22" x14ac:dyDescent="0.25">
      <c r="B36" s="89">
        <v>7625000000</v>
      </c>
      <c r="C36" s="89">
        <v>-19.560148000000002</v>
      </c>
      <c r="E36" s="89">
        <v>7625000000</v>
      </c>
      <c r="F36" s="89">
        <v>-66.679458999999994</v>
      </c>
      <c r="H36" s="27">
        <f t="shared" si="12"/>
        <v>9.5</v>
      </c>
      <c r="I36" s="27">
        <f t="shared" si="13"/>
        <v>-67.028557000000006</v>
      </c>
      <c r="J36" s="27">
        <f t="shared" si="14"/>
        <v>-55.076279</v>
      </c>
      <c r="L36" s="27">
        <f t="shared" si="15"/>
        <v>10.125</v>
      </c>
      <c r="M36" s="27">
        <f t="shared" si="16"/>
        <v>-43.501984</v>
      </c>
      <c r="N36" s="27">
        <f t="shared" si="17"/>
        <v>-62.892048000000003</v>
      </c>
      <c r="P36" s="47">
        <f t="shared" si="18"/>
        <v>10.75</v>
      </c>
      <c r="Q36" s="27">
        <f t="shared" si="19"/>
        <v>-76.175064000000006</v>
      </c>
      <c r="R36" s="27">
        <f t="shared" si="20"/>
        <v>-67.540901000000005</v>
      </c>
      <c r="S36" s="38"/>
      <c r="T36" s="27">
        <f t="shared" si="21"/>
        <v>11.375</v>
      </c>
      <c r="U36" s="27">
        <f t="shared" si="22"/>
        <v>-54.198109000000002</v>
      </c>
      <c r="V36" s="27">
        <f t="shared" si="23"/>
        <v>-70.621039999999994</v>
      </c>
    </row>
    <row r="37" spans="2:22" x14ac:dyDescent="0.25">
      <c r="B37" s="89">
        <v>7833333333.3332996</v>
      </c>
      <c r="C37" s="89">
        <v>-19.917442000000001</v>
      </c>
      <c r="E37" s="89">
        <v>7833333333.3332996</v>
      </c>
      <c r="F37" s="89">
        <v>-68.995582999999996</v>
      </c>
      <c r="H37" s="27">
        <f t="shared" si="12"/>
        <v>9.6666666666666998</v>
      </c>
      <c r="I37" s="27">
        <f t="shared" si="13"/>
        <v>-68.120002999999997</v>
      </c>
      <c r="J37" s="27">
        <f t="shared" si="14"/>
        <v>-54.011059000000003</v>
      </c>
      <c r="L37" s="27">
        <f t="shared" si="15"/>
        <v>10.25</v>
      </c>
      <c r="M37" s="27">
        <f t="shared" si="16"/>
        <v>-44.034686999999998</v>
      </c>
      <c r="N37" s="27">
        <f t="shared" si="17"/>
        <v>-62.697009999999999</v>
      </c>
      <c r="P37" s="47">
        <f t="shared" si="18"/>
        <v>10.833333333333</v>
      </c>
      <c r="Q37" s="27">
        <f t="shared" si="19"/>
        <v>-76.010352999999995</v>
      </c>
      <c r="R37" s="27">
        <f t="shared" si="20"/>
        <v>-69.405258000000003</v>
      </c>
      <c r="S37" s="38"/>
      <c r="T37" s="27">
        <f t="shared" si="21"/>
        <v>11.416666666667</v>
      </c>
      <c r="U37" s="27">
        <f t="shared" si="22"/>
        <v>-54.399818000000003</v>
      </c>
      <c r="V37" s="27">
        <f t="shared" si="23"/>
        <v>-70.446999000000005</v>
      </c>
    </row>
    <row r="38" spans="2:22" x14ac:dyDescent="0.25">
      <c r="B38" s="89">
        <v>8041666666.6667004</v>
      </c>
      <c r="C38" s="89">
        <v>-20.308893000000001</v>
      </c>
      <c r="E38" s="89">
        <v>8041666666.6667004</v>
      </c>
      <c r="F38" s="89">
        <v>-68.322586000000001</v>
      </c>
      <c r="H38" s="27">
        <f t="shared" si="12"/>
        <v>9.8333333333333002</v>
      </c>
      <c r="I38" s="27">
        <f t="shared" si="13"/>
        <v>-69.132239999999996</v>
      </c>
      <c r="J38" s="27">
        <f t="shared" si="14"/>
        <v>-54.381714000000002</v>
      </c>
      <c r="L38" s="27">
        <f t="shared" si="15"/>
        <v>10.375</v>
      </c>
      <c r="M38" s="27">
        <f t="shared" si="16"/>
        <v>-44.495956</v>
      </c>
      <c r="N38" s="27">
        <f t="shared" si="17"/>
        <v>-62.603630000000003</v>
      </c>
      <c r="P38" s="47">
        <f t="shared" si="18"/>
        <v>10.916666666667</v>
      </c>
      <c r="Q38" s="27">
        <f t="shared" si="19"/>
        <v>-76.125122000000005</v>
      </c>
      <c r="R38" s="27">
        <f t="shared" si="20"/>
        <v>-72.106826999999996</v>
      </c>
      <c r="S38" s="38"/>
      <c r="T38" s="27">
        <f t="shared" si="21"/>
        <v>11.458333333333</v>
      </c>
      <c r="U38" s="27">
        <f t="shared" si="22"/>
        <v>-53.931347000000002</v>
      </c>
      <c r="V38" s="27">
        <f t="shared" si="23"/>
        <v>-70.314644000000001</v>
      </c>
    </row>
    <row r="39" spans="2:22" x14ac:dyDescent="0.25">
      <c r="B39" s="89">
        <v>8250000000</v>
      </c>
      <c r="C39" s="89">
        <v>-20.643962999999999</v>
      </c>
      <c r="E39" s="89">
        <v>8250000000</v>
      </c>
      <c r="F39" s="89">
        <v>-66.445449999999994</v>
      </c>
      <c r="H39" s="27">
        <f t="shared" si="12"/>
        <v>10</v>
      </c>
      <c r="I39" s="27">
        <f t="shared" si="13"/>
        <v>-69.538032999999999</v>
      </c>
      <c r="J39" s="27">
        <f t="shared" si="14"/>
        <v>-55.712929000000003</v>
      </c>
      <c r="L39" s="27">
        <f t="shared" si="15"/>
        <v>10.5</v>
      </c>
      <c r="M39" s="27">
        <f t="shared" si="16"/>
        <v>-44.826568999999999</v>
      </c>
      <c r="N39" s="27">
        <f t="shared" si="17"/>
        <v>-62.577595000000002</v>
      </c>
      <c r="P39" s="47">
        <f t="shared" si="18"/>
        <v>11</v>
      </c>
      <c r="Q39" s="27">
        <f t="shared" si="19"/>
        <v>-76.120956000000007</v>
      </c>
      <c r="R39" s="27">
        <f t="shared" si="20"/>
        <v>-72.875754999999998</v>
      </c>
      <c r="S39" s="38"/>
      <c r="T39" s="27">
        <f t="shared" si="21"/>
        <v>11.5</v>
      </c>
      <c r="U39" s="27">
        <f t="shared" si="22"/>
        <v>-53.989792000000001</v>
      </c>
      <c r="V39" s="27">
        <f t="shared" si="23"/>
        <v>-69.655022000000002</v>
      </c>
    </row>
    <row r="40" spans="2:22" x14ac:dyDescent="0.25">
      <c r="B40" s="89">
        <v>8458333333.3332996</v>
      </c>
      <c r="C40" s="89">
        <v>-20.901710999999999</v>
      </c>
      <c r="E40" s="89">
        <v>8458333333.3332996</v>
      </c>
      <c r="F40" s="89">
        <v>-64.362876999999997</v>
      </c>
      <c r="H40" s="27">
        <f t="shared" si="12"/>
        <v>10.166666666667</v>
      </c>
      <c r="I40" s="27">
        <f t="shared" si="13"/>
        <v>-69.259124999999997</v>
      </c>
      <c r="J40" s="27">
        <f t="shared" si="14"/>
        <v>-56.654902999999997</v>
      </c>
      <c r="L40" s="27">
        <f t="shared" si="15"/>
        <v>10.625</v>
      </c>
      <c r="M40" s="27">
        <f t="shared" si="16"/>
        <v>-45.185116000000001</v>
      </c>
      <c r="N40" s="27">
        <f t="shared" si="17"/>
        <v>-62.602665000000002</v>
      </c>
      <c r="P40" s="47">
        <f t="shared" si="18"/>
        <v>11.083333333333</v>
      </c>
      <c r="Q40" s="27">
        <f t="shared" si="19"/>
        <v>-76.430442999999997</v>
      </c>
      <c r="R40" s="27">
        <f t="shared" si="20"/>
        <v>-76.500220999999996</v>
      </c>
      <c r="S40" s="38"/>
      <c r="T40" s="27">
        <f t="shared" si="21"/>
        <v>11.541666666667</v>
      </c>
      <c r="U40" s="27">
        <f t="shared" si="22"/>
        <v>-54.255668999999997</v>
      </c>
      <c r="V40" s="27">
        <f t="shared" si="23"/>
        <v>-69.326087999999999</v>
      </c>
    </row>
    <row r="41" spans="2:22" x14ac:dyDescent="0.25">
      <c r="B41" s="89">
        <v>8666666666.6667004</v>
      </c>
      <c r="C41" s="89">
        <v>-21.160526000000001</v>
      </c>
      <c r="E41" s="89">
        <v>8666666666.6667004</v>
      </c>
      <c r="F41" s="89">
        <v>-63.323807000000002</v>
      </c>
      <c r="H41" s="27">
        <f t="shared" si="12"/>
        <v>10.333333333333</v>
      </c>
      <c r="I41" s="27">
        <f t="shared" si="13"/>
        <v>-68.672920000000005</v>
      </c>
      <c r="J41" s="27">
        <f t="shared" si="14"/>
        <v>-57.264240000000001</v>
      </c>
      <c r="L41" s="27">
        <f t="shared" si="15"/>
        <v>10.75</v>
      </c>
      <c r="M41" s="27">
        <f t="shared" si="16"/>
        <v>-45.484814</v>
      </c>
      <c r="N41" s="27">
        <f t="shared" si="17"/>
        <v>-62.513683</v>
      </c>
      <c r="P41" s="47">
        <f t="shared" si="18"/>
        <v>11.166666666667</v>
      </c>
      <c r="Q41" s="27">
        <f t="shared" si="19"/>
        <v>-76.391396</v>
      </c>
      <c r="R41" s="27">
        <f t="shared" si="20"/>
        <v>-77.745627999999996</v>
      </c>
      <c r="S41" s="38"/>
      <c r="T41" s="27">
        <f t="shared" si="21"/>
        <v>11.583333333333</v>
      </c>
      <c r="U41" s="27">
        <f t="shared" si="22"/>
        <v>-54.022331000000001</v>
      </c>
      <c r="V41" s="27">
        <f t="shared" si="23"/>
        <v>-69.177063000000004</v>
      </c>
    </row>
    <row r="42" spans="2:22" x14ac:dyDescent="0.25">
      <c r="B42" s="89">
        <v>8875000000</v>
      </c>
      <c r="C42" s="89">
        <v>-21.459354000000001</v>
      </c>
      <c r="E42" s="89">
        <v>8875000000</v>
      </c>
      <c r="F42" s="89">
        <v>-62.416496000000002</v>
      </c>
      <c r="H42" s="27">
        <f t="shared" si="12"/>
        <v>10.5</v>
      </c>
      <c r="I42" s="27">
        <f t="shared" si="13"/>
        <v>-68.412666000000002</v>
      </c>
      <c r="J42" s="27">
        <f t="shared" si="14"/>
        <v>-57.204783999999997</v>
      </c>
      <c r="L42" s="27">
        <f t="shared" si="15"/>
        <v>10.875</v>
      </c>
      <c r="M42" s="27">
        <f t="shared" si="16"/>
        <v>-45.480133000000002</v>
      </c>
      <c r="N42" s="27">
        <f t="shared" si="17"/>
        <v>-62.402676</v>
      </c>
      <c r="P42" s="47">
        <f t="shared" si="18"/>
        <v>11.25</v>
      </c>
      <c r="Q42" s="27">
        <f t="shared" si="19"/>
        <v>-76.264792999999997</v>
      </c>
      <c r="R42" s="27">
        <f t="shared" si="20"/>
        <v>-84.670990000000003</v>
      </c>
      <c r="S42" s="38"/>
      <c r="T42" s="27">
        <f t="shared" si="21"/>
        <v>11.625</v>
      </c>
      <c r="U42" s="27">
        <f t="shared" si="22"/>
        <v>-53.846305999999998</v>
      </c>
      <c r="V42" s="27">
        <f t="shared" si="23"/>
        <v>-68.825232999999997</v>
      </c>
    </row>
    <row r="43" spans="2:22" x14ac:dyDescent="0.25">
      <c r="B43" s="89">
        <v>9083333333.3332996</v>
      </c>
      <c r="C43" s="89">
        <v>-21.859058000000001</v>
      </c>
      <c r="E43" s="89">
        <v>9083333333.3332996</v>
      </c>
      <c r="F43" s="89">
        <v>-60.390194000000001</v>
      </c>
      <c r="H43" s="27">
        <f t="shared" si="12"/>
        <v>10.666666666667</v>
      </c>
      <c r="I43" s="27">
        <f t="shared" si="13"/>
        <v>-69.316474999999997</v>
      </c>
      <c r="J43" s="27">
        <f t="shared" si="14"/>
        <v>-57.014049999999997</v>
      </c>
      <c r="L43" s="27">
        <f t="shared" si="15"/>
        <v>11</v>
      </c>
      <c r="M43" s="27">
        <f t="shared" si="16"/>
        <v>-45.532654000000001</v>
      </c>
      <c r="N43" s="27">
        <f t="shared" si="17"/>
        <v>-62.505099999999999</v>
      </c>
      <c r="P43" s="47">
        <f t="shared" si="18"/>
        <v>11.333333333333</v>
      </c>
      <c r="Q43" s="27">
        <f t="shared" si="19"/>
        <v>-76.283417</v>
      </c>
      <c r="R43" s="27">
        <f t="shared" si="20"/>
        <v>-80.776222000000004</v>
      </c>
      <c r="S43" s="38"/>
      <c r="T43" s="27">
        <f t="shared" si="21"/>
        <v>11.666666666667</v>
      </c>
      <c r="U43" s="27">
        <f t="shared" si="22"/>
        <v>-53.625915999999997</v>
      </c>
      <c r="V43" s="27">
        <f t="shared" si="23"/>
        <v>-68.707534999999993</v>
      </c>
    </row>
    <row r="44" spans="2:22" x14ac:dyDescent="0.25">
      <c r="B44" s="89">
        <v>9291666666.6667004</v>
      </c>
      <c r="C44" s="89">
        <v>-22.393661000000002</v>
      </c>
      <c r="E44" s="89">
        <v>9291666666.6667004</v>
      </c>
      <c r="F44" s="89">
        <v>-58.249263999999997</v>
      </c>
      <c r="H44" s="27">
        <f t="shared" si="12"/>
        <v>10.833333333333</v>
      </c>
      <c r="I44" s="27">
        <f t="shared" si="13"/>
        <v>-71.421501000000006</v>
      </c>
      <c r="J44" s="27">
        <f t="shared" si="14"/>
        <v>-57.108528</v>
      </c>
      <c r="L44" s="27">
        <f t="shared" si="15"/>
        <v>11.125</v>
      </c>
      <c r="M44" s="27">
        <f t="shared" si="16"/>
        <v>-45.440989999999999</v>
      </c>
      <c r="N44" s="27">
        <f t="shared" si="17"/>
        <v>-62.414211000000002</v>
      </c>
      <c r="P44" s="47">
        <f t="shared" si="18"/>
        <v>11.416666666667</v>
      </c>
      <c r="Q44" s="27">
        <f t="shared" si="19"/>
        <v>-76.481941000000006</v>
      </c>
      <c r="R44" s="27">
        <f t="shared" si="20"/>
        <v>-76.981857000000005</v>
      </c>
      <c r="S44" s="38"/>
      <c r="T44" s="27">
        <f t="shared" si="21"/>
        <v>11.708333333333</v>
      </c>
      <c r="U44" s="27">
        <f t="shared" si="22"/>
        <v>-54.200778999999997</v>
      </c>
      <c r="V44" s="27">
        <f t="shared" si="23"/>
        <v>-69.761566000000002</v>
      </c>
    </row>
    <row r="45" spans="2:22" x14ac:dyDescent="0.25">
      <c r="B45" s="89">
        <v>9500000000</v>
      </c>
      <c r="C45" s="89">
        <v>-23.104689</v>
      </c>
      <c r="E45" s="89">
        <v>9500000000</v>
      </c>
      <c r="F45" s="89">
        <v>-55.618374000000003</v>
      </c>
      <c r="H45" s="27">
        <f t="shared" si="12"/>
        <v>11</v>
      </c>
      <c r="I45" s="27">
        <f t="shared" si="13"/>
        <v>-73.270340000000004</v>
      </c>
      <c r="J45" s="27">
        <f t="shared" si="14"/>
        <v>-58.312347000000003</v>
      </c>
      <c r="L45" s="27">
        <f t="shared" si="15"/>
        <v>11.25</v>
      </c>
      <c r="M45" s="27">
        <f t="shared" si="16"/>
        <v>-45.391235000000002</v>
      </c>
      <c r="N45" s="27">
        <f t="shared" si="17"/>
        <v>-62.251102000000003</v>
      </c>
      <c r="P45" s="47">
        <f t="shared" si="18"/>
        <v>11.5</v>
      </c>
      <c r="Q45" s="27">
        <f t="shared" si="19"/>
        <v>-76.969741999999997</v>
      </c>
      <c r="R45" s="27">
        <f t="shared" si="20"/>
        <v>-69.814064000000002</v>
      </c>
      <c r="S45" s="38"/>
      <c r="T45" s="27">
        <f t="shared" si="21"/>
        <v>11.75</v>
      </c>
      <c r="U45" s="27">
        <f t="shared" si="22"/>
        <v>-54.112712999999999</v>
      </c>
      <c r="V45" s="27">
        <f t="shared" si="23"/>
        <v>-69.275146000000007</v>
      </c>
    </row>
    <row r="46" spans="2:22" x14ac:dyDescent="0.25">
      <c r="B46" s="89">
        <v>9708333333.3332996</v>
      </c>
      <c r="C46" s="89">
        <v>-24.016449000000001</v>
      </c>
      <c r="E46" s="89">
        <v>9708333333.3332996</v>
      </c>
      <c r="F46" s="89">
        <v>-53.517249999999997</v>
      </c>
      <c r="H46" s="27">
        <f t="shared" si="12"/>
        <v>11.166666666667</v>
      </c>
      <c r="I46" s="27">
        <f t="shared" si="13"/>
        <v>-73.328299999999999</v>
      </c>
      <c r="J46" s="27">
        <f t="shared" si="14"/>
        <v>-60.821049000000002</v>
      </c>
      <c r="L46" s="27">
        <f t="shared" si="15"/>
        <v>11.375</v>
      </c>
      <c r="M46" s="27">
        <f t="shared" si="16"/>
        <v>-45.185284000000003</v>
      </c>
      <c r="N46" s="27">
        <f t="shared" si="17"/>
        <v>-61.970359999999999</v>
      </c>
      <c r="P46" s="47">
        <f t="shared" si="18"/>
        <v>11.583333333333</v>
      </c>
      <c r="Q46" s="27">
        <f t="shared" si="19"/>
        <v>-76.957442999999998</v>
      </c>
      <c r="R46" s="27">
        <f t="shared" si="20"/>
        <v>-69.847977</v>
      </c>
      <c r="S46" s="38"/>
      <c r="T46" s="27">
        <f t="shared" si="21"/>
        <v>11.791666666667</v>
      </c>
      <c r="U46" s="27">
        <f t="shared" si="22"/>
        <v>-53.759605000000001</v>
      </c>
      <c r="V46" s="27">
        <f t="shared" si="23"/>
        <v>-69.436156999999994</v>
      </c>
    </row>
    <row r="47" spans="2:22" x14ac:dyDescent="0.25">
      <c r="B47" s="89">
        <v>9916666666.6667004</v>
      </c>
      <c r="C47" s="89">
        <v>-25.120194999999999</v>
      </c>
      <c r="E47" s="89">
        <v>9916666666.6667004</v>
      </c>
      <c r="F47" s="89">
        <v>-52.510300000000001</v>
      </c>
      <c r="H47" s="27">
        <f t="shared" si="12"/>
        <v>11.333333333333</v>
      </c>
      <c r="I47" s="27">
        <f t="shared" si="13"/>
        <v>-72.051108999999997</v>
      </c>
      <c r="J47" s="27">
        <f t="shared" si="14"/>
        <v>-62.466881000000001</v>
      </c>
      <c r="L47" s="27">
        <f t="shared" si="15"/>
        <v>11.5</v>
      </c>
      <c r="M47" s="27">
        <f t="shared" si="16"/>
        <v>-45.078460999999997</v>
      </c>
      <c r="N47" s="27">
        <f t="shared" si="17"/>
        <v>-61.82103</v>
      </c>
      <c r="P47" s="47">
        <f t="shared" si="18"/>
        <v>11.666666666667</v>
      </c>
      <c r="Q47" s="27">
        <f t="shared" si="19"/>
        <v>-76.770934999999994</v>
      </c>
      <c r="R47" s="27">
        <f t="shared" si="20"/>
        <v>-68.361816000000005</v>
      </c>
      <c r="S47" s="38"/>
      <c r="T47" s="27">
        <f t="shared" si="21"/>
        <v>11.833333333333</v>
      </c>
      <c r="U47" s="27">
        <f t="shared" si="22"/>
        <v>-53.883366000000002</v>
      </c>
      <c r="V47" s="27">
        <f t="shared" si="23"/>
        <v>-69.66301</v>
      </c>
    </row>
    <row r="48" spans="2:22" x14ac:dyDescent="0.25">
      <c r="B48" s="89">
        <v>10125000000</v>
      </c>
      <c r="C48" s="89">
        <v>-26.325973999999999</v>
      </c>
      <c r="E48" s="89">
        <v>10125000000</v>
      </c>
      <c r="F48" s="89">
        <v>-52.619090999999997</v>
      </c>
      <c r="H48" s="27">
        <f t="shared" si="12"/>
        <v>11.5</v>
      </c>
      <c r="I48" s="27">
        <f t="shared" si="13"/>
        <v>-70.685401999999996</v>
      </c>
      <c r="J48" s="27">
        <f t="shared" si="14"/>
        <v>-62.192771999999998</v>
      </c>
      <c r="L48" s="27">
        <f t="shared" si="15"/>
        <v>11.625</v>
      </c>
      <c r="M48" s="27">
        <f t="shared" si="16"/>
        <v>-44.914763999999998</v>
      </c>
      <c r="N48" s="27">
        <f t="shared" si="17"/>
        <v>-61.851128000000003</v>
      </c>
      <c r="P48" s="47">
        <f t="shared" si="18"/>
        <v>11.75</v>
      </c>
      <c r="Q48" s="27">
        <f t="shared" si="19"/>
        <v>-75.911781000000005</v>
      </c>
      <c r="R48" s="27">
        <f t="shared" si="20"/>
        <v>-66.997497999999993</v>
      </c>
      <c r="S48" s="38"/>
      <c r="T48" s="27">
        <f t="shared" si="21"/>
        <v>11.875</v>
      </c>
      <c r="U48" s="27">
        <f t="shared" si="22"/>
        <v>-54.049830999999998</v>
      </c>
      <c r="V48" s="27">
        <f t="shared" si="23"/>
        <v>-70.412559999999999</v>
      </c>
    </row>
    <row r="49" spans="2:22" x14ac:dyDescent="0.25">
      <c r="B49" s="89">
        <v>10333333333.333</v>
      </c>
      <c r="C49" s="89">
        <v>-27.50074</v>
      </c>
      <c r="E49" s="89">
        <v>10333333333.333</v>
      </c>
      <c r="F49" s="89">
        <v>-53.480690000000003</v>
      </c>
      <c r="H49" s="27">
        <f t="shared" si="12"/>
        <v>11.666666666667</v>
      </c>
      <c r="I49" s="27">
        <f t="shared" si="13"/>
        <v>-69.848274000000004</v>
      </c>
      <c r="J49" s="27">
        <f t="shared" si="14"/>
        <v>-59.648369000000002</v>
      </c>
      <c r="L49" s="27">
        <f t="shared" si="15"/>
        <v>11.75</v>
      </c>
      <c r="M49" s="27">
        <f t="shared" si="16"/>
        <v>-44.646571999999999</v>
      </c>
      <c r="N49" s="27">
        <f t="shared" si="17"/>
        <v>-62.004742</v>
      </c>
      <c r="P49" s="47">
        <f t="shared" si="18"/>
        <v>11.833333333333</v>
      </c>
      <c r="Q49" s="27">
        <f t="shared" si="19"/>
        <v>-75.574973999999997</v>
      </c>
      <c r="R49" s="27">
        <f t="shared" si="20"/>
        <v>-65.794235</v>
      </c>
      <c r="S49" s="38"/>
      <c r="T49" s="27">
        <f t="shared" si="21"/>
        <v>11.916666666667</v>
      </c>
      <c r="U49" s="27">
        <f t="shared" si="22"/>
        <v>-53.970188</v>
      </c>
      <c r="V49" s="27">
        <f t="shared" si="23"/>
        <v>-70.211028999999996</v>
      </c>
    </row>
    <row r="50" spans="2:22" x14ac:dyDescent="0.25">
      <c r="B50" s="89">
        <v>10541666666.667</v>
      </c>
      <c r="C50" s="89">
        <v>-28.410602999999998</v>
      </c>
      <c r="E50" s="89">
        <v>10541666666.667</v>
      </c>
      <c r="F50" s="89">
        <v>-54.562869999999997</v>
      </c>
      <c r="H50" s="27">
        <f t="shared" si="12"/>
        <v>11.833333333333</v>
      </c>
      <c r="I50" s="27">
        <f t="shared" si="13"/>
        <v>-68.603095999999994</v>
      </c>
      <c r="J50" s="27">
        <f t="shared" si="14"/>
        <v>-57.283999999999999</v>
      </c>
      <c r="L50" s="27">
        <f t="shared" si="15"/>
        <v>11.875</v>
      </c>
      <c r="M50" s="27">
        <f t="shared" si="16"/>
        <v>-44.439689999999999</v>
      </c>
      <c r="N50" s="27">
        <f t="shared" si="17"/>
        <v>-62.283569</v>
      </c>
      <c r="P50" s="47">
        <f t="shared" si="18"/>
        <v>11.916666666667</v>
      </c>
      <c r="Q50" s="27">
        <f t="shared" si="19"/>
        <v>-75.062447000000006</v>
      </c>
      <c r="R50" s="27">
        <f t="shared" si="20"/>
        <v>-65.401984999999996</v>
      </c>
      <c r="S50" s="38"/>
      <c r="T50" s="27">
        <f t="shared" si="21"/>
        <v>11.958333333333</v>
      </c>
      <c r="U50" s="27">
        <f t="shared" si="22"/>
        <v>-52.955589000000003</v>
      </c>
      <c r="V50" s="27">
        <f t="shared" si="23"/>
        <v>-70.477874999999997</v>
      </c>
    </row>
    <row r="51" spans="2:22" x14ac:dyDescent="0.25">
      <c r="B51" s="89">
        <v>10750000000</v>
      </c>
      <c r="C51" s="89">
        <v>-28.908366999999998</v>
      </c>
      <c r="E51" s="89">
        <v>10750000000</v>
      </c>
      <c r="F51" s="89">
        <v>-55.672832</v>
      </c>
      <c r="H51" s="27">
        <f t="shared" si="12"/>
        <v>12</v>
      </c>
      <c r="I51" s="27">
        <f t="shared" si="13"/>
        <v>-67.352455000000006</v>
      </c>
      <c r="J51" s="27">
        <f t="shared" si="14"/>
        <v>-55.954658999999999</v>
      </c>
      <c r="L51" s="27">
        <f t="shared" si="15"/>
        <v>12</v>
      </c>
      <c r="M51" s="27">
        <f t="shared" si="16"/>
        <v>-44.367077000000002</v>
      </c>
      <c r="N51" s="27">
        <f t="shared" si="17"/>
        <v>-62.475783999999997</v>
      </c>
      <c r="P51" s="47">
        <f t="shared" si="18"/>
        <v>12</v>
      </c>
      <c r="Q51" s="27">
        <f t="shared" si="19"/>
        <v>-75.083748</v>
      </c>
      <c r="R51" s="27">
        <f t="shared" si="20"/>
        <v>-65.129990000000006</v>
      </c>
      <c r="S51" s="38"/>
      <c r="T51" s="27">
        <f t="shared" si="21"/>
        <v>12</v>
      </c>
      <c r="U51" s="27">
        <f t="shared" si="22"/>
        <v>-53.483046999999999</v>
      </c>
      <c r="V51" s="27">
        <f t="shared" si="23"/>
        <v>-70.049262999999996</v>
      </c>
    </row>
    <row r="52" spans="2:22" x14ac:dyDescent="0.25">
      <c r="B52" s="89">
        <v>10958333333.333</v>
      </c>
      <c r="C52" s="89">
        <v>-28.893287999999998</v>
      </c>
      <c r="E52" s="89">
        <v>10958333333.333</v>
      </c>
      <c r="F52" s="89">
        <v>-56.570076</v>
      </c>
    </row>
    <row r="53" spans="2:22" x14ac:dyDescent="0.25">
      <c r="B53" s="89">
        <v>11166666666.667</v>
      </c>
      <c r="C53" s="89">
        <v>-28.453904999999999</v>
      </c>
      <c r="E53" s="89">
        <v>11166666666.667</v>
      </c>
      <c r="F53" s="89">
        <v>-57.409122000000004</v>
      </c>
    </row>
    <row r="54" spans="2:22" x14ac:dyDescent="0.25">
      <c r="B54" s="89">
        <v>11375000000</v>
      </c>
      <c r="C54" s="89">
        <v>-27.766601999999999</v>
      </c>
      <c r="E54" s="89">
        <v>11375000000</v>
      </c>
      <c r="F54" s="89">
        <v>-58.410587</v>
      </c>
    </row>
    <row r="55" spans="2:22" x14ac:dyDescent="0.25">
      <c r="B55" s="89">
        <v>11583333333.333</v>
      </c>
      <c r="C55" s="89">
        <v>-26.948564999999999</v>
      </c>
      <c r="E55" s="89">
        <v>11583333333.333</v>
      </c>
      <c r="F55" s="89">
        <v>-59.169612999999998</v>
      </c>
    </row>
    <row r="56" spans="2:22" x14ac:dyDescent="0.25">
      <c r="B56" s="89">
        <v>11791666666.667</v>
      </c>
      <c r="C56" s="89">
        <v>-26.079832</v>
      </c>
      <c r="E56" s="89">
        <v>11791666666.667</v>
      </c>
      <c r="F56" s="89">
        <v>-59.020614999999999</v>
      </c>
    </row>
    <row r="57" spans="2:22" x14ac:dyDescent="0.25">
      <c r="B57" s="89">
        <v>12000000000</v>
      </c>
      <c r="C57" s="89">
        <v>-25.480232000000001</v>
      </c>
      <c r="E57" s="89">
        <v>12000000000</v>
      </c>
      <c r="F57" s="89">
        <v>-58.470001000000003</v>
      </c>
    </row>
    <row r="58" spans="2:22" x14ac:dyDescent="0.25">
      <c r="B58" s="89" t="s">
        <v>21</v>
      </c>
      <c r="C58" s="89"/>
      <c r="E58" s="89" t="s">
        <v>21</v>
      </c>
      <c r="F58" s="89"/>
    </row>
    <row r="59" spans="2:22" x14ac:dyDescent="0.25">
      <c r="B59" s="89"/>
      <c r="C59" s="89"/>
      <c r="E59" s="89"/>
      <c r="F59" s="89"/>
    </row>
    <row r="60" spans="2:22" x14ac:dyDescent="0.25">
      <c r="B60" s="89"/>
      <c r="C60" s="89"/>
      <c r="E60" s="89"/>
      <c r="F60" s="89"/>
    </row>
    <row r="61" spans="2:22" x14ac:dyDescent="0.25">
      <c r="B61" s="89" t="s">
        <v>22</v>
      </c>
      <c r="C61" s="89"/>
      <c r="E61" s="89" t="s">
        <v>22</v>
      </c>
      <c r="F61" s="89"/>
    </row>
    <row r="62" spans="2:22" x14ac:dyDescent="0.25">
      <c r="B62" s="89" t="s">
        <v>19</v>
      </c>
      <c r="C62" s="89" t="s">
        <v>262</v>
      </c>
      <c r="E62" s="89" t="s">
        <v>19</v>
      </c>
      <c r="F62" s="89" t="s">
        <v>262</v>
      </c>
    </row>
    <row r="63" spans="2:22" x14ac:dyDescent="0.25">
      <c r="B63" s="89">
        <v>4000000000</v>
      </c>
      <c r="C63" s="89">
        <v>-73.513092</v>
      </c>
      <c r="E63" s="89">
        <v>4000000000</v>
      </c>
      <c r="F63" s="89">
        <v>-48.327930000000002</v>
      </c>
    </row>
    <row r="64" spans="2:22" x14ac:dyDescent="0.25">
      <c r="B64" s="89">
        <v>4166666666.6666999</v>
      </c>
      <c r="C64" s="89">
        <v>-75.172141999999994</v>
      </c>
      <c r="E64" s="89">
        <v>4166666666.6666999</v>
      </c>
      <c r="F64" s="89">
        <v>-49.136715000000002</v>
      </c>
    </row>
    <row r="65" spans="2:6" x14ac:dyDescent="0.25">
      <c r="B65" s="89">
        <v>4333333333.3332996</v>
      </c>
      <c r="C65" s="89">
        <v>-77.615120000000005</v>
      </c>
      <c r="E65" s="89">
        <v>4333333333.3332996</v>
      </c>
      <c r="F65" s="89">
        <v>-50.470173000000003</v>
      </c>
    </row>
    <row r="66" spans="2:6" x14ac:dyDescent="0.25">
      <c r="B66" s="89">
        <v>4500000000</v>
      </c>
      <c r="C66" s="89">
        <v>-79.619124999999997</v>
      </c>
      <c r="E66" s="89">
        <v>4500000000</v>
      </c>
      <c r="F66" s="89">
        <v>-51.700381999999998</v>
      </c>
    </row>
    <row r="67" spans="2:6" x14ac:dyDescent="0.25">
      <c r="B67" s="89">
        <v>4666666666.6667004</v>
      </c>
      <c r="C67" s="89">
        <v>-81.029205000000005</v>
      </c>
      <c r="E67" s="89">
        <v>4666666666.6667004</v>
      </c>
      <c r="F67" s="89">
        <v>-52.852488999999998</v>
      </c>
    </row>
    <row r="68" spans="2:6" x14ac:dyDescent="0.25">
      <c r="B68" s="89">
        <v>4833333333.3332996</v>
      </c>
      <c r="C68" s="89">
        <v>-82.226607999999999</v>
      </c>
      <c r="E68" s="89">
        <v>4833333333.3332996</v>
      </c>
      <c r="F68" s="89">
        <v>-53.747982</v>
      </c>
    </row>
    <row r="69" spans="2:6" x14ac:dyDescent="0.25">
      <c r="B69" s="89">
        <v>5000000000</v>
      </c>
      <c r="C69" s="89">
        <v>-81.521254999999996</v>
      </c>
      <c r="E69" s="89">
        <v>5000000000</v>
      </c>
      <c r="F69" s="89">
        <v>-54.398707999999999</v>
      </c>
    </row>
    <row r="70" spans="2:6" x14ac:dyDescent="0.25">
      <c r="B70" s="89">
        <v>5166666666.6667004</v>
      </c>
      <c r="C70" s="89">
        <v>-79.816986</v>
      </c>
      <c r="E70" s="89">
        <v>5166666666.6667004</v>
      </c>
      <c r="F70" s="89">
        <v>-54.630271999999998</v>
      </c>
    </row>
    <row r="71" spans="2:6" x14ac:dyDescent="0.25">
      <c r="B71" s="89">
        <v>5333333333.3332996</v>
      </c>
      <c r="C71" s="89">
        <v>-76.988074999999995</v>
      </c>
      <c r="E71" s="89">
        <v>5333333333.3332996</v>
      </c>
      <c r="F71" s="89">
        <v>-54.446415000000002</v>
      </c>
    </row>
    <row r="72" spans="2:6" x14ac:dyDescent="0.25">
      <c r="B72" s="89">
        <v>5500000000</v>
      </c>
      <c r="C72" s="89">
        <v>-75.490386999999998</v>
      </c>
      <c r="E72" s="89">
        <v>5500000000</v>
      </c>
      <c r="F72" s="89">
        <v>-53.553500999999997</v>
      </c>
    </row>
    <row r="73" spans="2:6" x14ac:dyDescent="0.25">
      <c r="B73" s="89">
        <v>5666666666.6667004</v>
      </c>
      <c r="C73" s="89">
        <v>-74.827278000000007</v>
      </c>
      <c r="E73" s="89">
        <v>5666666666.6667004</v>
      </c>
      <c r="F73" s="89">
        <v>-52.772629000000002</v>
      </c>
    </row>
    <row r="74" spans="2:6" x14ac:dyDescent="0.25">
      <c r="B74" s="89">
        <v>5833333333.3332996</v>
      </c>
      <c r="C74" s="89">
        <v>-74.321586999999994</v>
      </c>
      <c r="E74" s="89">
        <v>5833333333.3332996</v>
      </c>
      <c r="F74" s="89">
        <v>-51.945953000000003</v>
      </c>
    </row>
    <row r="75" spans="2:6" x14ac:dyDescent="0.25">
      <c r="B75" s="89">
        <v>6000000000</v>
      </c>
      <c r="C75" s="89">
        <v>-73.010895000000005</v>
      </c>
      <c r="E75" s="89">
        <v>6000000000</v>
      </c>
      <c r="F75" s="89">
        <v>-51.374206999999998</v>
      </c>
    </row>
    <row r="76" spans="2:6" x14ac:dyDescent="0.25">
      <c r="B76" s="89">
        <v>6166666666.6667004</v>
      </c>
      <c r="C76" s="89">
        <v>-71.608069999999998</v>
      </c>
      <c r="E76" s="89">
        <v>6166666666.6667004</v>
      </c>
      <c r="F76" s="89">
        <v>-51.468162999999997</v>
      </c>
    </row>
    <row r="77" spans="2:6" x14ac:dyDescent="0.25">
      <c r="B77" s="89">
        <v>6333333333.3332996</v>
      </c>
      <c r="C77" s="89">
        <v>-70.669334000000006</v>
      </c>
      <c r="E77" s="89">
        <v>6333333333.3332996</v>
      </c>
      <c r="F77" s="89">
        <v>-51.521236000000002</v>
      </c>
    </row>
    <row r="78" spans="2:6" x14ac:dyDescent="0.25">
      <c r="B78" s="89">
        <v>6500000000</v>
      </c>
      <c r="C78" s="89">
        <v>-69.650229999999993</v>
      </c>
      <c r="E78" s="89">
        <v>6500000000</v>
      </c>
      <c r="F78" s="89">
        <v>-51.978915999999998</v>
      </c>
    </row>
    <row r="79" spans="2:6" x14ac:dyDescent="0.25">
      <c r="B79" s="89">
        <v>6666666666.6667004</v>
      </c>
      <c r="C79" s="89">
        <v>-68.509422000000001</v>
      </c>
      <c r="E79" s="89">
        <v>6666666666.6667004</v>
      </c>
      <c r="F79" s="89">
        <v>-52.358521000000003</v>
      </c>
    </row>
    <row r="80" spans="2:6" x14ac:dyDescent="0.25">
      <c r="B80" s="89">
        <v>6833333333.3332996</v>
      </c>
      <c r="C80" s="89">
        <v>-67.412612999999993</v>
      </c>
      <c r="E80" s="89">
        <v>6833333333.3332996</v>
      </c>
      <c r="F80" s="89">
        <v>-53.093048000000003</v>
      </c>
    </row>
    <row r="81" spans="2:6" x14ac:dyDescent="0.25">
      <c r="B81" s="89">
        <v>7000000000</v>
      </c>
      <c r="C81" s="89">
        <v>-67.205521000000005</v>
      </c>
      <c r="E81" s="89">
        <v>7000000000</v>
      </c>
      <c r="F81" s="89">
        <v>-54.465111</v>
      </c>
    </row>
    <row r="82" spans="2:6" x14ac:dyDescent="0.25">
      <c r="B82" s="89">
        <v>7166666666.6667004</v>
      </c>
      <c r="C82" s="89">
        <v>-66.858765000000005</v>
      </c>
      <c r="E82" s="89">
        <v>7166666666.6667004</v>
      </c>
      <c r="F82" s="89">
        <v>-56.150928</v>
      </c>
    </row>
    <row r="83" spans="2:6" x14ac:dyDescent="0.25">
      <c r="B83" s="89">
        <v>7333333333.3332996</v>
      </c>
      <c r="C83" s="89">
        <v>-66.202727999999993</v>
      </c>
      <c r="E83" s="89">
        <v>7333333333.3332996</v>
      </c>
      <c r="F83" s="89">
        <v>-57.94117</v>
      </c>
    </row>
    <row r="84" spans="2:6" x14ac:dyDescent="0.25">
      <c r="B84" s="89">
        <v>7500000000</v>
      </c>
      <c r="C84" s="89">
        <v>-65.482474999999994</v>
      </c>
      <c r="E84" s="89">
        <v>7500000000</v>
      </c>
      <c r="F84" s="89">
        <v>-59.723511000000002</v>
      </c>
    </row>
    <row r="85" spans="2:6" x14ac:dyDescent="0.25">
      <c r="B85" s="89">
        <v>7666666666.6667004</v>
      </c>
      <c r="C85" s="89">
        <v>-65.312340000000006</v>
      </c>
      <c r="E85" s="89">
        <v>7666666666.6667004</v>
      </c>
      <c r="F85" s="89">
        <v>-61.419837999999999</v>
      </c>
    </row>
    <row r="86" spans="2:6" x14ac:dyDescent="0.25">
      <c r="B86" s="89">
        <v>7833333333.3332996</v>
      </c>
      <c r="C86" s="89">
        <v>-65.208786000000003</v>
      </c>
      <c r="E86" s="89">
        <v>7833333333.3332996</v>
      </c>
      <c r="F86" s="89">
        <v>-62.794319000000002</v>
      </c>
    </row>
    <row r="87" spans="2:6" x14ac:dyDescent="0.25">
      <c r="B87" s="89">
        <v>8000000000</v>
      </c>
      <c r="C87" s="89">
        <v>-64.893012999999996</v>
      </c>
      <c r="E87" s="89">
        <v>8000000000</v>
      </c>
      <c r="F87" s="89">
        <v>-64.082008000000002</v>
      </c>
    </row>
    <row r="88" spans="2:6" x14ac:dyDescent="0.25">
      <c r="B88" s="89">
        <v>8166666666.6667004</v>
      </c>
      <c r="C88" s="89">
        <v>-64.591316000000006</v>
      </c>
      <c r="E88" s="89">
        <v>8166666666.6667004</v>
      </c>
      <c r="F88" s="89">
        <v>-64.336578000000003</v>
      </c>
    </row>
    <row r="89" spans="2:6" x14ac:dyDescent="0.25">
      <c r="B89" s="89">
        <v>8333333333.3332996</v>
      </c>
      <c r="C89" s="89">
        <v>-64.548186999999999</v>
      </c>
      <c r="E89" s="89">
        <v>8333333333.3332996</v>
      </c>
      <c r="F89" s="89">
        <v>-66.086517000000001</v>
      </c>
    </row>
    <row r="90" spans="2:6" x14ac:dyDescent="0.25">
      <c r="B90" s="89">
        <v>8500000000</v>
      </c>
      <c r="C90" s="89">
        <v>-64.640647999999999</v>
      </c>
      <c r="E90" s="89">
        <v>8500000000</v>
      </c>
      <c r="F90" s="89">
        <v>-67.49118</v>
      </c>
    </row>
    <row r="91" spans="2:6" x14ac:dyDescent="0.25">
      <c r="B91" s="89">
        <v>8666666666.6667004</v>
      </c>
      <c r="C91" s="89">
        <v>-64.500214</v>
      </c>
      <c r="E91" s="89">
        <v>8666666666.6667004</v>
      </c>
      <c r="F91" s="89">
        <v>-67.892296000000002</v>
      </c>
    </row>
    <row r="92" spans="2:6" x14ac:dyDescent="0.25">
      <c r="B92" s="89">
        <v>8833333333.3332996</v>
      </c>
      <c r="C92" s="89">
        <v>-64.567490000000006</v>
      </c>
      <c r="E92" s="89">
        <v>8833333333.3332996</v>
      </c>
      <c r="F92" s="89">
        <v>-67.040137999999999</v>
      </c>
    </row>
    <row r="93" spans="2:6" x14ac:dyDescent="0.25">
      <c r="B93" s="89">
        <v>9000000000</v>
      </c>
      <c r="C93" s="89">
        <v>-64.773528999999996</v>
      </c>
      <c r="E93" s="89">
        <v>9000000000</v>
      </c>
      <c r="F93" s="89">
        <v>-63.932484000000002</v>
      </c>
    </row>
    <row r="94" spans="2:6" x14ac:dyDescent="0.25">
      <c r="B94" s="89">
        <v>9166666666.6667004</v>
      </c>
      <c r="C94" s="89">
        <v>-65.384506000000002</v>
      </c>
      <c r="E94" s="89">
        <v>9166666666.6667004</v>
      </c>
      <c r="F94" s="89">
        <v>-61.253056000000001</v>
      </c>
    </row>
    <row r="95" spans="2:6" x14ac:dyDescent="0.25">
      <c r="B95" s="89">
        <v>9333333333.3332996</v>
      </c>
      <c r="C95" s="89">
        <v>-65.923751999999993</v>
      </c>
      <c r="E95" s="89">
        <v>9333333333.3332996</v>
      </c>
      <c r="F95" s="89">
        <v>-57.432617</v>
      </c>
    </row>
    <row r="96" spans="2:6" x14ac:dyDescent="0.25">
      <c r="B96" s="89">
        <v>9500000000</v>
      </c>
      <c r="C96" s="89">
        <v>-67.028557000000006</v>
      </c>
      <c r="E96" s="89">
        <v>9500000000</v>
      </c>
      <c r="F96" s="89">
        <v>-55.076279</v>
      </c>
    </row>
    <row r="97" spans="2:6" x14ac:dyDescent="0.25">
      <c r="B97" s="89">
        <v>9666666666.6667004</v>
      </c>
      <c r="C97" s="89">
        <v>-68.120002999999997</v>
      </c>
      <c r="E97" s="89">
        <v>9666666666.6667004</v>
      </c>
      <c r="F97" s="89">
        <v>-54.011059000000003</v>
      </c>
    </row>
    <row r="98" spans="2:6" x14ac:dyDescent="0.25">
      <c r="B98" s="89">
        <v>9833333333.3332996</v>
      </c>
      <c r="C98" s="89">
        <v>-69.132239999999996</v>
      </c>
      <c r="E98" s="89">
        <v>9833333333.3332996</v>
      </c>
      <c r="F98" s="89">
        <v>-54.381714000000002</v>
      </c>
    </row>
    <row r="99" spans="2:6" x14ac:dyDescent="0.25">
      <c r="B99" s="89">
        <v>10000000000</v>
      </c>
      <c r="C99" s="89">
        <v>-69.538032999999999</v>
      </c>
      <c r="E99" s="89">
        <v>10000000000</v>
      </c>
      <c r="F99" s="89">
        <v>-55.712929000000003</v>
      </c>
    </row>
    <row r="100" spans="2:6" x14ac:dyDescent="0.25">
      <c r="B100" s="89">
        <v>10166666666.667</v>
      </c>
      <c r="C100" s="89">
        <v>-69.259124999999997</v>
      </c>
      <c r="E100" s="89">
        <v>10166666666.667</v>
      </c>
      <c r="F100" s="89">
        <v>-56.654902999999997</v>
      </c>
    </row>
    <row r="101" spans="2:6" x14ac:dyDescent="0.25">
      <c r="B101" s="89">
        <v>10333333333.333</v>
      </c>
      <c r="C101" s="89">
        <v>-68.672920000000005</v>
      </c>
      <c r="E101" s="89">
        <v>10333333333.333</v>
      </c>
      <c r="F101" s="89">
        <v>-57.264240000000001</v>
      </c>
    </row>
    <row r="102" spans="2:6" x14ac:dyDescent="0.25">
      <c r="B102" s="89">
        <v>10500000000</v>
      </c>
      <c r="C102" s="89">
        <v>-68.412666000000002</v>
      </c>
      <c r="E102" s="89">
        <v>10500000000</v>
      </c>
      <c r="F102" s="89">
        <v>-57.204783999999997</v>
      </c>
    </row>
    <row r="103" spans="2:6" x14ac:dyDescent="0.25">
      <c r="B103" s="89">
        <v>10666666666.667</v>
      </c>
      <c r="C103" s="89">
        <v>-69.316474999999997</v>
      </c>
      <c r="E103" s="89">
        <v>10666666666.667</v>
      </c>
      <c r="F103" s="89">
        <v>-57.014049999999997</v>
      </c>
    </row>
    <row r="104" spans="2:6" x14ac:dyDescent="0.25">
      <c r="B104" s="89">
        <v>10833333333.333</v>
      </c>
      <c r="C104" s="89">
        <v>-71.421501000000006</v>
      </c>
      <c r="E104" s="89">
        <v>10833333333.333</v>
      </c>
      <c r="F104" s="89">
        <v>-57.108528</v>
      </c>
    </row>
    <row r="105" spans="2:6" x14ac:dyDescent="0.25">
      <c r="B105" s="89">
        <v>11000000000</v>
      </c>
      <c r="C105" s="89">
        <v>-73.270340000000004</v>
      </c>
      <c r="E105" s="89">
        <v>11000000000</v>
      </c>
      <c r="F105" s="89">
        <v>-58.312347000000003</v>
      </c>
    </row>
    <row r="106" spans="2:6" x14ac:dyDescent="0.25">
      <c r="B106" s="89">
        <v>11166666666.667</v>
      </c>
      <c r="C106" s="89">
        <v>-73.328299999999999</v>
      </c>
      <c r="E106" s="89">
        <v>11166666666.667</v>
      </c>
      <c r="F106" s="89">
        <v>-60.821049000000002</v>
      </c>
    </row>
    <row r="107" spans="2:6" x14ac:dyDescent="0.25">
      <c r="B107" s="89">
        <v>11333333333.333</v>
      </c>
      <c r="C107" s="89">
        <v>-72.051108999999997</v>
      </c>
      <c r="E107" s="89">
        <v>11333333333.333</v>
      </c>
      <c r="F107" s="89">
        <v>-62.466881000000001</v>
      </c>
    </row>
    <row r="108" spans="2:6" x14ac:dyDescent="0.25">
      <c r="B108" s="89">
        <v>11500000000</v>
      </c>
      <c r="C108" s="89">
        <v>-70.685401999999996</v>
      </c>
      <c r="E108" s="89">
        <v>11500000000</v>
      </c>
      <c r="F108" s="89">
        <v>-62.192771999999998</v>
      </c>
    </row>
    <row r="109" spans="2:6" x14ac:dyDescent="0.25">
      <c r="B109" s="89">
        <v>11666666666.667</v>
      </c>
      <c r="C109" s="89">
        <v>-69.848274000000004</v>
      </c>
      <c r="E109" s="89">
        <v>11666666666.667</v>
      </c>
      <c r="F109" s="89">
        <v>-59.648369000000002</v>
      </c>
    </row>
    <row r="110" spans="2:6" x14ac:dyDescent="0.25">
      <c r="B110" s="89">
        <v>11833333333.333</v>
      </c>
      <c r="C110" s="89">
        <v>-68.603095999999994</v>
      </c>
      <c r="E110" s="89">
        <v>11833333333.333</v>
      </c>
      <c r="F110" s="89">
        <v>-57.283999999999999</v>
      </c>
    </row>
    <row r="111" spans="2:6" x14ac:dyDescent="0.25">
      <c r="B111" s="89">
        <v>12000000000</v>
      </c>
      <c r="C111" s="89">
        <v>-67.352455000000006</v>
      </c>
      <c r="E111" s="89">
        <v>12000000000</v>
      </c>
      <c r="F111" s="89">
        <v>-55.954658999999999</v>
      </c>
    </row>
    <row r="112" spans="2:6" x14ac:dyDescent="0.25">
      <c r="B112" s="89" t="s">
        <v>21</v>
      </c>
      <c r="C112" s="89"/>
      <c r="E112" s="89" t="s">
        <v>21</v>
      </c>
      <c r="F112" s="89"/>
    </row>
    <row r="113" spans="2:6" x14ac:dyDescent="0.25">
      <c r="B113" s="89"/>
      <c r="C113" s="89"/>
      <c r="E113" s="89"/>
      <c r="F113" s="89"/>
    </row>
    <row r="114" spans="2:6" x14ac:dyDescent="0.25">
      <c r="B114" s="89"/>
      <c r="C114" s="89"/>
      <c r="E114" s="89"/>
      <c r="F114" s="89"/>
    </row>
    <row r="115" spans="2:6" x14ac:dyDescent="0.25">
      <c r="B115" s="89" t="s">
        <v>23</v>
      </c>
      <c r="C115" s="89"/>
      <c r="E115" s="89" t="s">
        <v>23</v>
      </c>
      <c r="F115" s="89"/>
    </row>
    <row r="116" spans="2:6" x14ac:dyDescent="0.25">
      <c r="B116" s="89" t="s">
        <v>19</v>
      </c>
      <c r="C116" s="89" t="s">
        <v>263</v>
      </c>
      <c r="E116" s="89" t="s">
        <v>19</v>
      </c>
      <c r="F116" s="89" t="s">
        <v>263</v>
      </c>
    </row>
    <row r="117" spans="2:6" x14ac:dyDescent="0.25">
      <c r="B117" s="89">
        <v>6000000000</v>
      </c>
      <c r="C117" s="89">
        <v>-42.020603000000001</v>
      </c>
      <c r="E117" s="89">
        <v>6000000000</v>
      </c>
      <c r="F117" s="89">
        <v>-74.843491</v>
      </c>
    </row>
    <row r="118" spans="2:6" x14ac:dyDescent="0.25">
      <c r="B118" s="89">
        <v>6125000000</v>
      </c>
      <c r="C118" s="89">
        <v>-41.648609</v>
      </c>
      <c r="E118" s="89">
        <v>6125000000</v>
      </c>
      <c r="F118" s="89">
        <v>-75.373344000000003</v>
      </c>
    </row>
    <row r="119" spans="2:6" x14ac:dyDescent="0.25">
      <c r="B119" s="89">
        <v>6250000000</v>
      </c>
      <c r="C119" s="89">
        <v>-41.089877999999999</v>
      </c>
      <c r="E119" s="89">
        <v>6250000000</v>
      </c>
      <c r="F119" s="89">
        <v>-79.386452000000006</v>
      </c>
    </row>
    <row r="120" spans="2:6" x14ac:dyDescent="0.25">
      <c r="B120" s="89">
        <v>6375000000</v>
      </c>
      <c r="C120" s="89">
        <v>-41.357951999999997</v>
      </c>
      <c r="E120" s="89">
        <v>6375000000</v>
      </c>
      <c r="F120" s="89">
        <v>-81.453247000000005</v>
      </c>
    </row>
    <row r="121" spans="2:6" x14ac:dyDescent="0.25">
      <c r="B121" s="89">
        <v>6500000000</v>
      </c>
      <c r="C121" s="89">
        <v>-41.541694999999997</v>
      </c>
      <c r="E121" s="89">
        <v>6500000000</v>
      </c>
      <c r="F121" s="89">
        <v>-81.378426000000005</v>
      </c>
    </row>
    <row r="122" spans="2:6" x14ac:dyDescent="0.25">
      <c r="B122" s="89">
        <v>6625000000</v>
      </c>
      <c r="C122" s="89">
        <v>-41.776985000000003</v>
      </c>
      <c r="E122" s="89">
        <v>6625000000</v>
      </c>
      <c r="F122" s="89">
        <v>-78.507903999999996</v>
      </c>
    </row>
    <row r="123" spans="2:6" x14ac:dyDescent="0.25">
      <c r="B123" s="89">
        <v>6750000000</v>
      </c>
      <c r="C123" s="89">
        <v>-41.926093999999999</v>
      </c>
      <c r="E123" s="89">
        <v>6750000000</v>
      </c>
      <c r="F123" s="89">
        <v>-78.137230000000002</v>
      </c>
    </row>
    <row r="124" spans="2:6" x14ac:dyDescent="0.25">
      <c r="B124" s="89">
        <v>6875000000</v>
      </c>
      <c r="C124" s="89">
        <v>-42.041770999999997</v>
      </c>
      <c r="E124" s="89">
        <v>6875000000</v>
      </c>
      <c r="F124" s="89">
        <v>-77.164703000000003</v>
      </c>
    </row>
    <row r="125" spans="2:6" x14ac:dyDescent="0.25">
      <c r="B125" s="89">
        <v>7000000000</v>
      </c>
      <c r="C125" s="89">
        <v>-41.676524999999998</v>
      </c>
      <c r="E125" s="89">
        <v>7000000000</v>
      </c>
      <c r="F125" s="89">
        <v>-75.290679999999995</v>
      </c>
    </row>
    <row r="126" spans="2:6" x14ac:dyDescent="0.25">
      <c r="B126" s="89">
        <v>7125000000</v>
      </c>
      <c r="C126" s="89">
        <v>-40.971291000000001</v>
      </c>
      <c r="E126" s="89">
        <v>7125000000</v>
      </c>
      <c r="F126" s="89">
        <v>-72.295319000000006</v>
      </c>
    </row>
    <row r="127" spans="2:6" x14ac:dyDescent="0.25">
      <c r="B127" s="89">
        <v>7250000000</v>
      </c>
      <c r="C127" s="89">
        <v>-41.171612000000003</v>
      </c>
      <c r="E127" s="89">
        <v>7250000000</v>
      </c>
      <c r="F127" s="89">
        <v>-71.379417000000004</v>
      </c>
    </row>
    <row r="128" spans="2:6" x14ac:dyDescent="0.25">
      <c r="B128" s="89">
        <v>7375000000</v>
      </c>
      <c r="C128" s="89">
        <v>-41.609718000000001</v>
      </c>
      <c r="E128" s="89">
        <v>7375000000</v>
      </c>
      <c r="F128" s="89">
        <v>-70.905242999999999</v>
      </c>
    </row>
    <row r="129" spans="2:6" x14ac:dyDescent="0.25">
      <c r="B129" s="89">
        <v>7500000000</v>
      </c>
      <c r="C129" s="89">
        <v>-42.019103999999999</v>
      </c>
      <c r="E129" s="89">
        <v>7500000000</v>
      </c>
      <c r="F129" s="89">
        <v>-70.447997999999998</v>
      </c>
    </row>
    <row r="130" spans="2:6" x14ac:dyDescent="0.25">
      <c r="B130" s="89">
        <v>7625000000</v>
      </c>
      <c r="C130" s="89">
        <v>-42.734737000000003</v>
      </c>
      <c r="E130" s="89">
        <v>7625000000</v>
      </c>
      <c r="F130" s="89">
        <v>-69.981796000000003</v>
      </c>
    </row>
    <row r="131" spans="2:6" x14ac:dyDescent="0.25">
      <c r="B131" s="89">
        <v>7750000000</v>
      </c>
      <c r="C131" s="89">
        <v>-43.02169</v>
      </c>
      <c r="E131" s="89">
        <v>7750000000</v>
      </c>
      <c r="F131" s="89">
        <v>-68.974129000000005</v>
      </c>
    </row>
    <row r="132" spans="2:6" x14ac:dyDescent="0.25">
      <c r="B132" s="89">
        <v>7875000000</v>
      </c>
      <c r="C132" s="89">
        <v>-42.546554999999998</v>
      </c>
      <c r="E132" s="89">
        <v>7875000000</v>
      </c>
      <c r="F132" s="89">
        <v>-68.478317000000004</v>
      </c>
    </row>
    <row r="133" spans="2:6" x14ac:dyDescent="0.25">
      <c r="B133" s="89">
        <v>8000000000</v>
      </c>
      <c r="C133" s="89">
        <v>-41.663898000000003</v>
      </c>
      <c r="E133" s="89">
        <v>8000000000</v>
      </c>
      <c r="F133" s="89">
        <v>-67.825851</v>
      </c>
    </row>
    <row r="134" spans="2:6" x14ac:dyDescent="0.25">
      <c r="B134" s="89">
        <v>8125000000</v>
      </c>
      <c r="C134" s="89">
        <v>-41.563538000000001</v>
      </c>
      <c r="E134" s="89">
        <v>8125000000</v>
      </c>
      <c r="F134" s="89">
        <v>-67.511009000000001</v>
      </c>
    </row>
    <row r="135" spans="2:6" x14ac:dyDescent="0.25">
      <c r="B135" s="89">
        <v>8250000000</v>
      </c>
      <c r="C135" s="89">
        <v>-41.720363999999996</v>
      </c>
      <c r="E135" s="89">
        <v>8250000000</v>
      </c>
      <c r="F135" s="89">
        <v>-66.831383000000002</v>
      </c>
    </row>
    <row r="136" spans="2:6" x14ac:dyDescent="0.25">
      <c r="B136" s="89">
        <v>8375000000</v>
      </c>
      <c r="C136" s="89">
        <v>-41.991965999999998</v>
      </c>
      <c r="E136" s="89">
        <v>8375000000</v>
      </c>
      <c r="F136" s="89">
        <v>-66.489456000000004</v>
      </c>
    </row>
    <row r="137" spans="2:6" x14ac:dyDescent="0.25">
      <c r="B137" s="89">
        <v>8500000000</v>
      </c>
      <c r="C137" s="89">
        <v>-42.398499000000001</v>
      </c>
      <c r="E137" s="89">
        <v>8500000000</v>
      </c>
      <c r="F137" s="89">
        <v>-66.121207999999996</v>
      </c>
    </row>
    <row r="138" spans="2:6" x14ac:dyDescent="0.25">
      <c r="B138" s="89">
        <v>8625000000</v>
      </c>
      <c r="C138" s="89">
        <v>-42.347918999999997</v>
      </c>
      <c r="E138" s="89">
        <v>8625000000</v>
      </c>
      <c r="F138" s="89">
        <v>-65.770103000000006</v>
      </c>
    </row>
    <row r="139" spans="2:6" x14ac:dyDescent="0.25">
      <c r="B139" s="89">
        <v>8750000000</v>
      </c>
      <c r="C139" s="89">
        <v>-41.794272999999997</v>
      </c>
      <c r="E139" s="89">
        <v>8750000000</v>
      </c>
      <c r="F139" s="89">
        <v>-65.430572999999995</v>
      </c>
    </row>
    <row r="140" spans="2:6" x14ac:dyDescent="0.25">
      <c r="B140" s="89">
        <v>8875000000</v>
      </c>
      <c r="C140" s="89">
        <v>-41.478831999999997</v>
      </c>
      <c r="E140" s="89">
        <v>8875000000</v>
      </c>
      <c r="F140" s="89">
        <v>-64.837638999999996</v>
      </c>
    </row>
    <row r="141" spans="2:6" x14ac:dyDescent="0.25">
      <c r="B141" s="89">
        <v>9000000000</v>
      </c>
      <c r="C141" s="89">
        <v>-41.698962999999999</v>
      </c>
      <c r="E141" s="89">
        <v>9000000000</v>
      </c>
      <c r="F141" s="89">
        <v>-64.397530000000003</v>
      </c>
    </row>
    <row r="142" spans="2:6" x14ac:dyDescent="0.25">
      <c r="B142" s="89">
        <v>9125000000</v>
      </c>
      <c r="C142" s="89">
        <v>-41.893172999999997</v>
      </c>
      <c r="E142" s="89">
        <v>9125000000</v>
      </c>
      <c r="F142" s="89">
        <v>-63.856048999999999</v>
      </c>
    </row>
    <row r="143" spans="2:6" x14ac:dyDescent="0.25">
      <c r="B143" s="89">
        <v>9250000000</v>
      </c>
      <c r="C143" s="89">
        <v>-42.334747</v>
      </c>
      <c r="E143" s="89">
        <v>9250000000</v>
      </c>
      <c r="F143" s="89">
        <v>-63.558933000000003</v>
      </c>
    </row>
    <row r="144" spans="2:6" x14ac:dyDescent="0.25">
      <c r="B144" s="89">
        <v>9375000000</v>
      </c>
      <c r="C144" s="89">
        <v>-42.796340999999998</v>
      </c>
      <c r="E144" s="89">
        <v>9375000000</v>
      </c>
      <c r="F144" s="89">
        <v>-63.210051999999997</v>
      </c>
    </row>
    <row r="145" spans="2:6" x14ac:dyDescent="0.25">
      <c r="B145" s="89">
        <v>9500000000</v>
      </c>
      <c r="C145" s="89">
        <v>-42.953690000000002</v>
      </c>
      <c r="E145" s="89">
        <v>9500000000</v>
      </c>
      <c r="F145" s="89">
        <v>-62.804760000000002</v>
      </c>
    </row>
    <row r="146" spans="2:6" x14ac:dyDescent="0.25">
      <c r="B146" s="89">
        <v>9625000000</v>
      </c>
      <c r="C146" s="89">
        <v>-42.747214999999997</v>
      </c>
      <c r="E146" s="89">
        <v>9625000000</v>
      </c>
      <c r="F146" s="89">
        <v>-62.837189000000002</v>
      </c>
    </row>
    <row r="147" spans="2:6" x14ac:dyDescent="0.25">
      <c r="B147" s="89">
        <v>9750000000</v>
      </c>
      <c r="C147" s="89">
        <v>-42.739494000000001</v>
      </c>
      <c r="E147" s="89">
        <v>9750000000</v>
      </c>
      <c r="F147" s="89">
        <v>-62.899166000000001</v>
      </c>
    </row>
    <row r="148" spans="2:6" x14ac:dyDescent="0.25">
      <c r="B148" s="89">
        <v>9875000000</v>
      </c>
      <c r="C148" s="89">
        <v>-42.982365000000001</v>
      </c>
      <c r="E148" s="89">
        <v>9875000000</v>
      </c>
      <c r="F148" s="89">
        <v>-63.103523000000003</v>
      </c>
    </row>
    <row r="149" spans="2:6" x14ac:dyDescent="0.25">
      <c r="B149" s="89">
        <v>10000000000</v>
      </c>
      <c r="C149" s="89">
        <v>-43.150886999999997</v>
      </c>
      <c r="E149" s="89">
        <v>10000000000</v>
      </c>
      <c r="F149" s="89">
        <v>-62.912945000000001</v>
      </c>
    </row>
    <row r="150" spans="2:6" x14ac:dyDescent="0.25">
      <c r="B150" s="89">
        <v>10125000000</v>
      </c>
      <c r="C150" s="89">
        <v>-43.501984</v>
      </c>
      <c r="E150" s="89">
        <v>10125000000</v>
      </c>
      <c r="F150" s="89">
        <v>-62.892048000000003</v>
      </c>
    </row>
    <row r="151" spans="2:6" x14ac:dyDescent="0.25">
      <c r="B151" s="89">
        <v>10250000000</v>
      </c>
      <c r="C151" s="89">
        <v>-44.034686999999998</v>
      </c>
      <c r="E151" s="89">
        <v>10250000000</v>
      </c>
      <c r="F151" s="89">
        <v>-62.697009999999999</v>
      </c>
    </row>
    <row r="152" spans="2:6" x14ac:dyDescent="0.25">
      <c r="B152" s="89">
        <v>10375000000</v>
      </c>
      <c r="C152" s="89">
        <v>-44.495956</v>
      </c>
      <c r="E152" s="89">
        <v>10375000000</v>
      </c>
      <c r="F152" s="89">
        <v>-62.603630000000003</v>
      </c>
    </row>
    <row r="153" spans="2:6" x14ac:dyDescent="0.25">
      <c r="B153" s="89">
        <v>10500000000</v>
      </c>
      <c r="C153" s="89">
        <v>-44.826568999999999</v>
      </c>
      <c r="E153" s="89">
        <v>10500000000</v>
      </c>
      <c r="F153" s="89">
        <v>-62.577595000000002</v>
      </c>
    </row>
    <row r="154" spans="2:6" x14ac:dyDescent="0.25">
      <c r="B154" s="89">
        <v>10625000000</v>
      </c>
      <c r="C154" s="89">
        <v>-45.185116000000001</v>
      </c>
      <c r="E154" s="89">
        <v>10625000000</v>
      </c>
      <c r="F154" s="89">
        <v>-62.602665000000002</v>
      </c>
    </row>
    <row r="155" spans="2:6" x14ac:dyDescent="0.25">
      <c r="B155" s="89">
        <v>10750000000</v>
      </c>
      <c r="C155" s="89">
        <v>-45.484814</v>
      </c>
      <c r="E155" s="89">
        <v>10750000000</v>
      </c>
      <c r="F155" s="89">
        <v>-62.513683</v>
      </c>
    </row>
    <row r="156" spans="2:6" x14ac:dyDescent="0.25">
      <c r="B156" s="89">
        <v>10875000000</v>
      </c>
      <c r="C156" s="89">
        <v>-45.480133000000002</v>
      </c>
      <c r="E156" s="89">
        <v>10875000000</v>
      </c>
      <c r="F156" s="89">
        <v>-62.402676</v>
      </c>
    </row>
    <row r="157" spans="2:6" x14ac:dyDescent="0.25">
      <c r="B157" s="89">
        <v>11000000000</v>
      </c>
      <c r="C157" s="89">
        <v>-45.532654000000001</v>
      </c>
      <c r="E157" s="89">
        <v>11000000000</v>
      </c>
      <c r="F157" s="89">
        <v>-62.505099999999999</v>
      </c>
    </row>
    <row r="158" spans="2:6" x14ac:dyDescent="0.25">
      <c r="B158" s="89">
        <v>11125000000</v>
      </c>
      <c r="C158" s="89">
        <v>-45.440989999999999</v>
      </c>
      <c r="E158" s="89">
        <v>11125000000</v>
      </c>
      <c r="F158" s="89">
        <v>-62.414211000000002</v>
      </c>
    </row>
    <row r="159" spans="2:6" x14ac:dyDescent="0.25">
      <c r="B159" s="89">
        <v>11250000000</v>
      </c>
      <c r="C159" s="89">
        <v>-45.391235000000002</v>
      </c>
      <c r="E159" s="89">
        <v>11250000000</v>
      </c>
      <c r="F159" s="89">
        <v>-62.251102000000003</v>
      </c>
    </row>
    <row r="160" spans="2:6" x14ac:dyDescent="0.25">
      <c r="B160" s="89">
        <v>11375000000</v>
      </c>
      <c r="C160" s="89">
        <v>-45.185284000000003</v>
      </c>
      <c r="E160" s="89">
        <v>11375000000</v>
      </c>
      <c r="F160" s="89">
        <v>-61.970359999999999</v>
      </c>
    </row>
    <row r="161" spans="2:6" x14ac:dyDescent="0.25">
      <c r="B161" s="89">
        <v>11500000000</v>
      </c>
      <c r="C161" s="89">
        <v>-45.078460999999997</v>
      </c>
      <c r="E161" s="89">
        <v>11500000000</v>
      </c>
      <c r="F161" s="89">
        <v>-61.82103</v>
      </c>
    </row>
    <row r="162" spans="2:6" x14ac:dyDescent="0.25">
      <c r="B162" s="89">
        <v>11625000000</v>
      </c>
      <c r="C162" s="89">
        <v>-44.914763999999998</v>
      </c>
      <c r="E162" s="89">
        <v>11625000000</v>
      </c>
      <c r="F162" s="89">
        <v>-61.851128000000003</v>
      </c>
    </row>
    <row r="163" spans="2:6" x14ac:dyDescent="0.25">
      <c r="B163" s="89">
        <v>11750000000</v>
      </c>
      <c r="C163" s="89">
        <v>-44.646571999999999</v>
      </c>
      <c r="E163" s="89">
        <v>11750000000</v>
      </c>
      <c r="F163" s="89">
        <v>-62.004742</v>
      </c>
    </row>
    <row r="164" spans="2:6" x14ac:dyDescent="0.25">
      <c r="B164" s="89">
        <v>11875000000</v>
      </c>
      <c r="C164" s="89">
        <v>-44.439689999999999</v>
      </c>
      <c r="E164" s="89">
        <v>11875000000</v>
      </c>
      <c r="F164" s="89">
        <v>-62.283569</v>
      </c>
    </row>
    <row r="165" spans="2:6" x14ac:dyDescent="0.25">
      <c r="B165" s="89">
        <v>12000000000</v>
      </c>
      <c r="C165" s="89">
        <v>-44.367077000000002</v>
      </c>
      <c r="E165" s="89">
        <v>12000000000</v>
      </c>
      <c r="F165" s="89">
        <v>-62.475783999999997</v>
      </c>
    </row>
    <row r="166" spans="2:6" x14ac:dyDescent="0.25">
      <c r="B166" s="89" t="s">
        <v>21</v>
      </c>
      <c r="C166" s="89"/>
      <c r="E166" s="89" t="s">
        <v>21</v>
      </c>
      <c r="F166" s="89"/>
    </row>
    <row r="167" spans="2:6" x14ac:dyDescent="0.25">
      <c r="B167" s="89"/>
      <c r="C167" s="89"/>
      <c r="E167" s="89"/>
      <c r="F167" s="89"/>
    </row>
    <row r="168" spans="2:6" x14ac:dyDescent="0.25">
      <c r="B168" s="89"/>
      <c r="C168" s="89"/>
      <c r="E168" s="89"/>
      <c r="F168" s="89"/>
    </row>
    <row r="169" spans="2:6" x14ac:dyDescent="0.25">
      <c r="B169" s="89" t="s">
        <v>24</v>
      </c>
      <c r="C169" s="89"/>
      <c r="E169" s="89" t="s">
        <v>24</v>
      </c>
      <c r="F169" s="89"/>
    </row>
    <row r="170" spans="2:6" x14ac:dyDescent="0.25">
      <c r="B170" s="89" t="s">
        <v>19</v>
      </c>
      <c r="C170" s="89" t="s">
        <v>274</v>
      </c>
      <c r="E170" s="89" t="s">
        <v>19</v>
      </c>
      <c r="F170" s="89" t="s">
        <v>274</v>
      </c>
    </row>
    <row r="171" spans="2:6" x14ac:dyDescent="0.25">
      <c r="B171" s="89">
        <v>8000000000</v>
      </c>
      <c r="C171" s="89">
        <v>-86.308402999999998</v>
      </c>
      <c r="E171" s="89">
        <v>8000000000</v>
      </c>
      <c r="F171" s="89">
        <v>-54.467731000000001</v>
      </c>
    </row>
    <row r="172" spans="2:6" x14ac:dyDescent="0.25">
      <c r="B172" s="89">
        <v>8083333333.3332996</v>
      </c>
      <c r="C172" s="89">
        <v>-86.231537000000003</v>
      </c>
      <c r="E172" s="89">
        <v>8083333333.3332996</v>
      </c>
      <c r="F172" s="89">
        <v>-54.946693000000003</v>
      </c>
    </row>
    <row r="173" spans="2:6" x14ac:dyDescent="0.25">
      <c r="B173" s="89">
        <v>8166666666.6667004</v>
      </c>
      <c r="C173" s="89">
        <v>-85.621307000000002</v>
      </c>
      <c r="E173" s="89">
        <v>8166666666.6667004</v>
      </c>
      <c r="F173" s="89">
        <v>-55.168011</v>
      </c>
    </row>
    <row r="174" spans="2:6" x14ac:dyDescent="0.25">
      <c r="B174" s="89">
        <v>8250000000</v>
      </c>
      <c r="C174" s="89">
        <v>-84.351532000000006</v>
      </c>
      <c r="E174" s="89">
        <v>8250000000</v>
      </c>
      <c r="F174" s="89">
        <v>-55.307789</v>
      </c>
    </row>
    <row r="175" spans="2:6" x14ac:dyDescent="0.25">
      <c r="B175" s="89">
        <v>8333333333.3332996</v>
      </c>
      <c r="C175" s="89">
        <v>-83.265900000000002</v>
      </c>
      <c r="E175" s="89">
        <v>8333333333.3332996</v>
      </c>
      <c r="F175" s="89">
        <v>-55.275703</v>
      </c>
    </row>
    <row r="176" spans="2:6" x14ac:dyDescent="0.25">
      <c r="B176" s="89">
        <v>8416666666.6667004</v>
      </c>
      <c r="C176" s="89">
        <v>-83.512885999999995</v>
      </c>
      <c r="E176" s="89">
        <v>8416666666.6667004</v>
      </c>
      <c r="F176" s="89">
        <v>-55.451884999999997</v>
      </c>
    </row>
    <row r="177" spans="2:6" x14ac:dyDescent="0.25">
      <c r="B177" s="89">
        <v>8500000000</v>
      </c>
      <c r="C177" s="89">
        <v>-82.604240000000004</v>
      </c>
      <c r="E177" s="89">
        <v>8500000000</v>
      </c>
      <c r="F177" s="89">
        <v>-55.898918000000002</v>
      </c>
    </row>
    <row r="178" spans="2:6" x14ac:dyDescent="0.25">
      <c r="B178" s="89">
        <v>8583333333.3332996</v>
      </c>
      <c r="C178" s="89">
        <v>-82.218329999999995</v>
      </c>
      <c r="E178" s="89">
        <v>8583333333.3332996</v>
      </c>
      <c r="F178" s="89">
        <v>-56.041438999999997</v>
      </c>
    </row>
    <row r="179" spans="2:6" x14ac:dyDescent="0.25">
      <c r="B179" s="89">
        <v>8666666666.6667004</v>
      </c>
      <c r="C179" s="89">
        <v>-81.603545999999994</v>
      </c>
      <c r="E179" s="89">
        <v>8666666666.6667004</v>
      </c>
      <c r="F179" s="89">
        <v>-56.059933000000001</v>
      </c>
    </row>
    <row r="180" spans="2:6" x14ac:dyDescent="0.25">
      <c r="B180" s="89">
        <v>8750000000</v>
      </c>
      <c r="C180" s="89">
        <v>-80.861069000000001</v>
      </c>
      <c r="E180" s="89">
        <v>8750000000</v>
      </c>
      <c r="F180" s="89">
        <v>-56.010573999999998</v>
      </c>
    </row>
    <row r="181" spans="2:6" x14ac:dyDescent="0.25">
      <c r="B181" s="89">
        <v>8833333333.3332996</v>
      </c>
      <c r="C181" s="89">
        <v>-80.338181000000006</v>
      </c>
      <c r="E181" s="89">
        <v>8833333333.3332996</v>
      </c>
      <c r="F181" s="89">
        <v>-56.244872999999998</v>
      </c>
    </row>
    <row r="182" spans="2:6" x14ac:dyDescent="0.25">
      <c r="B182" s="89">
        <v>8916666666.6667004</v>
      </c>
      <c r="C182" s="89">
        <v>-78.615218999999996</v>
      </c>
      <c r="E182" s="89">
        <v>8916666666.6667004</v>
      </c>
      <c r="F182" s="89">
        <v>-56.779884000000003</v>
      </c>
    </row>
    <row r="183" spans="2:6" x14ac:dyDescent="0.25">
      <c r="B183" s="89">
        <v>9000000000</v>
      </c>
      <c r="C183" s="89">
        <v>-78.229423999999995</v>
      </c>
      <c r="E183" s="89">
        <v>9000000000</v>
      </c>
      <c r="F183" s="89">
        <v>-57.009003</v>
      </c>
    </row>
    <row r="184" spans="2:6" x14ac:dyDescent="0.25">
      <c r="B184" s="89">
        <v>9083333333.3332996</v>
      </c>
      <c r="C184" s="89">
        <v>-77.609283000000005</v>
      </c>
      <c r="E184" s="89">
        <v>9083333333.3332996</v>
      </c>
      <c r="F184" s="89">
        <v>-57.012588999999998</v>
      </c>
    </row>
    <row r="185" spans="2:6" x14ac:dyDescent="0.25">
      <c r="B185" s="89">
        <v>9166666666.6667004</v>
      </c>
      <c r="C185" s="89">
        <v>-77.530349999999999</v>
      </c>
      <c r="E185" s="89">
        <v>9166666666.6667004</v>
      </c>
      <c r="F185" s="89">
        <v>-57.360523000000001</v>
      </c>
    </row>
    <row r="186" spans="2:6" x14ac:dyDescent="0.25">
      <c r="B186" s="89">
        <v>9250000000</v>
      </c>
      <c r="C186" s="89">
        <v>-77.028023000000005</v>
      </c>
      <c r="E186" s="89">
        <v>9250000000</v>
      </c>
      <c r="F186" s="89">
        <v>-57.921402</v>
      </c>
    </row>
    <row r="187" spans="2:6" x14ac:dyDescent="0.25">
      <c r="B187" s="89">
        <v>9333333333.3332996</v>
      </c>
      <c r="C187" s="89">
        <v>-76.329147000000006</v>
      </c>
      <c r="E187" s="89">
        <v>9333333333.3332996</v>
      </c>
      <c r="F187" s="89">
        <v>-58.37471</v>
      </c>
    </row>
    <row r="188" spans="2:6" x14ac:dyDescent="0.25">
      <c r="B188" s="89">
        <v>9416666666.6667004</v>
      </c>
      <c r="C188" s="89">
        <v>-75.817161999999996</v>
      </c>
      <c r="E188" s="89">
        <v>9416666666.6667004</v>
      </c>
      <c r="F188" s="89">
        <v>-58.525664999999996</v>
      </c>
    </row>
    <row r="189" spans="2:6" x14ac:dyDescent="0.25">
      <c r="B189" s="89">
        <v>9500000000</v>
      </c>
      <c r="C189" s="89">
        <v>-75.552757</v>
      </c>
      <c r="E189" s="89">
        <v>9500000000</v>
      </c>
      <c r="F189" s="89">
        <v>-58.832129999999999</v>
      </c>
    </row>
    <row r="190" spans="2:6" x14ac:dyDescent="0.25">
      <c r="B190" s="89">
        <v>9583333333.3332996</v>
      </c>
      <c r="C190" s="89">
        <v>-75.449378999999993</v>
      </c>
      <c r="E190" s="89">
        <v>9583333333.3332996</v>
      </c>
      <c r="F190" s="89">
        <v>-59.302376000000002</v>
      </c>
    </row>
    <row r="191" spans="2:6" x14ac:dyDescent="0.25">
      <c r="B191" s="89">
        <v>9666666666.6667004</v>
      </c>
      <c r="C191" s="89">
        <v>-75.254859999999994</v>
      </c>
      <c r="E191" s="89">
        <v>9666666666.6667004</v>
      </c>
      <c r="F191" s="89">
        <v>-59.976238000000002</v>
      </c>
    </row>
    <row r="192" spans="2:6" x14ac:dyDescent="0.25">
      <c r="B192" s="89">
        <v>9750000000</v>
      </c>
      <c r="C192" s="89">
        <v>-75.041779000000005</v>
      </c>
      <c r="E192" s="89">
        <v>9750000000</v>
      </c>
      <c r="F192" s="89">
        <v>-60.480488000000001</v>
      </c>
    </row>
    <row r="193" spans="2:6" x14ac:dyDescent="0.25">
      <c r="B193" s="89">
        <v>9833333333.3332996</v>
      </c>
      <c r="C193" s="89">
        <v>-75.258033999999995</v>
      </c>
      <c r="E193" s="89">
        <v>9833333333.3332996</v>
      </c>
      <c r="F193" s="89">
        <v>-60.472118000000002</v>
      </c>
    </row>
    <row r="194" spans="2:6" x14ac:dyDescent="0.25">
      <c r="B194" s="89">
        <v>9916666666.6667004</v>
      </c>
      <c r="C194" s="89">
        <v>-75.259735000000006</v>
      </c>
      <c r="E194" s="89">
        <v>9916666666.6667004</v>
      </c>
      <c r="F194" s="89">
        <v>-60.773353999999998</v>
      </c>
    </row>
    <row r="195" spans="2:6" x14ac:dyDescent="0.25">
      <c r="B195" s="89">
        <v>10000000000</v>
      </c>
      <c r="C195" s="89">
        <v>-75.398955999999998</v>
      </c>
      <c r="E195" s="89">
        <v>10000000000</v>
      </c>
      <c r="F195" s="89">
        <v>-61.015793000000002</v>
      </c>
    </row>
    <row r="196" spans="2:6" x14ac:dyDescent="0.25">
      <c r="B196" s="89">
        <v>10083333333.333</v>
      </c>
      <c r="C196" s="89">
        <v>-74.972137000000004</v>
      </c>
      <c r="E196" s="89">
        <v>10083333333.333</v>
      </c>
      <c r="F196" s="89">
        <v>-61.821449000000001</v>
      </c>
    </row>
    <row r="197" spans="2:6" x14ac:dyDescent="0.25">
      <c r="B197" s="89">
        <v>10166666666.667</v>
      </c>
      <c r="C197" s="89">
        <v>-74.963188000000002</v>
      </c>
      <c r="E197" s="89">
        <v>10166666666.667</v>
      </c>
      <c r="F197" s="89">
        <v>-62.232543999999997</v>
      </c>
    </row>
    <row r="198" spans="2:6" x14ac:dyDescent="0.25">
      <c r="B198" s="89">
        <v>10250000000</v>
      </c>
      <c r="C198" s="89">
        <v>-74.908783</v>
      </c>
      <c r="E198" s="89">
        <v>10250000000</v>
      </c>
      <c r="F198" s="89">
        <v>-62.662028999999997</v>
      </c>
    </row>
    <row r="199" spans="2:6" x14ac:dyDescent="0.25">
      <c r="B199" s="89">
        <v>10333333333.333</v>
      </c>
      <c r="C199" s="89">
        <v>-74.970687999999996</v>
      </c>
      <c r="E199" s="89">
        <v>10333333333.333</v>
      </c>
      <c r="F199" s="89">
        <v>-63.085906999999999</v>
      </c>
    </row>
    <row r="200" spans="2:6" x14ac:dyDescent="0.25">
      <c r="B200" s="89">
        <v>10416666666.667</v>
      </c>
      <c r="C200" s="89">
        <v>-75.049758999999995</v>
      </c>
      <c r="E200" s="89">
        <v>10416666666.667</v>
      </c>
      <c r="F200" s="89">
        <v>-64.168639999999996</v>
      </c>
    </row>
    <row r="201" spans="2:6" x14ac:dyDescent="0.25">
      <c r="B201" s="89">
        <v>10500000000</v>
      </c>
      <c r="C201" s="89">
        <v>-75.446312000000006</v>
      </c>
      <c r="E201" s="89">
        <v>10500000000</v>
      </c>
      <c r="F201" s="89">
        <v>-65.147011000000006</v>
      </c>
    </row>
    <row r="202" spans="2:6" x14ac:dyDescent="0.25">
      <c r="B202" s="89">
        <v>10583333333.333</v>
      </c>
      <c r="C202" s="89">
        <v>-75.984252999999995</v>
      </c>
      <c r="E202" s="89">
        <v>10583333333.333</v>
      </c>
      <c r="F202" s="89">
        <v>-65.260131999999999</v>
      </c>
    </row>
    <row r="203" spans="2:6" x14ac:dyDescent="0.25">
      <c r="B203" s="89">
        <v>10666666666.667</v>
      </c>
      <c r="C203" s="89">
        <v>-76.090926999999994</v>
      </c>
      <c r="E203" s="89">
        <v>10666666666.667</v>
      </c>
      <c r="F203" s="89">
        <v>-66.666183000000004</v>
      </c>
    </row>
    <row r="204" spans="2:6" x14ac:dyDescent="0.25">
      <c r="B204" s="89">
        <v>10750000000</v>
      </c>
      <c r="C204" s="89">
        <v>-76.175064000000006</v>
      </c>
      <c r="E204" s="89">
        <v>10750000000</v>
      </c>
      <c r="F204" s="89">
        <v>-67.540901000000005</v>
      </c>
    </row>
    <row r="205" spans="2:6" x14ac:dyDescent="0.25">
      <c r="B205" s="89">
        <v>10833333333.333</v>
      </c>
      <c r="C205" s="89">
        <v>-76.010352999999995</v>
      </c>
      <c r="E205" s="89">
        <v>10833333333.333</v>
      </c>
      <c r="F205" s="89">
        <v>-69.405258000000003</v>
      </c>
    </row>
    <row r="206" spans="2:6" x14ac:dyDescent="0.25">
      <c r="B206" s="89">
        <v>10916666666.667</v>
      </c>
      <c r="C206" s="89">
        <v>-76.125122000000005</v>
      </c>
      <c r="E206" s="89">
        <v>10916666666.667</v>
      </c>
      <c r="F206" s="89">
        <v>-72.106826999999996</v>
      </c>
    </row>
    <row r="207" spans="2:6" x14ac:dyDescent="0.25">
      <c r="B207" s="89">
        <v>11000000000</v>
      </c>
      <c r="C207" s="89">
        <v>-76.120956000000007</v>
      </c>
      <c r="E207" s="89">
        <v>11000000000</v>
      </c>
      <c r="F207" s="89">
        <v>-72.875754999999998</v>
      </c>
    </row>
    <row r="208" spans="2:6" x14ac:dyDescent="0.25">
      <c r="B208" s="89">
        <v>11083333333.333</v>
      </c>
      <c r="C208" s="89">
        <v>-76.430442999999997</v>
      </c>
      <c r="E208" s="89">
        <v>11083333333.333</v>
      </c>
      <c r="F208" s="89">
        <v>-76.500220999999996</v>
      </c>
    </row>
    <row r="209" spans="2:6" x14ac:dyDescent="0.25">
      <c r="B209" s="89">
        <v>11166666666.667</v>
      </c>
      <c r="C209" s="89">
        <v>-76.391396</v>
      </c>
      <c r="E209" s="89">
        <v>11166666666.667</v>
      </c>
      <c r="F209" s="89">
        <v>-77.745627999999996</v>
      </c>
    </row>
    <row r="210" spans="2:6" x14ac:dyDescent="0.25">
      <c r="B210" s="89">
        <v>11250000000</v>
      </c>
      <c r="C210" s="89">
        <v>-76.264792999999997</v>
      </c>
      <c r="E210" s="89">
        <v>11250000000</v>
      </c>
      <c r="F210" s="89">
        <v>-84.670990000000003</v>
      </c>
    </row>
    <row r="211" spans="2:6" x14ac:dyDescent="0.25">
      <c r="B211" s="89">
        <v>11333333333.333</v>
      </c>
      <c r="C211" s="89">
        <v>-76.283417</v>
      </c>
      <c r="E211" s="89">
        <v>11333333333.333</v>
      </c>
      <c r="F211" s="89">
        <v>-80.776222000000004</v>
      </c>
    </row>
    <row r="212" spans="2:6" x14ac:dyDescent="0.25">
      <c r="B212" s="89">
        <v>11416666666.667</v>
      </c>
      <c r="C212" s="89">
        <v>-76.481941000000006</v>
      </c>
      <c r="E212" s="89">
        <v>11416666666.667</v>
      </c>
      <c r="F212" s="89">
        <v>-76.981857000000005</v>
      </c>
    </row>
    <row r="213" spans="2:6" x14ac:dyDescent="0.25">
      <c r="B213" s="89">
        <v>11500000000</v>
      </c>
      <c r="C213" s="89">
        <v>-76.969741999999997</v>
      </c>
      <c r="E213" s="89">
        <v>11500000000</v>
      </c>
      <c r="F213" s="89">
        <v>-69.814064000000002</v>
      </c>
    </row>
    <row r="214" spans="2:6" x14ac:dyDescent="0.25">
      <c r="B214" s="89">
        <v>11583333333.333</v>
      </c>
      <c r="C214" s="89">
        <v>-76.957442999999998</v>
      </c>
      <c r="E214" s="89">
        <v>11583333333.333</v>
      </c>
      <c r="F214" s="89">
        <v>-69.847977</v>
      </c>
    </row>
    <row r="215" spans="2:6" x14ac:dyDescent="0.25">
      <c r="B215" s="89">
        <v>11666666666.667</v>
      </c>
      <c r="C215" s="89">
        <v>-76.770934999999994</v>
      </c>
      <c r="E215" s="89">
        <v>11666666666.667</v>
      </c>
      <c r="F215" s="89">
        <v>-68.361816000000005</v>
      </c>
    </row>
    <row r="216" spans="2:6" x14ac:dyDescent="0.25">
      <c r="B216" s="89">
        <v>11750000000</v>
      </c>
      <c r="C216" s="89">
        <v>-75.911781000000005</v>
      </c>
      <c r="E216" s="89">
        <v>11750000000</v>
      </c>
      <c r="F216" s="89">
        <v>-66.997497999999993</v>
      </c>
    </row>
    <row r="217" spans="2:6" x14ac:dyDescent="0.25">
      <c r="B217" s="89">
        <v>11833333333.333</v>
      </c>
      <c r="C217" s="89">
        <v>-75.574973999999997</v>
      </c>
      <c r="E217" s="89">
        <v>11833333333.333</v>
      </c>
      <c r="F217" s="89">
        <v>-65.794235</v>
      </c>
    </row>
    <row r="218" spans="2:6" x14ac:dyDescent="0.25">
      <c r="B218" s="89">
        <v>11916666666.667</v>
      </c>
      <c r="C218" s="89">
        <v>-75.062447000000006</v>
      </c>
      <c r="E218" s="89">
        <v>11916666666.667</v>
      </c>
      <c r="F218" s="89">
        <v>-65.401984999999996</v>
      </c>
    </row>
    <row r="219" spans="2:6" x14ac:dyDescent="0.25">
      <c r="B219" s="89">
        <v>12000000000</v>
      </c>
      <c r="C219" s="89">
        <v>-75.083748</v>
      </c>
      <c r="E219" s="89">
        <v>12000000000</v>
      </c>
      <c r="F219" s="89">
        <v>-65.129990000000006</v>
      </c>
    </row>
    <row r="220" spans="2:6" x14ac:dyDescent="0.25">
      <c r="B220" s="89" t="s">
        <v>21</v>
      </c>
      <c r="C220" s="89"/>
      <c r="E220" s="89" t="s">
        <v>21</v>
      </c>
      <c r="F220" s="89"/>
    </row>
    <row r="221" spans="2:6" x14ac:dyDescent="0.25">
      <c r="B221" s="89"/>
      <c r="C221" s="89"/>
      <c r="E221" s="89"/>
      <c r="F221" s="89"/>
    </row>
    <row r="222" spans="2:6" x14ac:dyDescent="0.25">
      <c r="B222" s="89"/>
      <c r="C222" s="89"/>
      <c r="E222" s="89"/>
      <c r="F222" s="89"/>
    </row>
    <row r="223" spans="2:6" x14ac:dyDescent="0.25">
      <c r="B223" s="89" t="s">
        <v>25</v>
      </c>
      <c r="C223" s="89"/>
      <c r="E223" s="89" t="s">
        <v>25</v>
      </c>
      <c r="F223" s="89"/>
    </row>
    <row r="224" spans="2:6" x14ac:dyDescent="0.25">
      <c r="B224" s="89" t="s">
        <v>19</v>
      </c>
      <c r="C224" s="89" t="s">
        <v>292</v>
      </c>
      <c r="E224" s="89" t="s">
        <v>19</v>
      </c>
      <c r="F224" s="89" t="s">
        <v>292</v>
      </c>
    </row>
    <row r="225" spans="2:6" x14ac:dyDescent="0.25">
      <c r="B225" s="89">
        <v>10000000000</v>
      </c>
      <c r="C225" s="89">
        <v>-53.256180000000001</v>
      </c>
      <c r="E225" s="89">
        <v>10000000000</v>
      </c>
      <c r="F225" s="89">
        <v>-74.883162999999996</v>
      </c>
    </row>
    <row r="226" spans="2:6" x14ac:dyDescent="0.25">
      <c r="B226" s="89">
        <v>10041666666.667</v>
      </c>
      <c r="C226" s="89">
        <v>-53.794806999999999</v>
      </c>
      <c r="E226" s="89">
        <v>10041666666.667</v>
      </c>
      <c r="F226" s="89">
        <v>-73.905890999999997</v>
      </c>
    </row>
    <row r="227" spans="2:6" x14ac:dyDescent="0.25">
      <c r="B227" s="89">
        <v>10083333333.333</v>
      </c>
      <c r="C227" s="89">
        <v>-53.149689000000002</v>
      </c>
      <c r="E227" s="89">
        <v>10083333333.333</v>
      </c>
      <c r="F227" s="89">
        <v>-73.206512000000004</v>
      </c>
    </row>
    <row r="228" spans="2:6" x14ac:dyDescent="0.25">
      <c r="B228" s="89">
        <v>10125000000</v>
      </c>
      <c r="C228" s="89">
        <v>-54.319870000000002</v>
      </c>
      <c r="E228" s="89">
        <v>10125000000</v>
      </c>
      <c r="F228" s="89">
        <v>-74.156502000000003</v>
      </c>
    </row>
    <row r="229" spans="2:6" x14ac:dyDescent="0.25">
      <c r="B229" s="89">
        <v>10166666666.667</v>
      </c>
      <c r="C229" s="89">
        <v>-54.392764999999997</v>
      </c>
      <c r="E229" s="89">
        <v>10166666666.667</v>
      </c>
      <c r="F229" s="89">
        <v>-73.743262999999999</v>
      </c>
    </row>
    <row r="230" spans="2:6" x14ac:dyDescent="0.25">
      <c r="B230" s="89">
        <v>10208333333.333</v>
      </c>
      <c r="C230" s="89">
        <v>-53.474007</v>
      </c>
      <c r="E230" s="89">
        <v>10208333333.333</v>
      </c>
      <c r="F230" s="89">
        <v>-73.589202999999998</v>
      </c>
    </row>
    <row r="231" spans="2:6" x14ac:dyDescent="0.25">
      <c r="B231" s="89">
        <v>10250000000</v>
      </c>
      <c r="C231" s="89">
        <v>-54.505867000000002</v>
      </c>
      <c r="E231" s="89">
        <v>10250000000</v>
      </c>
      <c r="F231" s="89">
        <v>-73.263549999999995</v>
      </c>
    </row>
    <row r="232" spans="2:6" x14ac:dyDescent="0.25">
      <c r="B232" s="89">
        <v>10291666666.667</v>
      </c>
      <c r="C232" s="89">
        <v>-54.181286</v>
      </c>
      <c r="E232" s="89">
        <v>10291666666.667</v>
      </c>
      <c r="F232" s="89">
        <v>-73.629181000000003</v>
      </c>
    </row>
    <row r="233" spans="2:6" x14ac:dyDescent="0.25">
      <c r="B233" s="89">
        <v>10333333333.333</v>
      </c>
      <c r="C233" s="89">
        <v>-54.764927</v>
      </c>
      <c r="E233" s="89">
        <v>10333333333.333</v>
      </c>
      <c r="F233" s="89">
        <v>-73.763062000000005</v>
      </c>
    </row>
    <row r="234" spans="2:6" x14ac:dyDescent="0.25">
      <c r="B234" s="89">
        <v>10375000000</v>
      </c>
      <c r="C234" s="89">
        <v>-54.351402</v>
      </c>
      <c r="E234" s="89">
        <v>10375000000</v>
      </c>
      <c r="F234" s="89">
        <v>-72.329773000000003</v>
      </c>
    </row>
    <row r="235" spans="2:6" x14ac:dyDescent="0.25">
      <c r="B235" s="89">
        <v>10416666666.667</v>
      </c>
      <c r="C235" s="89">
        <v>-54.583312999999997</v>
      </c>
      <c r="E235" s="89">
        <v>10416666666.667</v>
      </c>
      <c r="F235" s="89">
        <v>-72.467513999999994</v>
      </c>
    </row>
    <row r="236" spans="2:6" x14ac:dyDescent="0.25">
      <c r="B236" s="89">
        <v>10458333333.333</v>
      </c>
      <c r="C236" s="89">
        <v>-55.039295000000003</v>
      </c>
      <c r="E236" s="89">
        <v>10458333333.333</v>
      </c>
      <c r="F236" s="89">
        <v>-72.681479999999993</v>
      </c>
    </row>
    <row r="237" spans="2:6" x14ac:dyDescent="0.25">
      <c r="B237" s="89">
        <v>10500000000</v>
      </c>
      <c r="C237" s="89">
        <v>-54.449257000000003</v>
      </c>
      <c r="E237" s="89">
        <v>10500000000</v>
      </c>
      <c r="F237" s="89">
        <v>-72.710059999999999</v>
      </c>
    </row>
    <row r="238" spans="2:6" x14ac:dyDescent="0.25">
      <c r="B238" s="89">
        <v>10541666666.667</v>
      </c>
      <c r="C238" s="89">
        <v>-54.396644999999999</v>
      </c>
      <c r="E238" s="89">
        <v>10541666666.667</v>
      </c>
      <c r="F238" s="89">
        <v>-71.518203999999997</v>
      </c>
    </row>
    <row r="239" spans="2:6" x14ac:dyDescent="0.25">
      <c r="B239" s="89">
        <v>10583333333.333</v>
      </c>
      <c r="C239" s="89">
        <v>-54.412216000000001</v>
      </c>
      <c r="E239" s="89">
        <v>10583333333.333</v>
      </c>
      <c r="F239" s="89">
        <v>-71.697304000000003</v>
      </c>
    </row>
    <row r="240" spans="2:6" x14ac:dyDescent="0.25">
      <c r="B240" s="89">
        <v>10625000000</v>
      </c>
      <c r="C240" s="89">
        <v>-54.814734999999999</v>
      </c>
      <c r="E240" s="89">
        <v>10625000000</v>
      </c>
      <c r="F240" s="89">
        <v>-72.828361999999998</v>
      </c>
    </row>
    <row r="241" spans="2:6" x14ac:dyDescent="0.25">
      <c r="B241" s="89">
        <v>10666666666.667</v>
      </c>
      <c r="C241" s="89">
        <v>-53.741947000000003</v>
      </c>
      <c r="E241" s="89">
        <v>10666666666.667</v>
      </c>
      <c r="F241" s="89">
        <v>-71.948325999999994</v>
      </c>
    </row>
    <row r="242" spans="2:6" x14ac:dyDescent="0.25">
      <c r="B242" s="89">
        <v>10708333333.333</v>
      </c>
      <c r="C242" s="89">
        <v>-54.354140999999998</v>
      </c>
      <c r="E242" s="89">
        <v>10708333333.333</v>
      </c>
      <c r="F242" s="89">
        <v>-72.480773999999997</v>
      </c>
    </row>
    <row r="243" spans="2:6" x14ac:dyDescent="0.25">
      <c r="B243" s="89">
        <v>10750000000</v>
      </c>
      <c r="C243" s="89">
        <v>-54.758476000000002</v>
      </c>
      <c r="E243" s="89">
        <v>10750000000</v>
      </c>
      <c r="F243" s="89">
        <v>-72.201920000000001</v>
      </c>
    </row>
    <row r="244" spans="2:6" x14ac:dyDescent="0.25">
      <c r="B244" s="89">
        <v>10791666666.667</v>
      </c>
      <c r="C244" s="89">
        <v>-54.545043999999997</v>
      </c>
      <c r="E244" s="89">
        <v>10791666666.667</v>
      </c>
      <c r="F244" s="89">
        <v>-71.763892999999996</v>
      </c>
    </row>
    <row r="245" spans="2:6" x14ac:dyDescent="0.25">
      <c r="B245" s="89">
        <v>10833333333.333</v>
      </c>
      <c r="C245" s="89">
        <v>-54.333717</v>
      </c>
      <c r="E245" s="89">
        <v>10833333333.333</v>
      </c>
      <c r="F245" s="89">
        <v>-70.907653999999994</v>
      </c>
    </row>
    <row r="246" spans="2:6" x14ac:dyDescent="0.25">
      <c r="B246" s="89">
        <v>10875000000</v>
      </c>
      <c r="C246" s="89">
        <v>-54.476661999999997</v>
      </c>
      <c r="E246" s="89">
        <v>10875000000</v>
      </c>
      <c r="F246" s="89">
        <v>-71.173828</v>
      </c>
    </row>
    <row r="247" spans="2:6" x14ac:dyDescent="0.25">
      <c r="B247" s="89">
        <v>10916666666.667</v>
      </c>
      <c r="C247" s="89">
        <v>-55.319026999999998</v>
      </c>
      <c r="E247" s="89">
        <v>10916666666.667</v>
      </c>
      <c r="F247" s="89">
        <v>-71.202415000000002</v>
      </c>
    </row>
    <row r="248" spans="2:6" x14ac:dyDescent="0.25">
      <c r="B248" s="89">
        <v>10958333333.333</v>
      </c>
      <c r="C248" s="89">
        <v>-54.794910000000002</v>
      </c>
      <c r="E248" s="89">
        <v>10958333333.333</v>
      </c>
      <c r="F248" s="89">
        <v>-70.326958000000005</v>
      </c>
    </row>
    <row r="249" spans="2:6" x14ac:dyDescent="0.25">
      <c r="B249" s="89">
        <v>11000000000</v>
      </c>
      <c r="C249" s="89">
        <v>-54.603473999999999</v>
      </c>
      <c r="E249" s="89">
        <v>11000000000</v>
      </c>
      <c r="F249" s="89">
        <v>-70.055267000000001</v>
      </c>
    </row>
    <row r="250" spans="2:6" x14ac:dyDescent="0.25">
      <c r="B250" s="89">
        <v>11041666666.667</v>
      </c>
      <c r="C250" s="89">
        <v>-54.757778000000002</v>
      </c>
      <c r="E250" s="89">
        <v>11041666666.667</v>
      </c>
      <c r="F250" s="89">
        <v>-69.597403999999997</v>
      </c>
    </row>
    <row r="251" spans="2:6" x14ac:dyDescent="0.25">
      <c r="B251" s="89">
        <v>11083333333.333</v>
      </c>
      <c r="C251" s="89">
        <v>-55.151043000000001</v>
      </c>
      <c r="E251" s="89">
        <v>11083333333.333</v>
      </c>
      <c r="F251" s="89">
        <v>-69.659499999999994</v>
      </c>
    </row>
    <row r="252" spans="2:6" x14ac:dyDescent="0.25">
      <c r="B252" s="89">
        <v>11125000000</v>
      </c>
      <c r="C252" s="89">
        <v>-55.028511000000002</v>
      </c>
      <c r="E252" s="89">
        <v>11125000000</v>
      </c>
      <c r="F252" s="89">
        <v>-69.665192000000005</v>
      </c>
    </row>
    <row r="253" spans="2:6" x14ac:dyDescent="0.25">
      <c r="B253" s="89">
        <v>11166666666.667</v>
      </c>
      <c r="C253" s="89">
        <v>-54.425139999999999</v>
      </c>
      <c r="E253" s="89">
        <v>11166666666.667</v>
      </c>
      <c r="F253" s="89">
        <v>-68.874709999999993</v>
      </c>
    </row>
    <row r="254" spans="2:6" x14ac:dyDescent="0.25">
      <c r="B254" s="89">
        <v>11208333333.333</v>
      </c>
      <c r="C254" s="89">
        <v>-54.583430999999997</v>
      </c>
      <c r="E254" s="89">
        <v>11208333333.333</v>
      </c>
      <c r="F254" s="89">
        <v>-69.745056000000005</v>
      </c>
    </row>
    <row r="255" spans="2:6" x14ac:dyDescent="0.25">
      <c r="B255" s="89">
        <v>11250000000</v>
      </c>
      <c r="C255" s="89">
        <v>-54.569256000000003</v>
      </c>
      <c r="E255" s="89">
        <v>11250000000</v>
      </c>
      <c r="F255" s="89">
        <v>-69.325203000000002</v>
      </c>
    </row>
    <row r="256" spans="2:6" x14ac:dyDescent="0.25">
      <c r="B256" s="89">
        <v>11291666666.667</v>
      </c>
      <c r="C256" s="89">
        <v>-54.516044999999998</v>
      </c>
      <c r="E256" s="89">
        <v>11291666666.667</v>
      </c>
      <c r="F256" s="89">
        <v>-69.341178999999997</v>
      </c>
    </row>
    <row r="257" spans="2:6" x14ac:dyDescent="0.25">
      <c r="B257" s="89">
        <v>11333333333.333</v>
      </c>
      <c r="C257" s="89">
        <v>-54.058822999999997</v>
      </c>
      <c r="E257" s="89">
        <v>11333333333.333</v>
      </c>
      <c r="F257" s="89">
        <v>-69.448020999999997</v>
      </c>
    </row>
    <row r="258" spans="2:6" x14ac:dyDescent="0.25">
      <c r="B258" s="89">
        <v>11375000000</v>
      </c>
      <c r="C258" s="89">
        <v>-54.198109000000002</v>
      </c>
      <c r="E258" s="89">
        <v>11375000000</v>
      </c>
      <c r="F258" s="89">
        <v>-70.621039999999994</v>
      </c>
    </row>
    <row r="259" spans="2:6" x14ac:dyDescent="0.25">
      <c r="B259" s="89">
        <v>11416666666.667</v>
      </c>
      <c r="C259" s="89">
        <v>-54.399818000000003</v>
      </c>
      <c r="E259" s="89">
        <v>11416666666.667</v>
      </c>
      <c r="F259" s="89">
        <v>-70.446999000000005</v>
      </c>
    </row>
    <row r="260" spans="2:6" x14ac:dyDescent="0.25">
      <c r="B260" s="89">
        <v>11458333333.333</v>
      </c>
      <c r="C260" s="89">
        <v>-53.931347000000002</v>
      </c>
      <c r="E260" s="89">
        <v>11458333333.333</v>
      </c>
      <c r="F260" s="89">
        <v>-70.314644000000001</v>
      </c>
    </row>
    <row r="261" spans="2:6" x14ac:dyDescent="0.25">
      <c r="B261" s="89">
        <v>11500000000</v>
      </c>
      <c r="C261" s="89">
        <v>-53.989792000000001</v>
      </c>
      <c r="E261" s="89">
        <v>11500000000</v>
      </c>
      <c r="F261" s="89">
        <v>-69.655022000000002</v>
      </c>
    </row>
    <row r="262" spans="2:6" x14ac:dyDescent="0.25">
      <c r="B262" s="89">
        <v>11541666666.667</v>
      </c>
      <c r="C262" s="89">
        <v>-54.255668999999997</v>
      </c>
      <c r="E262" s="89">
        <v>11541666666.667</v>
      </c>
      <c r="F262" s="89">
        <v>-69.326087999999999</v>
      </c>
    </row>
    <row r="263" spans="2:6" x14ac:dyDescent="0.25">
      <c r="B263" s="89">
        <v>11583333333.333</v>
      </c>
      <c r="C263" s="89">
        <v>-54.022331000000001</v>
      </c>
      <c r="E263" s="89">
        <v>11583333333.333</v>
      </c>
      <c r="F263" s="89">
        <v>-69.177063000000004</v>
      </c>
    </row>
    <row r="264" spans="2:6" x14ac:dyDescent="0.25">
      <c r="B264" s="89">
        <v>11625000000</v>
      </c>
      <c r="C264" s="89">
        <v>-53.846305999999998</v>
      </c>
      <c r="E264" s="89">
        <v>11625000000</v>
      </c>
      <c r="F264" s="89">
        <v>-68.825232999999997</v>
      </c>
    </row>
    <row r="265" spans="2:6" x14ac:dyDescent="0.25">
      <c r="B265" s="89">
        <v>11666666666.667</v>
      </c>
      <c r="C265" s="89">
        <v>-53.625915999999997</v>
      </c>
      <c r="E265" s="89">
        <v>11666666666.667</v>
      </c>
      <c r="F265" s="89">
        <v>-68.707534999999993</v>
      </c>
    </row>
    <row r="266" spans="2:6" x14ac:dyDescent="0.25">
      <c r="B266" s="89">
        <v>11708333333.333</v>
      </c>
      <c r="C266" s="89">
        <v>-54.200778999999997</v>
      </c>
      <c r="E266" s="89">
        <v>11708333333.333</v>
      </c>
      <c r="F266" s="89">
        <v>-69.761566000000002</v>
      </c>
    </row>
    <row r="267" spans="2:6" x14ac:dyDescent="0.25">
      <c r="B267" s="89">
        <v>11750000000</v>
      </c>
      <c r="C267" s="89">
        <v>-54.112712999999999</v>
      </c>
      <c r="E267" s="89">
        <v>11750000000</v>
      </c>
      <c r="F267" s="89">
        <v>-69.275146000000007</v>
      </c>
    </row>
    <row r="268" spans="2:6" x14ac:dyDescent="0.25">
      <c r="B268" s="89">
        <v>11791666666.667</v>
      </c>
      <c r="C268" s="89">
        <v>-53.759605000000001</v>
      </c>
      <c r="E268" s="89">
        <v>11791666666.667</v>
      </c>
      <c r="F268" s="89">
        <v>-69.436156999999994</v>
      </c>
    </row>
    <row r="269" spans="2:6" x14ac:dyDescent="0.25">
      <c r="B269" s="89">
        <v>11833333333.333</v>
      </c>
      <c r="C269" s="89">
        <v>-53.883366000000002</v>
      </c>
      <c r="E269" s="89">
        <v>11833333333.333</v>
      </c>
      <c r="F269" s="89">
        <v>-69.66301</v>
      </c>
    </row>
    <row r="270" spans="2:6" x14ac:dyDescent="0.25">
      <c r="B270" s="89">
        <v>11875000000</v>
      </c>
      <c r="C270" s="89">
        <v>-54.049830999999998</v>
      </c>
      <c r="E270" s="89">
        <v>11875000000</v>
      </c>
      <c r="F270" s="89">
        <v>-70.412559999999999</v>
      </c>
    </row>
    <row r="271" spans="2:6" x14ac:dyDescent="0.25">
      <c r="B271" s="89">
        <v>11916666666.667</v>
      </c>
      <c r="C271" s="89">
        <v>-53.970188</v>
      </c>
      <c r="E271" s="89">
        <v>11916666666.667</v>
      </c>
      <c r="F271" s="89">
        <v>-70.211028999999996</v>
      </c>
    </row>
    <row r="272" spans="2:6" x14ac:dyDescent="0.25">
      <c r="B272" s="89">
        <v>11958333333.333</v>
      </c>
      <c r="C272" s="89">
        <v>-52.955589000000003</v>
      </c>
      <c r="E272" s="89">
        <v>11958333333.333</v>
      </c>
      <c r="F272" s="89">
        <v>-70.477874999999997</v>
      </c>
    </row>
    <row r="273" spans="2:6" x14ac:dyDescent="0.25">
      <c r="B273" s="89">
        <v>12000000000</v>
      </c>
      <c r="C273" s="89">
        <v>-53.483046999999999</v>
      </c>
      <c r="E273" s="89">
        <v>12000000000</v>
      </c>
      <c r="F273" s="89">
        <v>-70.049262999999996</v>
      </c>
    </row>
    <row r="274" spans="2:6" x14ac:dyDescent="0.25">
      <c r="B274" s="89" t="s">
        <v>21</v>
      </c>
      <c r="C274" s="89"/>
      <c r="E274" s="89" t="s">
        <v>21</v>
      </c>
      <c r="F274" s="89"/>
    </row>
    <row r="275" spans="2:6" x14ac:dyDescent="0.25">
      <c r="B275" s="89"/>
      <c r="C275" s="89"/>
      <c r="E275" s="89"/>
      <c r="F275" s="89"/>
    </row>
    <row r="276" spans="2:6" x14ac:dyDescent="0.25">
      <c r="B276" s="89"/>
      <c r="C276" s="89"/>
      <c r="E276" s="89"/>
      <c r="F276" s="8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276"/>
  <sheetViews>
    <sheetView workbookViewId="0">
      <selection activeCell="B1" sqref="B1:C274"/>
    </sheetView>
  </sheetViews>
  <sheetFormatPr defaultRowHeight="15" x14ac:dyDescent="0.25"/>
  <cols>
    <col min="1" max="1" width="18.7109375" style="40" customWidth="1"/>
    <col min="4" max="4" width="18.7109375" style="40" customWidth="1"/>
    <col min="7" max="7" width="2" style="26" customWidth="1"/>
    <col min="8" max="8" width="14" style="27" bestFit="1" customWidth="1"/>
    <col min="9" max="9" width="9.5703125" style="27" bestFit="1" customWidth="1"/>
    <col min="10" max="10" width="10.140625" style="27" bestFit="1" customWidth="1"/>
    <col min="11" max="11" width="2" style="26" customWidth="1"/>
    <col min="12" max="12" width="14" style="27" bestFit="1" customWidth="1"/>
    <col min="13" max="13" width="9.5703125" style="27" bestFit="1" customWidth="1"/>
    <col min="14" max="14" width="10.140625" style="27" bestFit="1" customWidth="1"/>
    <col min="15" max="15" width="2" style="26" customWidth="1"/>
    <col min="16" max="16" width="14" style="47" bestFit="1" customWidth="1"/>
    <col min="17" max="17" width="9.5703125" style="47" bestFit="1" customWidth="1"/>
    <col min="18" max="18" width="10.140625" style="47" bestFit="1" customWidth="1"/>
    <col min="19" max="19" width="2" style="26" customWidth="1"/>
    <col min="20" max="20" width="14" style="47" bestFit="1" customWidth="1"/>
    <col min="21" max="21" width="9.5703125" style="47" bestFit="1" customWidth="1"/>
    <col min="22" max="22" width="10.140625" style="47" bestFit="1" customWidth="1"/>
    <col min="23" max="23" width="2" style="26" customWidth="1"/>
  </cols>
  <sheetData>
    <row r="1" spans="1:22" x14ac:dyDescent="0.25">
      <c r="B1" s="89" t="s">
        <v>95</v>
      </c>
      <c r="C1" s="89"/>
      <c r="E1" s="89" t="s">
        <v>95</v>
      </c>
      <c r="F1" s="89"/>
      <c r="H1" s="27" t="s">
        <v>169</v>
      </c>
      <c r="I1" s="27" t="s">
        <v>3</v>
      </c>
      <c r="J1" s="27" t="s">
        <v>4</v>
      </c>
      <c r="L1" s="27" t="s">
        <v>169</v>
      </c>
      <c r="M1" s="27" t="s">
        <v>5</v>
      </c>
      <c r="N1" s="27" t="s">
        <v>6</v>
      </c>
      <c r="P1" s="27" t="s">
        <v>169</v>
      </c>
      <c r="Q1" s="47" t="s">
        <v>7</v>
      </c>
      <c r="R1" s="47" t="s">
        <v>8</v>
      </c>
      <c r="S1" s="38"/>
      <c r="T1" s="27" t="s">
        <v>169</v>
      </c>
      <c r="U1" s="47" t="s">
        <v>9</v>
      </c>
      <c r="V1" s="47" t="s">
        <v>10</v>
      </c>
    </row>
    <row r="2" spans="1:22" x14ac:dyDescent="0.25">
      <c r="A2" s="50" t="s">
        <v>197</v>
      </c>
      <c r="B2" s="89" t="s">
        <v>259</v>
      </c>
      <c r="C2" s="89" t="s">
        <v>279</v>
      </c>
      <c r="D2" s="50" t="s">
        <v>198</v>
      </c>
      <c r="E2" s="89" t="s">
        <v>259</v>
      </c>
      <c r="F2" s="89" t="s">
        <v>279</v>
      </c>
      <c r="H2" s="48"/>
      <c r="I2" s="48">
        <f>AVERAGE(I3:I51)</f>
        <v>-62.709392469387751</v>
      </c>
      <c r="J2" s="48">
        <f>AVERAGE(J3:J51)</f>
        <v>-46.496000489795911</v>
      </c>
      <c r="M2" s="48">
        <f>AVERAGE(M3:M51)</f>
        <v>-60.482169163265311</v>
      </c>
      <c r="N2" s="48">
        <f>AVERAGE(N3:N51)</f>
        <v>-74.108719224489818</v>
      </c>
      <c r="P2" s="48"/>
      <c r="Q2" s="48">
        <f>AVERAGE(Q3:Q51)</f>
        <v>-73.271682918367361</v>
      </c>
      <c r="R2" s="48">
        <f>AVERAGE(R3:R51)</f>
        <v>-52.923134755102062</v>
      </c>
      <c r="S2" s="38"/>
      <c r="T2" s="48"/>
      <c r="U2" s="48">
        <f>AVERAGE(U3:U51)</f>
        <v>-71.381301938775508</v>
      </c>
      <c r="V2" s="48">
        <f>AVERAGE(V3:V51)</f>
        <v>-72.905258775510219</v>
      </c>
    </row>
    <row r="3" spans="1:22" x14ac:dyDescent="0.25">
      <c r="B3" s="89" t="s">
        <v>312</v>
      </c>
      <c r="C3" s="89" t="s">
        <v>313</v>
      </c>
      <c r="E3" s="89" t="s">
        <v>312</v>
      </c>
      <c r="F3" s="89" t="s">
        <v>313</v>
      </c>
      <c r="H3" s="27">
        <f t="shared" ref="H3:H34" si="0">B63/1000000000</f>
        <v>4</v>
      </c>
      <c r="I3" s="27">
        <f t="shared" ref="I3:I34" si="1">C63</f>
        <v>-60.916271000000002</v>
      </c>
      <c r="J3" s="27">
        <f t="shared" ref="J3:J34" si="2">F63</f>
        <v>-43.846629999999998</v>
      </c>
      <c r="L3" s="27">
        <f t="shared" ref="L3:L34" si="3">B117/1000000000</f>
        <v>6</v>
      </c>
      <c r="M3" s="27">
        <f t="shared" ref="M3:M34" si="4">C117</f>
        <v>-68.324898000000005</v>
      </c>
      <c r="N3" s="27">
        <f t="shared" ref="N3:N34" si="5">F117</f>
        <v>-73.958732999999995</v>
      </c>
      <c r="P3" s="47">
        <f t="shared" ref="P3:P34" si="6">B171/1000000000</f>
        <v>8</v>
      </c>
      <c r="Q3" s="27">
        <f t="shared" ref="Q3:Q34" si="7">C171</f>
        <v>-71.576285999999996</v>
      </c>
      <c r="R3" s="27">
        <f t="shared" ref="R3:R34" si="8">F171</f>
        <v>-54.511584999999997</v>
      </c>
      <c r="S3" s="38"/>
      <c r="T3" s="27">
        <f t="shared" ref="T3:T34" si="9">B225/1000000000</f>
        <v>10</v>
      </c>
      <c r="U3" s="27">
        <f t="shared" ref="U3:U34" si="10">C225</f>
        <v>-69.491753000000003</v>
      </c>
      <c r="V3" s="27">
        <f t="shared" ref="V3:V34" si="11">F225</f>
        <v>-71.909255999999999</v>
      </c>
    </row>
    <row r="4" spans="1:22" x14ac:dyDescent="0.25">
      <c r="B4" s="89" t="s">
        <v>98</v>
      </c>
      <c r="C4" s="89"/>
      <c r="E4" s="89" t="s">
        <v>98</v>
      </c>
      <c r="F4" s="89"/>
      <c r="H4" s="27">
        <f t="shared" si="0"/>
        <v>4.1666666666666998</v>
      </c>
      <c r="I4" s="27">
        <f t="shared" si="1"/>
        <v>-60.295859999999998</v>
      </c>
      <c r="J4" s="27">
        <f t="shared" si="2"/>
        <v>-43.648746000000003</v>
      </c>
      <c r="L4" s="27">
        <f t="shared" si="3"/>
        <v>6.125</v>
      </c>
      <c r="M4" s="27">
        <f t="shared" si="4"/>
        <v>-68.507430999999997</v>
      </c>
      <c r="N4" s="27">
        <f t="shared" si="5"/>
        <v>-73.879706999999996</v>
      </c>
      <c r="P4" s="47">
        <f t="shared" si="6"/>
        <v>8.0833333333333002</v>
      </c>
      <c r="Q4" s="27">
        <f t="shared" si="7"/>
        <v>-71.230689999999996</v>
      </c>
      <c r="R4" s="27">
        <f t="shared" si="8"/>
        <v>-54.501553000000001</v>
      </c>
      <c r="S4" s="38"/>
      <c r="T4" s="27">
        <f t="shared" si="9"/>
        <v>10.041666666667</v>
      </c>
      <c r="U4" s="27">
        <f t="shared" si="10"/>
        <v>-69.331963000000002</v>
      </c>
      <c r="V4" s="27">
        <f t="shared" si="11"/>
        <v>-72.381691000000004</v>
      </c>
    </row>
    <row r="5" spans="1:22" x14ac:dyDescent="0.25">
      <c r="B5" s="89"/>
      <c r="C5" s="89"/>
      <c r="E5" s="89"/>
      <c r="F5" s="89"/>
      <c r="H5" s="27">
        <f t="shared" si="0"/>
        <v>4.3333333333332993</v>
      </c>
      <c r="I5" s="27">
        <f t="shared" si="1"/>
        <v>-59.948836999999997</v>
      </c>
      <c r="J5" s="27">
        <f t="shared" si="2"/>
        <v>-43.329177999999999</v>
      </c>
      <c r="L5" s="27">
        <f t="shared" si="3"/>
        <v>6.25</v>
      </c>
      <c r="M5" s="27">
        <f t="shared" si="4"/>
        <v>-68.474525</v>
      </c>
      <c r="N5" s="27">
        <f t="shared" si="5"/>
        <v>-73.499802000000003</v>
      </c>
      <c r="P5" s="47">
        <f t="shared" si="6"/>
        <v>8.1666666666666998</v>
      </c>
      <c r="Q5" s="27">
        <f t="shared" si="7"/>
        <v>-71.245307999999994</v>
      </c>
      <c r="R5" s="27">
        <f t="shared" si="8"/>
        <v>-54.391300000000001</v>
      </c>
      <c r="S5" s="38"/>
      <c r="T5" s="27">
        <f t="shared" si="9"/>
        <v>10.083333333333</v>
      </c>
      <c r="U5" s="27">
        <f t="shared" si="10"/>
        <v>-66.334464999999994</v>
      </c>
      <c r="V5" s="27">
        <f t="shared" si="11"/>
        <v>-71.729073</v>
      </c>
    </row>
    <row r="6" spans="1:22" x14ac:dyDescent="0.25">
      <c r="B6" s="89"/>
      <c r="C6" s="89"/>
      <c r="E6" s="89"/>
      <c r="F6" s="89"/>
      <c r="H6" s="27">
        <f t="shared" si="0"/>
        <v>4.5</v>
      </c>
      <c r="I6" s="27">
        <f t="shared" si="1"/>
        <v>-59.789059000000002</v>
      </c>
      <c r="J6" s="27">
        <f t="shared" si="2"/>
        <v>-43.222740000000002</v>
      </c>
      <c r="L6" s="27">
        <f t="shared" si="3"/>
        <v>6.375</v>
      </c>
      <c r="M6" s="27">
        <f t="shared" si="4"/>
        <v>-68.610885999999994</v>
      </c>
      <c r="N6" s="27">
        <f t="shared" si="5"/>
        <v>-73.231537000000003</v>
      </c>
      <c r="P6" s="47">
        <f t="shared" si="6"/>
        <v>8.25</v>
      </c>
      <c r="Q6" s="27">
        <f t="shared" si="7"/>
        <v>-71.461235000000002</v>
      </c>
      <c r="R6" s="27">
        <f t="shared" si="8"/>
        <v>-54.294159000000001</v>
      </c>
      <c r="S6" s="38"/>
      <c r="T6" s="27">
        <f t="shared" si="9"/>
        <v>10.125</v>
      </c>
      <c r="U6" s="27">
        <f t="shared" si="10"/>
        <v>-67.473220999999995</v>
      </c>
      <c r="V6" s="27">
        <f t="shared" si="11"/>
        <v>-71.852287000000004</v>
      </c>
    </row>
    <row r="7" spans="1:22" x14ac:dyDescent="0.25">
      <c r="B7" s="89" t="s">
        <v>18</v>
      </c>
      <c r="C7" s="89"/>
      <c r="E7" s="89" t="s">
        <v>18</v>
      </c>
      <c r="F7" s="89"/>
      <c r="H7" s="27">
        <f t="shared" si="0"/>
        <v>4.6666666666667007</v>
      </c>
      <c r="I7" s="27">
        <f t="shared" si="1"/>
        <v>-59.656616</v>
      </c>
      <c r="J7" s="27">
        <f t="shared" si="2"/>
        <v>-42.918163</v>
      </c>
      <c r="L7" s="27">
        <f t="shared" si="3"/>
        <v>6.5</v>
      </c>
      <c r="M7" s="27">
        <f t="shared" si="4"/>
        <v>-68.609527999999997</v>
      </c>
      <c r="N7" s="27">
        <f t="shared" si="5"/>
        <v>-73.018226999999996</v>
      </c>
      <c r="P7" s="47">
        <f t="shared" si="6"/>
        <v>8.3333333333333002</v>
      </c>
      <c r="Q7" s="27">
        <f t="shared" si="7"/>
        <v>-72.141525000000001</v>
      </c>
      <c r="R7" s="27">
        <f t="shared" si="8"/>
        <v>-54.267834000000001</v>
      </c>
      <c r="S7" s="38"/>
      <c r="T7" s="27">
        <f t="shared" si="9"/>
        <v>10.166666666667</v>
      </c>
      <c r="U7" s="27">
        <f t="shared" si="10"/>
        <v>-66.074218999999999</v>
      </c>
      <c r="V7" s="27">
        <f t="shared" si="11"/>
        <v>-71.944153</v>
      </c>
    </row>
    <row r="8" spans="1:22" x14ac:dyDescent="0.25">
      <c r="B8" s="89" t="s">
        <v>19</v>
      </c>
      <c r="C8" s="89" t="s">
        <v>261</v>
      </c>
      <c r="E8" s="89" t="s">
        <v>19</v>
      </c>
      <c r="F8" s="89" t="s">
        <v>261</v>
      </c>
      <c r="H8" s="27">
        <f t="shared" si="0"/>
        <v>4.8333333333332993</v>
      </c>
      <c r="I8" s="27">
        <f t="shared" si="1"/>
        <v>-59.150557999999997</v>
      </c>
      <c r="J8" s="27">
        <f t="shared" si="2"/>
        <v>-42.618340000000003</v>
      </c>
      <c r="L8" s="27">
        <f t="shared" si="3"/>
        <v>6.625</v>
      </c>
      <c r="M8" s="27">
        <f t="shared" si="4"/>
        <v>-68.345932000000005</v>
      </c>
      <c r="N8" s="27">
        <f t="shared" si="5"/>
        <v>-73.398231999999993</v>
      </c>
      <c r="P8" s="47">
        <f t="shared" si="6"/>
        <v>8.4166666666666998</v>
      </c>
      <c r="Q8" s="27">
        <f t="shared" si="7"/>
        <v>-72.160499999999999</v>
      </c>
      <c r="R8" s="27">
        <f t="shared" si="8"/>
        <v>-54.237189999999998</v>
      </c>
      <c r="S8" s="38"/>
      <c r="T8" s="27">
        <f t="shared" si="9"/>
        <v>10.208333333333</v>
      </c>
      <c r="U8" s="27">
        <f t="shared" si="10"/>
        <v>-69.591605999999999</v>
      </c>
      <c r="V8" s="27">
        <f t="shared" si="11"/>
        <v>-71.367965999999996</v>
      </c>
    </row>
    <row r="9" spans="1:22" x14ac:dyDescent="0.25">
      <c r="B9" s="89">
        <v>2000000000</v>
      </c>
      <c r="C9" s="89">
        <v>-33.475147</v>
      </c>
      <c r="E9" s="89">
        <v>2000000000</v>
      </c>
      <c r="F9" s="89">
        <v>-60.350712000000001</v>
      </c>
      <c r="H9" s="27">
        <f t="shared" si="0"/>
        <v>5</v>
      </c>
      <c r="I9" s="27">
        <f t="shared" si="1"/>
        <v>-58.885883</v>
      </c>
      <c r="J9" s="27">
        <f t="shared" si="2"/>
        <v>-42.346930999999998</v>
      </c>
      <c r="L9" s="27">
        <f t="shared" si="3"/>
        <v>6.75</v>
      </c>
      <c r="M9" s="27">
        <f t="shared" si="4"/>
        <v>-67.173362999999995</v>
      </c>
      <c r="N9" s="27">
        <f t="shared" si="5"/>
        <v>-73.391129000000006</v>
      </c>
      <c r="P9" s="47">
        <f t="shared" si="6"/>
        <v>8.5</v>
      </c>
      <c r="Q9" s="27">
        <f t="shared" si="7"/>
        <v>-71.727836999999994</v>
      </c>
      <c r="R9" s="27">
        <f t="shared" si="8"/>
        <v>-54.105365999999997</v>
      </c>
      <c r="S9" s="38"/>
      <c r="T9" s="27">
        <f t="shared" si="9"/>
        <v>10.25</v>
      </c>
      <c r="U9" s="27">
        <f t="shared" si="10"/>
        <v>-67.107429999999994</v>
      </c>
      <c r="V9" s="27">
        <f t="shared" si="11"/>
        <v>-72.532668999999999</v>
      </c>
    </row>
    <row r="10" spans="1:22" x14ac:dyDescent="0.25">
      <c r="B10" s="89">
        <v>2208333333.3333001</v>
      </c>
      <c r="C10" s="89">
        <v>-32.820808</v>
      </c>
      <c r="E10" s="89">
        <v>2208333333.3333001</v>
      </c>
      <c r="F10" s="89">
        <v>-61.196300999999998</v>
      </c>
      <c r="H10" s="27">
        <f t="shared" si="0"/>
        <v>5.1666666666667007</v>
      </c>
      <c r="I10" s="27">
        <f t="shared" si="1"/>
        <v>-58.571624999999997</v>
      </c>
      <c r="J10" s="27">
        <f t="shared" si="2"/>
        <v>-42.011223000000001</v>
      </c>
      <c r="L10" s="27">
        <f t="shared" si="3"/>
        <v>6.875</v>
      </c>
      <c r="M10" s="27">
        <f t="shared" si="4"/>
        <v>-66.202408000000005</v>
      </c>
      <c r="N10" s="27">
        <f t="shared" si="5"/>
        <v>-73.858092999999997</v>
      </c>
      <c r="P10" s="47">
        <f t="shared" si="6"/>
        <v>8.5833333333333002</v>
      </c>
      <c r="Q10" s="27">
        <f t="shared" si="7"/>
        <v>-71.407996999999995</v>
      </c>
      <c r="R10" s="27">
        <f t="shared" si="8"/>
        <v>-53.957706000000002</v>
      </c>
      <c r="S10" s="38"/>
      <c r="T10" s="27">
        <f t="shared" si="9"/>
        <v>10.291666666667</v>
      </c>
      <c r="U10" s="27">
        <f t="shared" si="10"/>
        <v>-71.326935000000006</v>
      </c>
      <c r="V10" s="27">
        <f t="shared" si="11"/>
        <v>-72.192222999999998</v>
      </c>
    </row>
    <row r="11" spans="1:22" x14ac:dyDescent="0.25">
      <c r="B11" s="89">
        <v>2416666666.6666999</v>
      </c>
      <c r="C11" s="89">
        <v>-32.185451999999998</v>
      </c>
      <c r="E11" s="89">
        <v>2416666666.6666999</v>
      </c>
      <c r="F11" s="89">
        <v>-62.063389000000001</v>
      </c>
      <c r="H11" s="27">
        <f t="shared" si="0"/>
        <v>5.3333333333332993</v>
      </c>
      <c r="I11" s="27">
        <f t="shared" si="1"/>
        <v>-58.290184000000004</v>
      </c>
      <c r="J11" s="27">
        <f t="shared" si="2"/>
        <v>-41.751759</v>
      </c>
      <c r="L11" s="27">
        <f t="shared" si="3"/>
        <v>7</v>
      </c>
      <c r="M11" s="27">
        <f t="shared" si="4"/>
        <v>-65.187904000000003</v>
      </c>
      <c r="N11" s="27">
        <f t="shared" si="5"/>
        <v>-73.933029000000005</v>
      </c>
      <c r="P11" s="47">
        <f t="shared" si="6"/>
        <v>8.6666666666666998</v>
      </c>
      <c r="Q11" s="27">
        <f t="shared" si="7"/>
        <v>-71.395652999999996</v>
      </c>
      <c r="R11" s="27">
        <f t="shared" si="8"/>
        <v>-53.852984999999997</v>
      </c>
      <c r="S11" s="38"/>
      <c r="T11" s="27">
        <f t="shared" si="9"/>
        <v>10.333333333333</v>
      </c>
      <c r="U11" s="27">
        <f t="shared" si="10"/>
        <v>-74.057259000000002</v>
      </c>
      <c r="V11" s="27">
        <f t="shared" si="11"/>
        <v>-72.834372999999999</v>
      </c>
    </row>
    <row r="12" spans="1:22" x14ac:dyDescent="0.25">
      <c r="B12" s="89">
        <v>2625000000</v>
      </c>
      <c r="C12" s="89">
        <v>-31.938374</v>
      </c>
      <c r="E12" s="89">
        <v>2625000000</v>
      </c>
      <c r="F12" s="89">
        <v>-61.845275999999998</v>
      </c>
      <c r="H12" s="27">
        <f t="shared" si="0"/>
        <v>5.5</v>
      </c>
      <c r="I12" s="27">
        <f t="shared" si="1"/>
        <v>-57.888660000000002</v>
      </c>
      <c r="J12" s="27">
        <f t="shared" si="2"/>
        <v>-41.394992999999999</v>
      </c>
      <c r="L12" s="27">
        <f t="shared" si="3"/>
        <v>7.125</v>
      </c>
      <c r="M12" s="27">
        <f t="shared" si="4"/>
        <v>-64.475266000000005</v>
      </c>
      <c r="N12" s="27">
        <f t="shared" si="5"/>
        <v>-73.695083999999994</v>
      </c>
      <c r="P12" s="47">
        <f t="shared" si="6"/>
        <v>8.75</v>
      </c>
      <c r="Q12" s="27">
        <f t="shared" si="7"/>
        <v>-71.984183999999999</v>
      </c>
      <c r="R12" s="27">
        <f t="shared" si="8"/>
        <v>-53.773868999999998</v>
      </c>
      <c r="S12" s="38"/>
      <c r="T12" s="27">
        <f t="shared" si="9"/>
        <v>10.375</v>
      </c>
      <c r="U12" s="27">
        <f t="shared" si="10"/>
        <v>-71.907714999999996</v>
      </c>
      <c r="V12" s="27">
        <f t="shared" si="11"/>
        <v>-71.996857000000006</v>
      </c>
    </row>
    <row r="13" spans="1:22" x14ac:dyDescent="0.25">
      <c r="B13" s="89">
        <v>2833333333.3333001</v>
      </c>
      <c r="C13" s="89">
        <v>-32.121571000000003</v>
      </c>
      <c r="E13" s="89">
        <v>2833333333.3333001</v>
      </c>
      <c r="F13" s="89">
        <v>-60.492355000000003</v>
      </c>
      <c r="H13" s="27">
        <f t="shared" si="0"/>
        <v>5.6666666666667007</v>
      </c>
      <c r="I13" s="27">
        <f t="shared" si="1"/>
        <v>-57.617244999999997</v>
      </c>
      <c r="J13" s="27">
        <f t="shared" si="2"/>
        <v>-41.030807000000003</v>
      </c>
      <c r="L13" s="27">
        <f t="shared" si="3"/>
        <v>7.25</v>
      </c>
      <c r="M13" s="27">
        <f t="shared" si="4"/>
        <v>-63.985764000000003</v>
      </c>
      <c r="N13" s="27">
        <f t="shared" si="5"/>
        <v>-73.576049999999995</v>
      </c>
      <c r="P13" s="47">
        <f t="shared" si="6"/>
        <v>8.8333333333333002</v>
      </c>
      <c r="Q13" s="27">
        <f t="shared" si="7"/>
        <v>-72.373374999999996</v>
      </c>
      <c r="R13" s="27">
        <f t="shared" si="8"/>
        <v>-53.871093999999999</v>
      </c>
      <c r="S13" s="38"/>
      <c r="T13" s="27">
        <f t="shared" si="9"/>
        <v>10.416666666667</v>
      </c>
      <c r="U13" s="27">
        <f t="shared" si="10"/>
        <v>-73.326117999999994</v>
      </c>
      <c r="V13" s="27">
        <f t="shared" si="11"/>
        <v>-71.968177999999995</v>
      </c>
    </row>
    <row r="14" spans="1:22" x14ac:dyDescent="0.25">
      <c r="B14" s="89">
        <v>3041666666.6666999</v>
      </c>
      <c r="C14" s="89">
        <v>-32.694645000000001</v>
      </c>
      <c r="E14" s="89">
        <v>3041666666.6666999</v>
      </c>
      <c r="F14" s="89">
        <v>-58.958347000000003</v>
      </c>
      <c r="H14" s="27">
        <f t="shared" si="0"/>
        <v>5.8333333333332993</v>
      </c>
      <c r="I14" s="27">
        <f t="shared" si="1"/>
        <v>-57.257098999999997</v>
      </c>
      <c r="J14" s="27">
        <f t="shared" si="2"/>
        <v>-40.853436000000002</v>
      </c>
      <c r="L14" s="27">
        <f t="shared" si="3"/>
        <v>7.375</v>
      </c>
      <c r="M14" s="27">
        <f t="shared" si="4"/>
        <v>-63.676459999999999</v>
      </c>
      <c r="N14" s="27">
        <f t="shared" si="5"/>
        <v>-73.719352999999998</v>
      </c>
      <c r="P14" s="47">
        <f t="shared" si="6"/>
        <v>8.9166666666666998</v>
      </c>
      <c r="Q14" s="27">
        <f t="shared" si="7"/>
        <v>-72.703811999999999</v>
      </c>
      <c r="R14" s="27">
        <f t="shared" si="8"/>
        <v>-53.828780999999999</v>
      </c>
      <c r="S14" s="38"/>
      <c r="T14" s="27">
        <f t="shared" si="9"/>
        <v>10.458333333333</v>
      </c>
      <c r="U14" s="27">
        <f t="shared" si="10"/>
        <v>-72.029251000000002</v>
      </c>
      <c r="V14" s="27">
        <f t="shared" si="11"/>
        <v>-72.439835000000002</v>
      </c>
    </row>
    <row r="15" spans="1:22" x14ac:dyDescent="0.25">
      <c r="B15" s="89">
        <v>3250000000</v>
      </c>
      <c r="C15" s="89">
        <v>-33.882686999999997</v>
      </c>
      <c r="E15" s="89">
        <v>3250000000</v>
      </c>
      <c r="F15" s="89">
        <v>-58.139648000000001</v>
      </c>
      <c r="H15" s="27">
        <f t="shared" si="0"/>
        <v>6</v>
      </c>
      <c r="I15" s="27">
        <f t="shared" si="1"/>
        <v>-56.842571</v>
      </c>
      <c r="J15" s="27">
        <f t="shared" si="2"/>
        <v>-40.665874000000002</v>
      </c>
      <c r="L15" s="27">
        <f t="shared" si="3"/>
        <v>7.5</v>
      </c>
      <c r="M15" s="27">
        <f t="shared" si="4"/>
        <v>-63.324691999999999</v>
      </c>
      <c r="N15" s="27">
        <f t="shared" si="5"/>
        <v>-74.178139000000002</v>
      </c>
      <c r="P15" s="47">
        <f t="shared" si="6"/>
        <v>9</v>
      </c>
      <c r="Q15" s="27">
        <f t="shared" si="7"/>
        <v>-72.393257000000006</v>
      </c>
      <c r="R15" s="27">
        <f t="shared" si="8"/>
        <v>-53.781376000000002</v>
      </c>
      <c r="S15" s="38"/>
      <c r="T15" s="27">
        <f t="shared" si="9"/>
        <v>10.5</v>
      </c>
      <c r="U15" s="27">
        <f t="shared" si="10"/>
        <v>-74.217017999999996</v>
      </c>
      <c r="V15" s="27">
        <f t="shared" si="11"/>
        <v>-72.079375999999996</v>
      </c>
    </row>
    <row r="16" spans="1:22" x14ac:dyDescent="0.25">
      <c r="B16" s="89">
        <v>3458333333.3333001</v>
      </c>
      <c r="C16" s="89">
        <v>-35.431308999999999</v>
      </c>
      <c r="E16" s="89">
        <v>3458333333.3333001</v>
      </c>
      <c r="F16" s="89">
        <v>-58.219231000000001</v>
      </c>
      <c r="H16" s="27">
        <f t="shared" si="0"/>
        <v>6.1666666666667007</v>
      </c>
      <c r="I16" s="27">
        <f t="shared" si="1"/>
        <v>-56.701382000000002</v>
      </c>
      <c r="J16" s="27">
        <f t="shared" si="2"/>
        <v>-40.780456999999998</v>
      </c>
      <c r="L16" s="27">
        <f t="shared" si="3"/>
        <v>7.625</v>
      </c>
      <c r="M16" s="27">
        <f t="shared" si="4"/>
        <v>-62.790329</v>
      </c>
      <c r="N16" s="27">
        <f t="shared" si="5"/>
        <v>-74.153747999999993</v>
      </c>
      <c r="P16" s="47">
        <f t="shared" si="6"/>
        <v>9.0833333333333002</v>
      </c>
      <c r="Q16" s="27">
        <f t="shared" si="7"/>
        <v>-72.021027000000004</v>
      </c>
      <c r="R16" s="27">
        <f t="shared" si="8"/>
        <v>-53.616055000000003</v>
      </c>
      <c r="S16" s="38"/>
      <c r="T16" s="27">
        <f t="shared" si="9"/>
        <v>10.541666666667</v>
      </c>
      <c r="U16" s="27">
        <f t="shared" si="10"/>
        <v>-74.753058999999993</v>
      </c>
      <c r="V16" s="27">
        <f t="shared" si="11"/>
        <v>-72.349388000000005</v>
      </c>
    </row>
    <row r="17" spans="2:22" x14ac:dyDescent="0.25">
      <c r="B17" s="89">
        <v>3666666666.6666999</v>
      </c>
      <c r="C17" s="89">
        <v>-37.188136999999998</v>
      </c>
      <c r="E17" s="89">
        <v>3666666666.6666999</v>
      </c>
      <c r="F17" s="89">
        <v>-58.821711999999998</v>
      </c>
      <c r="H17" s="27">
        <f t="shared" si="0"/>
        <v>6.3333333333332993</v>
      </c>
      <c r="I17" s="27">
        <f t="shared" si="1"/>
        <v>-56.638343999999996</v>
      </c>
      <c r="J17" s="27">
        <f t="shared" si="2"/>
        <v>-41.047634000000002</v>
      </c>
      <c r="L17" s="27">
        <f t="shared" si="3"/>
        <v>7.75</v>
      </c>
      <c r="M17" s="27">
        <f t="shared" si="4"/>
        <v>-62.493316999999998</v>
      </c>
      <c r="N17" s="27">
        <f t="shared" si="5"/>
        <v>-74.264144999999999</v>
      </c>
      <c r="P17" s="47">
        <f t="shared" si="6"/>
        <v>9.1666666666666998</v>
      </c>
      <c r="Q17" s="27">
        <f t="shared" si="7"/>
        <v>-72.059989999999999</v>
      </c>
      <c r="R17" s="27">
        <f t="shared" si="8"/>
        <v>-53.468936999999997</v>
      </c>
      <c r="S17" s="38"/>
      <c r="T17" s="27">
        <f t="shared" si="9"/>
        <v>10.583333333333</v>
      </c>
      <c r="U17" s="27">
        <f t="shared" si="10"/>
        <v>-72.170944000000006</v>
      </c>
      <c r="V17" s="27">
        <f t="shared" si="11"/>
        <v>-72.098747000000003</v>
      </c>
    </row>
    <row r="18" spans="2:22" x14ac:dyDescent="0.25">
      <c r="B18" s="89">
        <v>3875000000</v>
      </c>
      <c r="C18" s="89">
        <v>-39.016635999999998</v>
      </c>
      <c r="E18" s="89">
        <v>3875000000</v>
      </c>
      <c r="F18" s="89">
        <v>-59.785724999999999</v>
      </c>
      <c r="H18" s="27">
        <f t="shared" si="0"/>
        <v>6.5</v>
      </c>
      <c r="I18" s="27">
        <f t="shared" si="1"/>
        <v>-56.729748000000001</v>
      </c>
      <c r="J18" s="27">
        <f t="shared" si="2"/>
        <v>-41.238083000000003</v>
      </c>
      <c r="L18" s="27">
        <f t="shared" si="3"/>
        <v>7.875</v>
      </c>
      <c r="M18" s="27">
        <f t="shared" si="4"/>
        <v>-62.379868000000002</v>
      </c>
      <c r="N18" s="27">
        <f t="shared" si="5"/>
        <v>-74.513549999999995</v>
      </c>
      <c r="P18" s="47">
        <f t="shared" si="6"/>
        <v>9.25</v>
      </c>
      <c r="Q18" s="27">
        <f t="shared" si="7"/>
        <v>-72.429337000000004</v>
      </c>
      <c r="R18" s="27">
        <f t="shared" si="8"/>
        <v>-53.412502000000003</v>
      </c>
      <c r="S18" s="38"/>
      <c r="T18" s="27">
        <f t="shared" si="9"/>
        <v>10.625</v>
      </c>
      <c r="U18" s="27">
        <f t="shared" si="10"/>
        <v>-74.598686000000001</v>
      </c>
      <c r="V18" s="27">
        <f t="shared" si="11"/>
        <v>-72.306381000000002</v>
      </c>
    </row>
    <row r="19" spans="2:22" x14ac:dyDescent="0.25">
      <c r="B19" s="89">
        <v>4083333333.3333001</v>
      </c>
      <c r="C19" s="89">
        <v>-40.969551000000003</v>
      </c>
      <c r="E19" s="89">
        <v>4083333333.3333001</v>
      </c>
      <c r="F19" s="89">
        <v>-60.637585000000001</v>
      </c>
      <c r="H19" s="27">
        <f t="shared" si="0"/>
        <v>6.6666666666667007</v>
      </c>
      <c r="I19" s="27">
        <f t="shared" si="1"/>
        <v>-56.806438</v>
      </c>
      <c r="J19" s="27">
        <f t="shared" si="2"/>
        <v>-41.621651</v>
      </c>
      <c r="L19" s="27">
        <f t="shared" si="3"/>
        <v>8</v>
      </c>
      <c r="M19" s="27">
        <f t="shared" si="4"/>
        <v>-62.498984999999998</v>
      </c>
      <c r="N19" s="27">
        <f t="shared" si="5"/>
        <v>-75.002243000000007</v>
      </c>
      <c r="P19" s="47">
        <f t="shared" si="6"/>
        <v>9.3333333333333002</v>
      </c>
      <c r="Q19" s="27">
        <f t="shared" si="7"/>
        <v>-72.802986000000004</v>
      </c>
      <c r="R19" s="27">
        <f t="shared" si="8"/>
        <v>-53.193545999999998</v>
      </c>
      <c r="S19" s="38"/>
      <c r="T19" s="27">
        <f t="shared" si="9"/>
        <v>10.666666666667</v>
      </c>
      <c r="U19" s="27">
        <f t="shared" si="10"/>
        <v>-76.168380999999997</v>
      </c>
      <c r="V19" s="27">
        <f t="shared" si="11"/>
        <v>-71.689514000000003</v>
      </c>
    </row>
    <row r="20" spans="2:22" x14ac:dyDescent="0.25">
      <c r="B20" s="89">
        <v>4291666666.6666999</v>
      </c>
      <c r="C20" s="89">
        <v>-42.868797000000001</v>
      </c>
      <c r="E20" s="89">
        <v>4291666666.6666999</v>
      </c>
      <c r="F20" s="89">
        <v>-61.433712</v>
      </c>
      <c r="H20" s="27">
        <f t="shared" si="0"/>
        <v>6.8333333333332993</v>
      </c>
      <c r="I20" s="27">
        <f t="shared" si="1"/>
        <v>-57.064449000000003</v>
      </c>
      <c r="J20" s="27">
        <f t="shared" si="2"/>
        <v>-41.874763000000002</v>
      </c>
      <c r="L20" s="27">
        <f t="shared" si="3"/>
        <v>8.125</v>
      </c>
      <c r="M20" s="27">
        <f t="shared" si="4"/>
        <v>-62.723919000000002</v>
      </c>
      <c r="N20" s="27">
        <f t="shared" si="5"/>
        <v>-75.582237000000006</v>
      </c>
      <c r="P20" s="47">
        <f t="shared" si="6"/>
        <v>9.4166666666666998</v>
      </c>
      <c r="Q20" s="27">
        <f t="shared" si="7"/>
        <v>-72.571647999999996</v>
      </c>
      <c r="R20" s="27">
        <f t="shared" si="8"/>
        <v>-52.980041999999997</v>
      </c>
      <c r="S20" s="38"/>
      <c r="T20" s="27">
        <f t="shared" si="9"/>
        <v>10.708333333333</v>
      </c>
      <c r="U20" s="27">
        <f t="shared" si="10"/>
        <v>-76.042366000000001</v>
      </c>
      <c r="V20" s="27">
        <f t="shared" si="11"/>
        <v>-71.625991999999997</v>
      </c>
    </row>
    <row r="21" spans="2:22" x14ac:dyDescent="0.25">
      <c r="B21" s="89">
        <v>4500000000</v>
      </c>
      <c r="C21" s="89">
        <v>-44.645724999999999</v>
      </c>
      <c r="E21" s="89">
        <v>4500000000</v>
      </c>
      <c r="F21" s="89">
        <v>-62.048416000000003</v>
      </c>
      <c r="H21" s="27">
        <f t="shared" si="0"/>
        <v>7</v>
      </c>
      <c r="I21" s="27">
        <f t="shared" si="1"/>
        <v>-57.330810999999997</v>
      </c>
      <c r="J21" s="27">
        <f t="shared" si="2"/>
        <v>-42.315285000000003</v>
      </c>
      <c r="L21" s="27">
        <f t="shared" si="3"/>
        <v>8.25</v>
      </c>
      <c r="M21" s="27">
        <f t="shared" si="4"/>
        <v>-63.432513999999998</v>
      </c>
      <c r="N21" s="27">
        <f t="shared" si="5"/>
        <v>-75.781829999999999</v>
      </c>
      <c r="P21" s="47">
        <f t="shared" si="6"/>
        <v>9.5</v>
      </c>
      <c r="Q21" s="27">
        <f t="shared" si="7"/>
        <v>-72.075660999999997</v>
      </c>
      <c r="R21" s="27">
        <f t="shared" si="8"/>
        <v>-52.736564999999999</v>
      </c>
      <c r="S21" s="38"/>
      <c r="T21" s="27">
        <f t="shared" si="9"/>
        <v>10.75</v>
      </c>
      <c r="U21" s="27">
        <f t="shared" si="10"/>
        <v>-72.953361999999998</v>
      </c>
      <c r="V21" s="27">
        <f t="shared" si="11"/>
        <v>-71.863319000000004</v>
      </c>
    </row>
    <row r="22" spans="2:22" x14ac:dyDescent="0.25">
      <c r="B22" s="89">
        <v>4708333333.3332996</v>
      </c>
      <c r="C22" s="89">
        <v>-46.294547999999999</v>
      </c>
      <c r="E22" s="89">
        <v>4708333333.3332996</v>
      </c>
      <c r="F22" s="89">
        <v>-62.660561000000001</v>
      </c>
      <c r="H22" s="27">
        <f t="shared" si="0"/>
        <v>7.1666666666667007</v>
      </c>
      <c r="I22" s="27">
        <f t="shared" si="1"/>
        <v>-57.625850999999997</v>
      </c>
      <c r="J22" s="27">
        <f t="shared" si="2"/>
        <v>-42.818485000000003</v>
      </c>
      <c r="L22" s="27">
        <f t="shared" si="3"/>
        <v>8.375</v>
      </c>
      <c r="M22" s="27">
        <f t="shared" si="4"/>
        <v>-63.584094999999998</v>
      </c>
      <c r="N22" s="27">
        <f t="shared" si="5"/>
        <v>-76.886184999999998</v>
      </c>
      <c r="P22" s="47">
        <f t="shared" si="6"/>
        <v>9.5833333333333002</v>
      </c>
      <c r="Q22" s="27">
        <f t="shared" si="7"/>
        <v>-72.133156</v>
      </c>
      <c r="R22" s="27">
        <f t="shared" si="8"/>
        <v>-52.616717999999999</v>
      </c>
      <c r="S22" s="38"/>
      <c r="T22" s="27">
        <f t="shared" si="9"/>
        <v>10.791666666667</v>
      </c>
      <c r="U22" s="27">
        <f t="shared" si="10"/>
        <v>-75.003754000000001</v>
      </c>
      <c r="V22" s="27">
        <f t="shared" si="11"/>
        <v>-71.602164999999999</v>
      </c>
    </row>
    <row r="23" spans="2:22" x14ac:dyDescent="0.25">
      <c r="B23" s="89">
        <v>4916666666.6667004</v>
      </c>
      <c r="C23" s="89">
        <v>-47.891575000000003</v>
      </c>
      <c r="E23" s="89">
        <v>4916666666.6667004</v>
      </c>
      <c r="F23" s="89">
        <v>-63.873176999999998</v>
      </c>
      <c r="H23" s="27">
        <f t="shared" si="0"/>
        <v>7.3333333333332993</v>
      </c>
      <c r="I23" s="27">
        <f t="shared" si="1"/>
        <v>-57.835509999999999</v>
      </c>
      <c r="J23" s="27">
        <f t="shared" si="2"/>
        <v>-43.179141999999999</v>
      </c>
      <c r="L23" s="27">
        <f t="shared" si="3"/>
        <v>8.5</v>
      </c>
      <c r="M23" s="27">
        <f t="shared" si="4"/>
        <v>-63.511028000000003</v>
      </c>
      <c r="N23" s="27">
        <f t="shared" si="5"/>
        <v>-77.201003999999998</v>
      </c>
      <c r="P23" s="47">
        <f t="shared" si="6"/>
        <v>9.6666666666666998</v>
      </c>
      <c r="Q23" s="27">
        <f t="shared" si="7"/>
        <v>-72.678077999999999</v>
      </c>
      <c r="R23" s="27">
        <f t="shared" si="8"/>
        <v>-52.649357000000002</v>
      </c>
      <c r="S23" s="38"/>
      <c r="T23" s="27">
        <f t="shared" si="9"/>
        <v>10.833333333333</v>
      </c>
      <c r="U23" s="27">
        <f t="shared" si="10"/>
        <v>-79.812759</v>
      </c>
      <c r="V23" s="27">
        <f t="shared" si="11"/>
        <v>-71.605643999999998</v>
      </c>
    </row>
    <row r="24" spans="2:22" x14ac:dyDescent="0.25">
      <c r="B24" s="89">
        <v>5125000000</v>
      </c>
      <c r="C24" s="89">
        <v>-49.179707000000001</v>
      </c>
      <c r="E24" s="89">
        <v>5125000000</v>
      </c>
      <c r="F24" s="89">
        <v>-63.995491000000001</v>
      </c>
      <c r="H24" s="27">
        <f t="shared" si="0"/>
        <v>7.5</v>
      </c>
      <c r="I24" s="27">
        <f t="shared" si="1"/>
        <v>-57.934376</v>
      </c>
      <c r="J24" s="27">
        <f t="shared" si="2"/>
        <v>-43.571719999999999</v>
      </c>
      <c r="L24" s="27">
        <f t="shared" si="3"/>
        <v>8.625</v>
      </c>
      <c r="M24" s="27">
        <f t="shared" si="4"/>
        <v>-64.507980000000003</v>
      </c>
      <c r="N24" s="27">
        <f t="shared" si="5"/>
        <v>-77.894767999999999</v>
      </c>
      <c r="P24" s="47">
        <f t="shared" si="6"/>
        <v>9.75</v>
      </c>
      <c r="Q24" s="27">
        <f t="shared" si="7"/>
        <v>-73.442238000000003</v>
      </c>
      <c r="R24" s="27">
        <f t="shared" si="8"/>
        <v>-52.578319999999998</v>
      </c>
      <c r="S24" s="38"/>
      <c r="T24" s="27">
        <f t="shared" si="9"/>
        <v>10.875</v>
      </c>
      <c r="U24" s="27">
        <f t="shared" si="10"/>
        <v>-71.128760999999997</v>
      </c>
      <c r="V24" s="27">
        <f t="shared" si="11"/>
        <v>-71.554839999999999</v>
      </c>
    </row>
    <row r="25" spans="2:22" x14ac:dyDescent="0.25">
      <c r="B25" s="89">
        <v>5333333333.3332996</v>
      </c>
      <c r="C25" s="89">
        <v>-49.997554999999998</v>
      </c>
      <c r="E25" s="89">
        <v>5333333333.3332996</v>
      </c>
      <c r="F25" s="89">
        <v>-63.488402999999998</v>
      </c>
      <c r="H25" s="27">
        <f t="shared" si="0"/>
        <v>7.6666666666667007</v>
      </c>
      <c r="I25" s="27">
        <f t="shared" si="1"/>
        <v>-57.994720000000001</v>
      </c>
      <c r="J25" s="27">
        <f t="shared" si="2"/>
        <v>-43.919643000000001</v>
      </c>
      <c r="L25" s="27">
        <f t="shared" si="3"/>
        <v>8.75</v>
      </c>
      <c r="M25" s="27">
        <f t="shared" si="4"/>
        <v>-66.811706999999998</v>
      </c>
      <c r="N25" s="27">
        <f t="shared" si="5"/>
        <v>-77.824860000000001</v>
      </c>
      <c r="P25" s="47">
        <f t="shared" si="6"/>
        <v>9.8333333333333002</v>
      </c>
      <c r="Q25" s="27">
        <f t="shared" si="7"/>
        <v>-73.690421999999998</v>
      </c>
      <c r="R25" s="27">
        <f t="shared" si="8"/>
        <v>-52.635840999999999</v>
      </c>
      <c r="S25" s="38"/>
      <c r="T25" s="27">
        <f t="shared" si="9"/>
        <v>10.916666666667</v>
      </c>
      <c r="U25" s="27">
        <f t="shared" si="10"/>
        <v>-70.830558999999994</v>
      </c>
      <c r="V25" s="27">
        <f t="shared" si="11"/>
        <v>-72.132880999999998</v>
      </c>
    </row>
    <row r="26" spans="2:22" x14ac:dyDescent="0.25">
      <c r="B26" s="89">
        <v>5541666666.6667004</v>
      </c>
      <c r="C26" s="89">
        <v>-50.299197999999997</v>
      </c>
      <c r="E26" s="89">
        <v>5541666666.6667004</v>
      </c>
      <c r="F26" s="89">
        <v>-61.882503999999997</v>
      </c>
      <c r="H26" s="27">
        <f t="shared" si="0"/>
        <v>7.8333333333332993</v>
      </c>
      <c r="I26" s="27">
        <f t="shared" si="1"/>
        <v>-58.136906000000003</v>
      </c>
      <c r="J26" s="27">
        <f t="shared" si="2"/>
        <v>-44.233764999999998</v>
      </c>
      <c r="L26" s="27">
        <f t="shared" si="3"/>
        <v>8.875</v>
      </c>
      <c r="M26" s="27">
        <f t="shared" si="4"/>
        <v>-68.651336999999998</v>
      </c>
      <c r="N26" s="27">
        <f t="shared" si="5"/>
        <v>-77.188750999999996</v>
      </c>
      <c r="P26" s="47">
        <f t="shared" si="6"/>
        <v>9.9166666666666998</v>
      </c>
      <c r="Q26" s="27">
        <f t="shared" si="7"/>
        <v>-73.531386999999995</v>
      </c>
      <c r="R26" s="27">
        <f t="shared" si="8"/>
        <v>-52.553623000000002</v>
      </c>
      <c r="S26" s="38"/>
      <c r="T26" s="27">
        <f t="shared" si="9"/>
        <v>10.958333333333</v>
      </c>
      <c r="U26" s="27">
        <f t="shared" si="10"/>
        <v>-68.327904000000004</v>
      </c>
      <c r="V26" s="27">
        <f t="shared" si="11"/>
        <v>-71.5364</v>
      </c>
    </row>
    <row r="27" spans="2:22" x14ac:dyDescent="0.25">
      <c r="B27" s="89">
        <v>5750000000</v>
      </c>
      <c r="C27" s="89">
        <v>-50.252018</v>
      </c>
      <c r="E27" s="89">
        <v>5750000000</v>
      </c>
      <c r="F27" s="89">
        <v>-61.047642000000003</v>
      </c>
      <c r="H27" s="27">
        <f t="shared" si="0"/>
        <v>8</v>
      </c>
      <c r="I27" s="27">
        <f t="shared" si="1"/>
        <v>-58.340255999999997</v>
      </c>
      <c r="J27" s="27">
        <f t="shared" si="2"/>
        <v>-44.748252999999998</v>
      </c>
      <c r="L27" s="27">
        <f t="shared" si="3"/>
        <v>9</v>
      </c>
      <c r="M27" s="27">
        <f t="shared" si="4"/>
        <v>-68.466217</v>
      </c>
      <c r="N27" s="27">
        <f t="shared" si="5"/>
        <v>-75.840857999999997</v>
      </c>
      <c r="P27" s="47">
        <f t="shared" si="6"/>
        <v>10</v>
      </c>
      <c r="Q27" s="27">
        <f t="shared" si="7"/>
        <v>-73.317543000000001</v>
      </c>
      <c r="R27" s="27">
        <f t="shared" si="8"/>
        <v>-52.643158</v>
      </c>
      <c r="S27" s="38"/>
      <c r="T27" s="27">
        <f t="shared" si="9"/>
        <v>11</v>
      </c>
      <c r="U27" s="27">
        <f t="shared" si="10"/>
        <v>-68.542869999999994</v>
      </c>
      <c r="V27" s="27">
        <f t="shared" si="11"/>
        <v>-71.553505000000001</v>
      </c>
    </row>
    <row r="28" spans="2:22" x14ac:dyDescent="0.25">
      <c r="B28" s="89">
        <v>5958333333.3332996</v>
      </c>
      <c r="C28" s="89">
        <v>-49.885612000000002</v>
      </c>
      <c r="E28" s="89">
        <v>5958333333.3332996</v>
      </c>
      <c r="F28" s="89">
        <v>-60.929938999999997</v>
      </c>
      <c r="H28" s="27">
        <f t="shared" si="0"/>
        <v>8.1666666666666998</v>
      </c>
      <c r="I28" s="27">
        <f t="shared" si="1"/>
        <v>-58.675545</v>
      </c>
      <c r="J28" s="27">
        <f t="shared" si="2"/>
        <v>-45.207428</v>
      </c>
      <c r="L28" s="27">
        <f t="shared" si="3"/>
        <v>9.125</v>
      </c>
      <c r="M28" s="27">
        <f t="shared" si="4"/>
        <v>-67.975609000000006</v>
      </c>
      <c r="N28" s="27">
        <f t="shared" si="5"/>
        <v>-74.398726999999994</v>
      </c>
      <c r="P28" s="47">
        <f t="shared" si="6"/>
        <v>10.083333333333</v>
      </c>
      <c r="Q28" s="27">
        <f t="shared" si="7"/>
        <v>-73.437920000000005</v>
      </c>
      <c r="R28" s="27">
        <f t="shared" si="8"/>
        <v>-52.483378999999999</v>
      </c>
      <c r="S28" s="38"/>
      <c r="T28" s="27">
        <f t="shared" si="9"/>
        <v>11.041666666667</v>
      </c>
      <c r="U28" s="27">
        <f t="shared" si="10"/>
        <v>-68.086287999999996</v>
      </c>
      <c r="V28" s="27">
        <f t="shared" si="11"/>
        <v>-71.525313999999995</v>
      </c>
    </row>
    <row r="29" spans="2:22" x14ac:dyDescent="0.25">
      <c r="B29" s="89">
        <v>6166666666.6667004</v>
      </c>
      <c r="C29" s="89">
        <v>-49.261223000000001</v>
      </c>
      <c r="E29" s="89">
        <v>6166666666.6667004</v>
      </c>
      <c r="F29" s="89">
        <v>-61.188876999999998</v>
      </c>
      <c r="H29" s="27">
        <f t="shared" si="0"/>
        <v>8.3333333333333002</v>
      </c>
      <c r="I29" s="27">
        <f t="shared" si="1"/>
        <v>-59.139781999999997</v>
      </c>
      <c r="J29" s="27">
        <f t="shared" si="2"/>
        <v>-45.899822</v>
      </c>
      <c r="L29" s="27">
        <f t="shared" si="3"/>
        <v>9.25</v>
      </c>
      <c r="M29" s="27">
        <f t="shared" si="4"/>
        <v>-68.152382000000003</v>
      </c>
      <c r="N29" s="27">
        <f t="shared" si="5"/>
        <v>-73.709098999999995</v>
      </c>
      <c r="P29" s="47">
        <f t="shared" si="6"/>
        <v>10.166666666667</v>
      </c>
      <c r="Q29" s="27">
        <f t="shared" si="7"/>
        <v>-74.646095000000003</v>
      </c>
      <c r="R29" s="27">
        <f t="shared" si="8"/>
        <v>-52.377434000000001</v>
      </c>
      <c r="S29" s="38"/>
      <c r="T29" s="27">
        <f t="shared" si="9"/>
        <v>11.083333333333</v>
      </c>
      <c r="U29" s="27">
        <f t="shared" si="10"/>
        <v>-69.244484</v>
      </c>
      <c r="V29" s="27">
        <f t="shared" si="11"/>
        <v>-72.953072000000006</v>
      </c>
    </row>
    <row r="30" spans="2:22" x14ac:dyDescent="0.25">
      <c r="B30" s="89">
        <v>6375000000</v>
      </c>
      <c r="C30" s="89">
        <v>-48.545883000000003</v>
      </c>
      <c r="E30" s="89">
        <v>6375000000</v>
      </c>
      <c r="F30" s="89">
        <v>-61.290362999999999</v>
      </c>
      <c r="H30" s="27">
        <f t="shared" si="0"/>
        <v>8.5</v>
      </c>
      <c r="I30" s="27">
        <f t="shared" si="1"/>
        <v>-59.653801000000001</v>
      </c>
      <c r="J30" s="27">
        <f t="shared" si="2"/>
        <v>-46.666961999999998</v>
      </c>
      <c r="L30" s="27">
        <f t="shared" si="3"/>
        <v>9.375</v>
      </c>
      <c r="M30" s="27">
        <f t="shared" si="4"/>
        <v>-66.939025999999998</v>
      </c>
      <c r="N30" s="27">
        <f t="shared" si="5"/>
        <v>-73.079109000000003</v>
      </c>
      <c r="P30" s="47">
        <f t="shared" si="6"/>
        <v>10.25</v>
      </c>
      <c r="Q30" s="27">
        <f t="shared" si="7"/>
        <v>-75.774895000000001</v>
      </c>
      <c r="R30" s="27">
        <f t="shared" si="8"/>
        <v>-52.475628</v>
      </c>
      <c r="S30" s="38"/>
      <c r="T30" s="27">
        <f t="shared" si="9"/>
        <v>11.125</v>
      </c>
      <c r="U30" s="27">
        <f t="shared" si="10"/>
        <v>-71.847938999999997</v>
      </c>
      <c r="V30" s="27">
        <f t="shared" si="11"/>
        <v>-72.289505000000005</v>
      </c>
    </row>
    <row r="31" spans="2:22" x14ac:dyDescent="0.25">
      <c r="B31" s="89">
        <v>6583333333.3332996</v>
      </c>
      <c r="C31" s="89">
        <v>-47.929611000000001</v>
      </c>
      <c r="E31" s="89">
        <v>6583333333.3332996</v>
      </c>
      <c r="F31" s="89">
        <v>-61.464863000000001</v>
      </c>
      <c r="H31" s="27">
        <f t="shared" si="0"/>
        <v>8.6666666666666998</v>
      </c>
      <c r="I31" s="27">
        <f t="shared" si="1"/>
        <v>-60.195292999999999</v>
      </c>
      <c r="J31" s="27">
        <f t="shared" si="2"/>
        <v>-47.402073000000001</v>
      </c>
      <c r="L31" s="27">
        <f t="shared" si="3"/>
        <v>9.5</v>
      </c>
      <c r="M31" s="27">
        <f t="shared" si="4"/>
        <v>-64.353820999999996</v>
      </c>
      <c r="N31" s="27">
        <f t="shared" si="5"/>
        <v>-72.60051</v>
      </c>
      <c r="P31" s="47">
        <f t="shared" si="6"/>
        <v>10.333333333333</v>
      </c>
      <c r="Q31" s="27">
        <f t="shared" si="7"/>
        <v>-75.891341999999995</v>
      </c>
      <c r="R31" s="27">
        <f t="shared" si="8"/>
        <v>-52.359927999999996</v>
      </c>
      <c r="S31" s="38"/>
      <c r="T31" s="27">
        <f t="shared" si="9"/>
        <v>11.166666666667</v>
      </c>
      <c r="U31" s="27">
        <f t="shared" si="10"/>
        <v>-73.230759000000006</v>
      </c>
      <c r="V31" s="27">
        <f t="shared" si="11"/>
        <v>-72.107337999999999</v>
      </c>
    </row>
    <row r="32" spans="2:22" x14ac:dyDescent="0.25">
      <c r="B32" s="89">
        <v>6791666666.6667004</v>
      </c>
      <c r="C32" s="89">
        <v>-47.462364000000001</v>
      </c>
      <c r="E32" s="89">
        <v>6791666666.6667004</v>
      </c>
      <c r="F32" s="89">
        <v>-62.47625</v>
      </c>
      <c r="H32" s="27">
        <f t="shared" si="0"/>
        <v>8.8333333333333002</v>
      </c>
      <c r="I32" s="27">
        <f t="shared" si="1"/>
        <v>-60.699074000000003</v>
      </c>
      <c r="J32" s="27">
        <f t="shared" si="2"/>
        <v>-48.105975999999998</v>
      </c>
      <c r="L32" s="27">
        <f t="shared" si="3"/>
        <v>9.625</v>
      </c>
      <c r="M32" s="27">
        <f t="shared" si="4"/>
        <v>-61.680042</v>
      </c>
      <c r="N32" s="27">
        <f t="shared" si="5"/>
        <v>-72.393967000000004</v>
      </c>
      <c r="P32" s="47">
        <f t="shared" si="6"/>
        <v>10.416666666667</v>
      </c>
      <c r="Q32" s="27">
        <f t="shared" si="7"/>
        <v>-74.695732000000007</v>
      </c>
      <c r="R32" s="27">
        <f t="shared" si="8"/>
        <v>-52.388190999999999</v>
      </c>
      <c r="S32" s="38"/>
      <c r="T32" s="27">
        <f t="shared" si="9"/>
        <v>11.208333333333</v>
      </c>
      <c r="U32" s="27">
        <f t="shared" si="10"/>
        <v>-81.059166000000005</v>
      </c>
      <c r="V32" s="27">
        <f t="shared" si="11"/>
        <v>-73.072265999999999</v>
      </c>
    </row>
    <row r="33" spans="2:22" x14ac:dyDescent="0.25">
      <c r="B33" s="89">
        <v>7000000000</v>
      </c>
      <c r="C33" s="89">
        <v>-47.240707</v>
      </c>
      <c r="E33" s="89">
        <v>7000000000</v>
      </c>
      <c r="F33" s="89">
        <v>-64.055442999999997</v>
      </c>
      <c r="H33" s="27">
        <f t="shared" si="0"/>
        <v>9</v>
      </c>
      <c r="I33" s="27">
        <f t="shared" si="1"/>
        <v>-61.286735999999998</v>
      </c>
      <c r="J33" s="27">
        <f t="shared" si="2"/>
        <v>-48.754761000000002</v>
      </c>
      <c r="L33" s="27">
        <f t="shared" si="3"/>
        <v>9.75</v>
      </c>
      <c r="M33" s="27">
        <f t="shared" si="4"/>
        <v>-60.288609000000001</v>
      </c>
      <c r="N33" s="27">
        <f t="shared" si="5"/>
        <v>-72.585587000000004</v>
      </c>
      <c r="P33" s="47">
        <f t="shared" si="6"/>
        <v>10.5</v>
      </c>
      <c r="Q33" s="27">
        <f t="shared" si="7"/>
        <v>-73.646004000000005</v>
      </c>
      <c r="R33" s="27">
        <f t="shared" si="8"/>
        <v>-52.307758</v>
      </c>
      <c r="S33" s="38"/>
      <c r="T33" s="27">
        <f t="shared" si="9"/>
        <v>11.25</v>
      </c>
      <c r="U33" s="27">
        <f t="shared" si="10"/>
        <v>-74.989966999999993</v>
      </c>
      <c r="V33" s="27">
        <f t="shared" si="11"/>
        <v>-73.199516000000003</v>
      </c>
    </row>
    <row r="34" spans="2:22" x14ac:dyDescent="0.25">
      <c r="B34" s="89">
        <v>7208333333.3332996</v>
      </c>
      <c r="C34" s="89">
        <v>-47.193981000000001</v>
      </c>
      <c r="E34" s="89">
        <v>7208333333.3332996</v>
      </c>
      <c r="F34" s="89">
        <v>-65.564819</v>
      </c>
      <c r="H34" s="27">
        <f t="shared" si="0"/>
        <v>9.1666666666666998</v>
      </c>
      <c r="I34" s="27">
        <f t="shared" si="1"/>
        <v>-61.894683999999998</v>
      </c>
      <c r="J34" s="27">
        <f t="shared" si="2"/>
        <v>-49.216534000000003</v>
      </c>
      <c r="L34" s="27">
        <f t="shared" si="3"/>
        <v>9.875</v>
      </c>
      <c r="M34" s="27">
        <f t="shared" si="4"/>
        <v>-58.429366999999999</v>
      </c>
      <c r="N34" s="27">
        <f t="shared" si="5"/>
        <v>-72.509772999999996</v>
      </c>
      <c r="P34" s="47">
        <f t="shared" si="6"/>
        <v>10.583333333333</v>
      </c>
      <c r="Q34" s="27">
        <f t="shared" si="7"/>
        <v>-73.920936999999995</v>
      </c>
      <c r="R34" s="27">
        <f t="shared" si="8"/>
        <v>-52.365181</v>
      </c>
      <c r="S34" s="38"/>
      <c r="T34" s="27">
        <f t="shared" si="9"/>
        <v>11.291666666667</v>
      </c>
      <c r="U34" s="27">
        <f t="shared" si="10"/>
        <v>-70.173889000000003</v>
      </c>
      <c r="V34" s="27">
        <f t="shared" si="11"/>
        <v>-73.523178000000001</v>
      </c>
    </row>
    <row r="35" spans="2:22" x14ac:dyDescent="0.25">
      <c r="B35" s="89">
        <v>7416666666.6667004</v>
      </c>
      <c r="C35" s="89">
        <v>-47.227725999999997</v>
      </c>
      <c r="E35" s="89">
        <v>7416666666.6667004</v>
      </c>
      <c r="F35" s="89">
        <v>-67.116646000000003</v>
      </c>
      <c r="H35" s="27">
        <f t="shared" ref="H35:H51" si="12">B95/1000000000</f>
        <v>9.3333333333333002</v>
      </c>
      <c r="I35" s="27">
        <f t="shared" ref="I35:I51" si="13">C95</f>
        <v>-62.514484000000003</v>
      </c>
      <c r="J35" s="27">
        <f t="shared" ref="J35:J51" si="14">F95</f>
        <v>-49.524436999999999</v>
      </c>
      <c r="L35" s="27">
        <f t="shared" ref="L35:L51" si="15">B149/1000000000</f>
        <v>10</v>
      </c>
      <c r="M35" s="27">
        <f t="shared" ref="M35:M51" si="16">C149</f>
        <v>-56.60136</v>
      </c>
      <c r="N35" s="27">
        <f t="shared" ref="N35:N51" si="17">F149</f>
        <v>-72.634247000000002</v>
      </c>
      <c r="P35" s="47">
        <f t="shared" ref="P35:P51" si="18">B203/1000000000</f>
        <v>10.666666666667</v>
      </c>
      <c r="Q35" s="27">
        <f t="shared" ref="Q35:Q51" si="19">C203</f>
        <v>-74.376472000000007</v>
      </c>
      <c r="R35" s="27">
        <f t="shared" ref="R35:R51" si="20">F203</f>
        <v>-52.258938000000001</v>
      </c>
      <c r="S35" s="38"/>
      <c r="T35" s="27">
        <f t="shared" ref="T35:T51" si="21">B257/1000000000</f>
        <v>11.333333333333</v>
      </c>
      <c r="U35" s="27">
        <f t="shared" ref="U35:U51" si="22">C257</f>
        <v>-72.543921999999995</v>
      </c>
      <c r="V35" s="27">
        <f t="shared" ref="V35:V51" si="23">F257</f>
        <v>-73.057715999999999</v>
      </c>
    </row>
    <row r="36" spans="2:22" x14ac:dyDescent="0.25">
      <c r="B36" s="89">
        <v>7625000000</v>
      </c>
      <c r="C36" s="89">
        <v>-47.163601</v>
      </c>
      <c r="E36" s="89">
        <v>7625000000</v>
      </c>
      <c r="F36" s="89">
        <v>-68.934021000000001</v>
      </c>
      <c r="H36" s="27">
        <f t="shared" si="12"/>
        <v>9.5</v>
      </c>
      <c r="I36" s="27">
        <f t="shared" si="13"/>
        <v>-63.420276999999999</v>
      </c>
      <c r="J36" s="27">
        <f t="shared" si="14"/>
        <v>-49.555706000000001</v>
      </c>
      <c r="L36" s="27">
        <f t="shared" si="15"/>
        <v>10.125</v>
      </c>
      <c r="M36" s="27">
        <f t="shared" si="16"/>
        <v>-55.163249999999998</v>
      </c>
      <c r="N36" s="27">
        <f t="shared" si="17"/>
        <v>-72.713493</v>
      </c>
      <c r="P36" s="47">
        <f t="shared" si="18"/>
        <v>10.75</v>
      </c>
      <c r="Q36" s="27">
        <f t="shared" si="19"/>
        <v>-74.988692999999998</v>
      </c>
      <c r="R36" s="27">
        <f t="shared" si="20"/>
        <v>-52.31691</v>
      </c>
      <c r="S36" s="38"/>
      <c r="T36" s="27">
        <f t="shared" si="21"/>
        <v>11.375</v>
      </c>
      <c r="U36" s="27">
        <f t="shared" si="22"/>
        <v>-69.822800000000001</v>
      </c>
      <c r="V36" s="27">
        <f t="shared" si="23"/>
        <v>-73.265006999999997</v>
      </c>
    </row>
    <row r="37" spans="2:22" x14ac:dyDescent="0.25">
      <c r="B37" s="89">
        <v>7833333333.3332996</v>
      </c>
      <c r="C37" s="89">
        <v>-46.876251000000003</v>
      </c>
      <c r="E37" s="89">
        <v>7833333333.3332996</v>
      </c>
      <c r="F37" s="89">
        <v>-68.991546999999997</v>
      </c>
      <c r="H37" s="27">
        <f t="shared" si="12"/>
        <v>9.6666666666666998</v>
      </c>
      <c r="I37" s="27">
        <f t="shared" si="13"/>
        <v>-64.655815000000004</v>
      </c>
      <c r="J37" s="27">
        <f t="shared" si="14"/>
        <v>-49.389060999999998</v>
      </c>
      <c r="L37" s="27">
        <f t="shared" si="15"/>
        <v>10.25</v>
      </c>
      <c r="M37" s="27">
        <f t="shared" si="16"/>
        <v>-54.214848000000003</v>
      </c>
      <c r="N37" s="27">
        <f t="shared" si="17"/>
        <v>-72.809616000000005</v>
      </c>
      <c r="P37" s="47">
        <f t="shared" si="18"/>
        <v>10.833333333333</v>
      </c>
      <c r="Q37" s="27">
        <f t="shared" si="19"/>
        <v>-74.254883000000007</v>
      </c>
      <c r="R37" s="27">
        <f t="shared" si="20"/>
        <v>-52.227111999999998</v>
      </c>
      <c r="S37" s="38"/>
      <c r="T37" s="27">
        <f t="shared" si="21"/>
        <v>11.416666666667</v>
      </c>
      <c r="U37" s="27">
        <f t="shared" si="22"/>
        <v>-74.406845000000004</v>
      </c>
      <c r="V37" s="27">
        <f t="shared" si="23"/>
        <v>-73.185271999999998</v>
      </c>
    </row>
    <row r="38" spans="2:22" x14ac:dyDescent="0.25">
      <c r="B38" s="89">
        <v>8041666666.6667004</v>
      </c>
      <c r="C38" s="89">
        <v>-46.287436999999997</v>
      </c>
      <c r="E38" s="89">
        <v>8041666666.6667004</v>
      </c>
      <c r="F38" s="89">
        <v>-66.356468000000007</v>
      </c>
      <c r="H38" s="27">
        <f t="shared" si="12"/>
        <v>9.8333333333333002</v>
      </c>
      <c r="I38" s="27">
        <f t="shared" si="13"/>
        <v>-67.037193000000002</v>
      </c>
      <c r="J38" s="27">
        <f t="shared" si="14"/>
        <v>-49.273826999999997</v>
      </c>
      <c r="L38" s="27">
        <f t="shared" si="15"/>
        <v>10.375</v>
      </c>
      <c r="M38" s="27">
        <f t="shared" si="16"/>
        <v>-53.313774000000002</v>
      </c>
      <c r="N38" s="27">
        <f t="shared" si="17"/>
        <v>-73.404747</v>
      </c>
      <c r="P38" s="47">
        <f t="shared" si="18"/>
        <v>10.916666666667</v>
      </c>
      <c r="Q38" s="27">
        <f t="shared" si="19"/>
        <v>-73.611710000000002</v>
      </c>
      <c r="R38" s="27">
        <f t="shared" si="20"/>
        <v>-52.247669000000002</v>
      </c>
      <c r="S38" s="38"/>
      <c r="T38" s="27">
        <f t="shared" si="21"/>
        <v>11.458333333333</v>
      </c>
      <c r="U38" s="27">
        <f t="shared" si="22"/>
        <v>-67.374199000000004</v>
      </c>
      <c r="V38" s="27">
        <f t="shared" si="23"/>
        <v>-73.288048000000003</v>
      </c>
    </row>
    <row r="39" spans="2:22" x14ac:dyDescent="0.25">
      <c r="B39" s="89">
        <v>8250000000</v>
      </c>
      <c r="C39" s="89">
        <v>-45.364784</v>
      </c>
      <c r="E39" s="89">
        <v>8250000000</v>
      </c>
      <c r="F39" s="89">
        <v>-62.834052999999997</v>
      </c>
      <c r="H39" s="27">
        <f t="shared" si="12"/>
        <v>10</v>
      </c>
      <c r="I39" s="27">
        <f t="shared" si="13"/>
        <v>-71.854256000000007</v>
      </c>
      <c r="J39" s="27">
        <f t="shared" si="14"/>
        <v>-49.404933999999997</v>
      </c>
      <c r="L39" s="27">
        <f t="shared" si="15"/>
        <v>10.5</v>
      </c>
      <c r="M39" s="27">
        <f t="shared" si="16"/>
        <v>-52.888534999999997</v>
      </c>
      <c r="N39" s="27">
        <f t="shared" si="17"/>
        <v>-73.865913000000006</v>
      </c>
      <c r="P39" s="47">
        <f t="shared" si="18"/>
        <v>11</v>
      </c>
      <c r="Q39" s="27">
        <f t="shared" si="19"/>
        <v>-72.718543999999994</v>
      </c>
      <c r="R39" s="27">
        <f t="shared" si="20"/>
        <v>-52.267066999999997</v>
      </c>
      <c r="S39" s="38"/>
      <c r="T39" s="27">
        <f t="shared" si="21"/>
        <v>11.5</v>
      </c>
      <c r="U39" s="27">
        <f t="shared" si="22"/>
        <v>-72.071487000000005</v>
      </c>
      <c r="V39" s="27">
        <f t="shared" si="23"/>
        <v>-73.615775999999997</v>
      </c>
    </row>
    <row r="40" spans="2:22" x14ac:dyDescent="0.25">
      <c r="B40" s="89">
        <v>8458333333.3332996</v>
      </c>
      <c r="C40" s="89">
        <v>-44.165787000000002</v>
      </c>
      <c r="E40" s="89">
        <v>8458333333.3332996</v>
      </c>
      <c r="F40" s="89">
        <v>-60.710814999999997</v>
      </c>
      <c r="H40" s="27">
        <f t="shared" si="12"/>
        <v>10.166666666667</v>
      </c>
      <c r="I40" s="27">
        <f t="shared" si="13"/>
        <v>-76.212783999999999</v>
      </c>
      <c r="J40" s="27">
        <f t="shared" si="14"/>
        <v>-50.287933000000002</v>
      </c>
      <c r="L40" s="27">
        <f t="shared" si="15"/>
        <v>10.625</v>
      </c>
      <c r="M40" s="27">
        <f t="shared" si="16"/>
        <v>-52.703552000000002</v>
      </c>
      <c r="N40" s="27">
        <f t="shared" si="17"/>
        <v>-74.259758000000005</v>
      </c>
      <c r="P40" s="47">
        <f t="shared" si="18"/>
        <v>11.083333333333</v>
      </c>
      <c r="Q40" s="27">
        <f t="shared" si="19"/>
        <v>-73.074439999999996</v>
      </c>
      <c r="R40" s="27">
        <f t="shared" si="20"/>
        <v>-52.106856999999998</v>
      </c>
      <c r="S40" s="38"/>
      <c r="T40" s="27">
        <f t="shared" si="21"/>
        <v>11.541666666667</v>
      </c>
      <c r="U40" s="27">
        <f t="shared" si="22"/>
        <v>-68.656402999999997</v>
      </c>
      <c r="V40" s="27">
        <f t="shared" si="23"/>
        <v>-73.952552999999995</v>
      </c>
    </row>
    <row r="41" spans="2:22" x14ac:dyDescent="0.25">
      <c r="B41" s="89">
        <v>8666666666.6667004</v>
      </c>
      <c r="C41" s="89">
        <v>-42.741585000000001</v>
      </c>
      <c r="E41" s="89">
        <v>8666666666.6667004</v>
      </c>
      <c r="F41" s="89">
        <v>-59.205413999999998</v>
      </c>
      <c r="H41" s="27">
        <f t="shared" si="12"/>
        <v>10.333333333333</v>
      </c>
      <c r="I41" s="27">
        <f t="shared" si="13"/>
        <v>-77.736114999999998</v>
      </c>
      <c r="J41" s="27">
        <f t="shared" si="14"/>
        <v>-51.845962999999998</v>
      </c>
      <c r="L41" s="27">
        <f t="shared" si="15"/>
        <v>10.75</v>
      </c>
      <c r="M41" s="27">
        <f t="shared" si="16"/>
        <v>-52.052264999999998</v>
      </c>
      <c r="N41" s="27">
        <f t="shared" si="17"/>
        <v>-73.945732000000007</v>
      </c>
      <c r="P41" s="47">
        <f t="shared" si="18"/>
        <v>11.166666666667</v>
      </c>
      <c r="Q41" s="27">
        <f t="shared" si="19"/>
        <v>-73.725166000000002</v>
      </c>
      <c r="R41" s="27">
        <f t="shared" si="20"/>
        <v>-52.247714999999999</v>
      </c>
      <c r="S41" s="38"/>
      <c r="T41" s="27">
        <f t="shared" si="21"/>
        <v>11.583333333333</v>
      </c>
      <c r="U41" s="27">
        <f t="shared" si="22"/>
        <v>-65.252219999999994</v>
      </c>
      <c r="V41" s="27">
        <f t="shared" si="23"/>
        <v>-74.365318000000002</v>
      </c>
    </row>
    <row r="42" spans="2:22" x14ac:dyDescent="0.25">
      <c r="B42" s="89">
        <v>8875000000</v>
      </c>
      <c r="C42" s="89">
        <v>-41.134087000000001</v>
      </c>
      <c r="E42" s="89">
        <v>8875000000</v>
      </c>
      <c r="F42" s="89">
        <v>-57.889561</v>
      </c>
      <c r="H42" s="27">
        <f t="shared" si="12"/>
        <v>10.5</v>
      </c>
      <c r="I42" s="27">
        <f t="shared" si="13"/>
        <v>-75.526916999999997</v>
      </c>
      <c r="J42" s="27">
        <f t="shared" si="14"/>
        <v>-53.612845999999998</v>
      </c>
      <c r="L42" s="27">
        <f t="shared" si="15"/>
        <v>10.875</v>
      </c>
      <c r="M42" s="27">
        <f t="shared" si="16"/>
        <v>-51.242012000000003</v>
      </c>
      <c r="N42" s="27">
        <f t="shared" si="17"/>
        <v>-74.218292000000005</v>
      </c>
      <c r="P42" s="47">
        <f t="shared" si="18"/>
        <v>11.25</v>
      </c>
      <c r="Q42" s="27">
        <f t="shared" si="19"/>
        <v>-74.028960999999995</v>
      </c>
      <c r="R42" s="27">
        <f t="shared" si="20"/>
        <v>-52.193916000000002</v>
      </c>
      <c r="S42" s="38"/>
      <c r="T42" s="27">
        <f t="shared" si="21"/>
        <v>11.625</v>
      </c>
      <c r="U42" s="27">
        <f t="shared" si="22"/>
        <v>-66.074944000000002</v>
      </c>
      <c r="V42" s="27">
        <f t="shared" si="23"/>
        <v>-73.959557000000004</v>
      </c>
    </row>
    <row r="43" spans="2:22" x14ac:dyDescent="0.25">
      <c r="B43" s="89">
        <v>9083333333.3332996</v>
      </c>
      <c r="C43" s="89">
        <v>-39.467647999999997</v>
      </c>
      <c r="E43" s="89">
        <v>9083333333.3332996</v>
      </c>
      <c r="F43" s="89">
        <v>-56.470291000000003</v>
      </c>
      <c r="H43" s="27">
        <f t="shared" si="12"/>
        <v>10.666666666667</v>
      </c>
      <c r="I43" s="27">
        <f t="shared" si="13"/>
        <v>-73.349518000000003</v>
      </c>
      <c r="J43" s="27">
        <f t="shared" si="14"/>
        <v>-54.754978000000001</v>
      </c>
      <c r="L43" s="27">
        <f t="shared" si="15"/>
        <v>11</v>
      </c>
      <c r="M43" s="27">
        <f t="shared" si="16"/>
        <v>-50.690928999999997</v>
      </c>
      <c r="N43" s="27">
        <f t="shared" si="17"/>
        <v>-74.510650999999996</v>
      </c>
      <c r="P43" s="47">
        <f t="shared" si="18"/>
        <v>11.333333333333</v>
      </c>
      <c r="Q43" s="27">
        <f t="shared" si="19"/>
        <v>-73.644683999999998</v>
      </c>
      <c r="R43" s="27">
        <f t="shared" si="20"/>
        <v>-52.193545999999998</v>
      </c>
      <c r="S43" s="38"/>
      <c r="T43" s="27">
        <f t="shared" si="21"/>
        <v>11.666666666667</v>
      </c>
      <c r="U43" s="27">
        <f t="shared" si="22"/>
        <v>-67.073372000000006</v>
      </c>
      <c r="V43" s="27">
        <f t="shared" si="23"/>
        <v>-75.619658999999999</v>
      </c>
    </row>
    <row r="44" spans="2:22" x14ac:dyDescent="0.25">
      <c r="B44" s="89">
        <v>9291666666.6667004</v>
      </c>
      <c r="C44" s="89">
        <v>-37.850250000000003</v>
      </c>
      <c r="E44" s="89">
        <v>9291666666.6667004</v>
      </c>
      <c r="F44" s="89">
        <v>-55.709586999999999</v>
      </c>
      <c r="H44" s="27">
        <f t="shared" si="12"/>
        <v>10.833333333333</v>
      </c>
      <c r="I44" s="27">
        <f t="shared" si="13"/>
        <v>-72.894019999999998</v>
      </c>
      <c r="J44" s="27">
        <f t="shared" si="14"/>
        <v>-54.089863000000001</v>
      </c>
      <c r="L44" s="27">
        <f t="shared" si="15"/>
        <v>11.125</v>
      </c>
      <c r="M44" s="27">
        <f t="shared" si="16"/>
        <v>-50.410697999999996</v>
      </c>
      <c r="N44" s="27">
        <f t="shared" si="17"/>
        <v>-75.057845999999998</v>
      </c>
      <c r="P44" s="47">
        <f t="shared" si="18"/>
        <v>11.416666666667</v>
      </c>
      <c r="Q44" s="27">
        <f t="shared" si="19"/>
        <v>-73.131195000000005</v>
      </c>
      <c r="R44" s="27">
        <f t="shared" si="20"/>
        <v>-52.215885</v>
      </c>
      <c r="S44" s="38"/>
      <c r="T44" s="27">
        <f t="shared" si="21"/>
        <v>11.708333333333</v>
      </c>
      <c r="U44" s="27">
        <f t="shared" si="22"/>
        <v>-68.940635999999998</v>
      </c>
      <c r="V44" s="27">
        <f t="shared" si="23"/>
        <v>-75.950592</v>
      </c>
    </row>
    <row r="45" spans="2:22" x14ac:dyDescent="0.25">
      <c r="B45" s="89">
        <v>9500000000</v>
      </c>
      <c r="C45" s="89">
        <v>-36.350211999999999</v>
      </c>
      <c r="E45" s="89">
        <v>9500000000</v>
      </c>
      <c r="F45" s="89">
        <v>-54.793456999999997</v>
      </c>
      <c r="H45" s="27">
        <f t="shared" si="12"/>
        <v>11</v>
      </c>
      <c r="I45" s="27">
        <f t="shared" si="13"/>
        <v>-73.247253000000001</v>
      </c>
      <c r="J45" s="27">
        <f t="shared" si="14"/>
        <v>-52.724696999999999</v>
      </c>
      <c r="L45" s="27">
        <f t="shared" si="15"/>
        <v>11.25</v>
      </c>
      <c r="M45" s="27">
        <f t="shared" si="16"/>
        <v>-49.926411000000002</v>
      </c>
      <c r="N45" s="27">
        <f t="shared" si="17"/>
        <v>-75.145088000000001</v>
      </c>
      <c r="P45" s="47">
        <f t="shared" si="18"/>
        <v>11.5</v>
      </c>
      <c r="Q45" s="27">
        <f t="shared" si="19"/>
        <v>-73.910385000000005</v>
      </c>
      <c r="R45" s="27">
        <f t="shared" si="20"/>
        <v>-52.208218000000002</v>
      </c>
      <c r="S45" s="38"/>
      <c r="T45" s="27">
        <f t="shared" si="21"/>
        <v>11.75</v>
      </c>
      <c r="U45" s="27">
        <f t="shared" si="22"/>
        <v>-66.583663999999999</v>
      </c>
      <c r="V45" s="27">
        <f t="shared" si="23"/>
        <v>-75.290092000000001</v>
      </c>
    </row>
    <row r="46" spans="2:22" x14ac:dyDescent="0.25">
      <c r="B46" s="89">
        <v>9708333333.3332996</v>
      </c>
      <c r="C46" s="89">
        <v>-34.908638000000003</v>
      </c>
      <c r="E46" s="89">
        <v>9708333333.3332996</v>
      </c>
      <c r="F46" s="89">
        <v>-54.100994</v>
      </c>
      <c r="H46" s="27">
        <f t="shared" si="12"/>
        <v>11.166666666667</v>
      </c>
      <c r="I46" s="27">
        <f t="shared" si="13"/>
        <v>-73.277679000000006</v>
      </c>
      <c r="J46" s="27">
        <f t="shared" si="14"/>
        <v>-51.453212999999998</v>
      </c>
      <c r="L46" s="27">
        <f t="shared" si="15"/>
        <v>11.375</v>
      </c>
      <c r="M46" s="27">
        <f t="shared" si="16"/>
        <v>-49.749172000000002</v>
      </c>
      <c r="N46" s="27">
        <f t="shared" si="17"/>
        <v>-74.683441000000002</v>
      </c>
      <c r="P46" s="47">
        <f t="shared" si="18"/>
        <v>11.583333333333</v>
      </c>
      <c r="Q46" s="27">
        <f t="shared" si="19"/>
        <v>-74.797072999999997</v>
      </c>
      <c r="R46" s="27">
        <f t="shared" si="20"/>
        <v>-52.207996000000001</v>
      </c>
      <c r="S46" s="38"/>
      <c r="T46" s="27">
        <f t="shared" si="21"/>
        <v>11.791666666667</v>
      </c>
      <c r="U46" s="27">
        <f t="shared" si="22"/>
        <v>-69.117042999999995</v>
      </c>
      <c r="V46" s="27">
        <f t="shared" si="23"/>
        <v>-75.750145000000003</v>
      </c>
    </row>
    <row r="47" spans="2:22" x14ac:dyDescent="0.25">
      <c r="B47" s="89">
        <v>9916666666.6667004</v>
      </c>
      <c r="C47" s="89">
        <v>-33.576279</v>
      </c>
      <c r="E47" s="89">
        <v>9916666666.6667004</v>
      </c>
      <c r="F47" s="89">
        <v>-53.862907</v>
      </c>
      <c r="H47" s="27">
        <f t="shared" si="12"/>
        <v>11.333333333333</v>
      </c>
      <c r="I47" s="27">
        <f t="shared" si="13"/>
        <v>-72.329132000000001</v>
      </c>
      <c r="J47" s="27">
        <f t="shared" si="14"/>
        <v>-51.606430000000003</v>
      </c>
      <c r="L47" s="27">
        <f t="shared" si="15"/>
        <v>11.5</v>
      </c>
      <c r="M47" s="27">
        <f t="shared" si="16"/>
        <v>-49.626820000000002</v>
      </c>
      <c r="N47" s="27">
        <f t="shared" si="17"/>
        <v>-73.73912</v>
      </c>
      <c r="P47" s="47">
        <f t="shared" si="18"/>
        <v>11.666666666667</v>
      </c>
      <c r="Q47" s="27">
        <f t="shared" si="19"/>
        <v>-75.475791999999998</v>
      </c>
      <c r="R47" s="27">
        <f t="shared" si="20"/>
        <v>-52.175246999999999</v>
      </c>
      <c r="S47" s="38"/>
      <c r="T47" s="27">
        <f t="shared" si="21"/>
        <v>11.833333333333</v>
      </c>
      <c r="U47" s="27">
        <f t="shared" si="22"/>
        <v>-70.537216000000001</v>
      </c>
      <c r="V47" s="27">
        <f t="shared" si="23"/>
        <v>-75.204787999999994</v>
      </c>
    </row>
    <row r="48" spans="2:22" x14ac:dyDescent="0.25">
      <c r="B48" s="89">
        <v>10125000000</v>
      </c>
      <c r="C48" s="89">
        <v>-32.327846999999998</v>
      </c>
      <c r="E48" s="89">
        <v>10125000000</v>
      </c>
      <c r="F48" s="89">
        <v>-54.108910000000002</v>
      </c>
      <c r="H48" s="27">
        <f t="shared" si="12"/>
        <v>11.5</v>
      </c>
      <c r="I48" s="27">
        <f t="shared" si="13"/>
        <v>-70.732078999999999</v>
      </c>
      <c r="J48" s="27">
        <f t="shared" si="14"/>
        <v>-52.422759999999997</v>
      </c>
      <c r="L48" s="27">
        <f t="shared" si="15"/>
        <v>11.625</v>
      </c>
      <c r="M48" s="27">
        <f t="shared" si="16"/>
        <v>-49.723595000000003</v>
      </c>
      <c r="N48" s="27">
        <f t="shared" si="17"/>
        <v>-72.811378000000005</v>
      </c>
      <c r="P48" s="47">
        <f t="shared" si="18"/>
        <v>11.75</v>
      </c>
      <c r="Q48" s="27">
        <f t="shared" si="19"/>
        <v>-75.733046999999999</v>
      </c>
      <c r="R48" s="27">
        <f t="shared" si="20"/>
        <v>-52.107944000000003</v>
      </c>
      <c r="S48" s="38"/>
      <c r="T48" s="27">
        <f t="shared" si="21"/>
        <v>11.875</v>
      </c>
      <c r="U48" s="27">
        <f t="shared" si="22"/>
        <v>-73.474823000000001</v>
      </c>
      <c r="V48" s="27">
        <f t="shared" si="23"/>
        <v>-75.167312999999993</v>
      </c>
    </row>
    <row r="49" spans="2:22" x14ac:dyDescent="0.25">
      <c r="B49" s="89">
        <v>10333333333.333</v>
      </c>
      <c r="C49" s="89">
        <v>-31.231732999999998</v>
      </c>
      <c r="E49" s="89">
        <v>10333333333.333</v>
      </c>
      <c r="F49" s="89">
        <v>-54.886868</v>
      </c>
      <c r="H49" s="27">
        <f t="shared" si="12"/>
        <v>11.666666666667</v>
      </c>
      <c r="I49" s="27">
        <f t="shared" si="13"/>
        <v>-68.758125000000007</v>
      </c>
      <c r="J49" s="27">
        <f t="shared" si="14"/>
        <v>-53.952190000000002</v>
      </c>
      <c r="L49" s="27">
        <f t="shared" si="15"/>
        <v>11.75</v>
      </c>
      <c r="M49" s="27">
        <f t="shared" si="16"/>
        <v>-49.885272999999998</v>
      </c>
      <c r="N49" s="27">
        <f t="shared" si="17"/>
        <v>-72.617928000000006</v>
      </c>
      <c r="P49" s="47">
        <f t="shared" si="18"/>
        <v>11.833333333333</v>
      </c>
      <c r="Q49" s="27">
        <f t="shared" si="19"/>
        <v>-75.105727999999999</v>
      </c>
      <c r="R49" s="27">
        <f t="shared" si="20"/>
        <v>-52.233463</v>
      </c>
      <c r="S49" s="38"/>
      <c r="T49" s="27">
        <f t="shared" si="21"/>
        <v>11.916666666667</v>
      </c>
      <c r="U49" s="27">
        <f t="shared" si="22"/>
        <v>-75.196655000000007</v>
      </c>
      <c r="V49" s="27">
        <f t="shared" si="23"/>
        <v>-74.380324999999999</v>
      </c>
    </row>
    <row r="50" spans="2:22" x14ac:dyDescent="0.25">
      <c r="B50" s="89">
        <v>10541666666.667</v>
      </c>
      <c r="C50" s="89">
        <v>-30.273298</v>
      </c>
      <c r="E50" s="89">
        <v>10541666666.667</v>
      </c>
      <c r="F50" s="89">
        <v>-56.083485000000003</v>
      </c>
      <c r="H50" s="27">
        <f t="shared" si="12"/>
        <v>11.833333333333</v>
      </c>
      <c r="I50" s="27">
        <f t="shared" si="13"/>
        <v>-67.172340000000005</v>
      </c>
      <c r="J50" s="27">
        <f t="shared" si="14"/>
        <v>-55.50967</v>
      </c>
      <c r="L50" s="27">
        <f t="shared" si="15"/>
        <v>11.875</v>
      </c>
      <c r="M50" s="27">
        <f t="shared" si="16"/>
        <v>-50.287537</v>
      </c>
      <c r="N50" s="27">
        <f t="shared" si="17"/>
        <v>-72.226646000000002</v>
      </c>
      <c r="P50" s="47">
        <f t="shared" si="18"/>
        <v>11.916666666667</v>
      </c>
      <c r="Q50" s="27">
        <f t="shared" si="19"/>
        <v>-74.915336999999994</v>
      </c>
      <c r="R50" s="27">
        <f t="shared" si="20"/>
        <v>-52.335383999999998</v>
      </c>
      <c r="S50" s="38"/>
      <c r="T50" s="27">
        <f t="shared" si="21"/>
        <v>11.958333333333</v>
      </c>
      <c r="U50" s="27">
        <f t="shared" si="22"/>
        <v>-68.262328999999994</v>
      </c>
      <c r="V50" s="27">
        <f t="shared" si="23"/>
        <v>-74.264938000000001</v>
      </c>
    </row>
    <row r="51" spans="2:22" x14ac:dyDescent="0.25">
      <c r="B51" s="89">
        <v>10750000000</v>
      </c>
      <c r="C51" s="89">
        <v>-29.445993000000001</v>
      </c>
      <c r="E51" s="89">
        <v>10750000000</v>
      </c>
      <c r="F51" s="89">
        <v>-57.437278999999997</v>
      </c>
      <c r="H51" s="27">
        <f t="shared" si="12"/>
        <v>12</v>
      </c>
      <c r="I51" s="27">
        <f t="shared" si="13"/>
        <v>-66.248069999999998</v>
      </c>
      <c r="J51" s="27">
        <f t="shared" si="14"/>
        <v>-56.654259000000003</v>
      </c>
      <c r="L51" s="27">
        <f t="shared" si="15"/>
        <v>12</v>
      </c>
      <c r="M51" s="27">
        <f t="shared" si="16"/>
        <v>-50.577049000000002</v>
      </c>
      <c r="N51" s="27">
        <f t="shared" si="17"/>
        <v>-71.935280000000006</v>
      </c>
      <c r="P51" s="47">
        <f t="shared" si="18"/>
        <v>12</v>
      </c>
      <c r="Q51" s="27">
        <f t="shared" si="19"/>
        <v>-74.252296000000001</v>
      </c>
      <c r="R51" s="27">
        <f t="shared" si="20"/>
        <v>-52.472774999999999</v>
      </c>
      <c r="S51" s="38"/>
      <c r="T51" s="27">
        <f t="shared" si="21"/>
        <v>12</v>
      </c>
      <c r="U51" s="27">
        <f t="shared" si="22"/>
        <v>-81.060387000000006</v>
      </c>
      <c r="V51" s="27">
        <f t="shared" si="23"/>
        <v>-74.223679000000004</v>
      </c>
    </row>
    <row r="52" spans="2:22" x14ac:dyDescent="0.25">
      <c r="B52" s="89">
        <v>10958333333.333</v>
      </c>
      <c r="C52" s="89">
        <v>-28.775461</v>
      </c>
      <c r="E52" s="89">
        <v>10958333333.333</v>
      </c>
      <c r="F52" s="89">
        <v>-58.860771</v>
      </c>
    </row>
    <row r="53" spans="2:22" x14ac:dyDescent="0.25">
      <c r="B53" s="89">
        <v>11166666666.667</v>
      </c>
      <c r="C53" s="89">
        <v>-28.223326</v>
      </c>
      <c r="E53" s="89">
        <v>11166666666.667</v>
      </c>
      <c r="F53" s="89">
        <v>-60.315886999999996</v>
      </c>
    </row>
    <row r="54" spans="2:22" x14ac:dyDescent="0.25">
      <c r="B54" s="89">
        <v>11375000000</v>
      </c>
      <c r="C54" s="89">
        <v>-27.830555</v>
      </c>
      <c r="E54" s="89">
        <v>11375000000</v>
      </c>
      <c r="F54" s="89">
        <v>-62.062835999999997</v>
      </c>
    </row>
    <row r="55" spans="2:22" x14ac:dyDescent="0.25">
      <c r="B55" s="89">
        <v>11583333333.333</v>
      </c>
      <c r="C55" s="89">
        <v>-27.569614000000001</v>
      </c>
      <c r="E55" s="89">
        <v>11583333333.333</v>
      </c>
      <c r="F55" s="89">
        <v>-62.420872000000003</v>
      </c>
    </row>
    <row r="56" spans="2:22" x14ac:dyDescent="0.25">
      <c r="B56" s="89">
        <v>11791666666.667</v>
      </c>
      <c r="C56" s="89">
        <v>-27.437172</v>
      </c>
      <c r="E56" s="89">
        <v>11791666666.667</v>
      </c>
      <c r="F56" s="89">
        <v>-61.322944999999997</v>
      </c>
    </row>
    <row r="57" spans="2:22" x14ac:dyDescent="0.25">
      <c r="B57" s="89">
        <v>12000000000</v>
      </c>
      <c r="C57" s="89">
        <v>-27.393808</v>
      </c>
      <c r="E57" s="89">
        <v>12000000000</v>
      </c>
      <c r="F57" s="89">
        <v>-59.592533000000003</v>
      </c>
    </row>
    <row r="58" spans="2:22" x14ac:dyDescent="0.25">
      <c r="B58" s="89" t="s">
        <v>21</v>
      </c>
      <c r="C58" s="89"/>
      <c r="E58" s="89" t="s">
        <v>21</v>
      </c>
      <c r="F58" s="89"/>
    </row>
    <row r="59" spans="2:22" x14ac:dyDescent="0.25">
      <c r="B59" s="89"/>
      <c r="C59" s="89"/>
      <c r="E59" s="89"/>
      <c r="F59" s="89"/>
    </row>
    <row r="60" spans="2:22" x14ac:dyDescent="0.25">
      <c r="B60" s="89"/>
      <c r="C60" s="89"/>
      <c r="E60" s="89"/>
      <c r="F60" s="89"/>
    </row>
    <row r="61" spans="2:22" x14ac:dyDescent="0.25">
      <c r="B61" s="89" t="s">
        <v>22</v>
      </c>
      <c r="C61" s="89"/>
      <c r="E61" s="89" t="s">
        <v>22</v>
      </c>
      <c r="F61" s="89"/>
    </row>
    <row r="62" spans="2:22" x14ac:dyDescent="0.25">
      <c r="B62" s="89" t="s">
        <v>19</v>
      </c>
      <c r="C62" s="89" t="s">
        <v>262</v>
      </c>
      <c r="E62" s="89" t="s">
        <v>19</v>
      </c>
      <c r="F62" s="89" t="s">
        <v>262</v>
      </c>
    </row>
    <row r="63" spans="2:22" x14ac:dyDescent="0.25">
      <c r="B63" s="89">
        <v>4000000000</v>
      </c>
      <c r="C63" s="89">
        <v>-60.916271000000002</v>
      </c>
      <c r="E63" s="89">
        <v>4000000000</v>
      </c>
      <c r="F63" s="89">
        <v>-43.846629999999998</v>
      </c>
    </row>
    <row r="64" spans="2:22" x14ac:dyDescent="0.25">
      <c r="B64" s="89">
        <v>4166666666.6666999</v>
      </c>
      <c r="C64" s="89">
        <v>-60.295859999999998</v>
      </c>
      <c r="E64" s="89">
        <v>4166666666.6666999</v>
      </c>
      <c r="F64" s="89">
        <v>-43.648746000000003</v>
      </c>
    </row>
    <row r="65" spans="2:6" x14ac:dyDescent="0.25">
      <c r="B65" s="89">
        <v>4333333333.3332996</v>
      </c>
      <c r="C65" s="89">
        <v>-59.948836999999997</v>
      </c>
      <c r="E65" s="89">
        <v>4333333333.3332996</v>
      </c>
      <c r="F65" s="89">
        <v>-43.329177999999999</v>
      </c>
    </row>
    <row r="66" spans="2:6" x14ac:dyDescent="0.25">
      <c r="B66" s="89">
        <v>4500000000</v>
      </c>
      <c r="C66" s="89">
        <v>-59.789059000000002</v>
      </c>
      <c r="E66" s="89">
        <v>4500000000</v>
      </c>
      <c r="F66" s="89">
        <v>-43.222740000000002</v>
      </c>
    </row>
    <row r="67" spans="2:6" x14ac:dyDescent="0.25">
      <c r="B67" s="89">
        <v>4666666666.6667004</v>
      </c>
      <c r="C67" s="89">
        <v>-59.656616</v>
      </c>
      <c r="E67" s="89">
        <v>4666666666.6667004</v>
      </c>
      <c r="F67" s="89">
        <v>-42.918163</v>
      </c>
    </row>
    <row r="68" spans="2:6" x14ac:dyDescent="0.25">
      <c r="B68" s="89">
        <v>4833333333.3332996</v>
      </c>
      <c r="C68" s="89">
        <v>-59.150557999999997</v>
      </c>
      <c r="E68" s="89">
        <v>4833333333.3332996</v>
      </c>
      <c r="F68" s="89">
        <v>-42.618340000000003</v>
      </c>
    </row>
    <row r="69" spans="2:6" x14ac:dyDescent="0.25">
      <c r="B69" s="89">
        <v>5000000000</v>
      </c>
      <c r="C69" s="89">
        <v>-58.885883</v>
      </c>
      <c r="E69" s="89">
        <v>5000000000</v>
      </c>
      <c r="F69" s="89">
        <v>-42.346930999999998</v>
      </c>
    </row>
    <row r="70" spans="2:6" x14ac:dyDescent="0.25">
      <c r="B70" s="89">
        <v>5166666666.6667004</v>
      </c>
      <c r="C70" s="89">
        <v>-58.571624999999997</v>
      </c>
      <c r="E70" s="89">
        <v>5166666666.6667004</v>
      </c>
      <c r="F70" s="89">
        <v>-42.011223000000001</v>
      </c>
    </row>
    <row r="71" spans="2:6" x14ac:dyDescent="0.25">
      <c r="B71" s="89">
        <v>5333333333.3332996</v>
      </c>
      <c r="C71" s="89">
        <v>-58.290184000000004</v>
      </c>
      <c r="E71" s="89">
        <v>5333333333.3332996</v>
      </c>
      <c r="F71" s="89">
        <v>-41.751759</v>
      </c>
    </row>
    <row r="72" spans="2:6" x14ac:dyDescent="0.25">
      <c r="B72" s="89">
        <v>5500000000</v>
      </c>
      <c r="C72" s="89">
        <v>-57.888660000000002</v>
      </c>
      <c r="E72" s="89">
        <v>5500000000</v>
      </c>
      <c r="F72" s="89">
        <v>-41.394992999999999</v>
      </c>
    </row>
    <row r="73" spans="2:6" x14ac:dyDescent="0.25">
      <c r="B73" s="89">
        <v>5666666666.6667004</v>
      </c>
      <c r="C73" s="89">
        <v>-57.617244999999997</v>
      </c>
      <c r="E73" s="89">
        <v>5666666666.6667004</v>
      </c>
      <c r="F73" s="89">
        <v>-41.030807000000003</v>
      </c>
    </row>
    <row r="74" spans="2:6" x14ac:dyDescent="0.25">
      <c r="B74" s="89">
        <v>5833333333.3332996</v>
      </c>
      <c r="C74" s="89">
        <v>-57.257098999999997</v>
      </c>
      <c r="E74" s="89">
        <v>5833333333.3332996</v>
      </c>
      <c r="F74" s="89">
        <v>-40.853436000000002</v>
      </c>
    </row>
    <row r="75" spans="2:6" x14ac:dyDescent="0.25">
      <c r="B75" s="89">
        <v>6000000000</v>
      </c>
      <c r="C75" s="89">
        <v>-56.842571</v>
      </c>
      <c r="E75" s="89">
        <v>6000000000</v>
      </c>
      <c r="F75" s="89">
        <v>-40.665874000000002</v>
      </c>
    </row>
    <row r="76" spans="2:6" x14ac:dyDescent="0.25">
      <c r="B76" s="89">
        <v>6166666666.6667004</v>
      </c>
      <c r="C76" s="89">
        <v>-56.701382000000002</v>
      </c>
      <c r="E76" s="89">
        <v>6166666666.6667004</v>
      </c>
      <c r="F76" s="89">
        <v>-40.780456999999998</v>
      </c>
    </row>
    <row r="77" spans="2:6" x14ac:dyDescent="0.25">
      <c r="B77" s="89">
        <v>6333333333.3332996</v>
      </c>
      <c r="C77" s="89">
        <v>-56.638343999999996</v>
      </c>
      <c r="E77" s="89">
        <v>6333333333.3332996</v>
      </c>
      <c r="F77" s="89">
        <v>-41.047634000000002</v>
      </c>
    </row>
    <row r="78" spans="2:6" x14ac:dyDescent="0.25">
      <c r="B78" s="89">
        <v>6500000000</v>
      </c>
      <c r="C78" s="89">
        <v>-56.729748000000001</v>
      </c>
      <c r="E78" s="89">
        <v>6500000000</v>
      </c>
      <c r="F78" s="89">
        <v>-41.238083000000003</v>
      </c>
    </row>
    <row r="79" spans="2:6" x14ac:dyDescent="0.25">
      <c r="B79" s="89">
        <v>6666666666.6667004</v>
      </c>
      <c r="C79" s="89">
        <v>-56.806438</v>
      </c>
      <c r="E79" s="89">
        <v>6666666666.6667004</v>
      </c>
      <c r="F79" s="89">
        <v>-41.621651</v>
      </c>
    </row>
    <row r="80" spans="2:6" x14ac:dyDescent="0.25">
      <c r="B80" s="89">
        <v>6833333333.3332996</v>
      </c>
      <c r="C80" s="89">
        <v>-57.064449000000003</v>
      </c>
      <c r="E80" s="89">
        <v>6833333333.3332996</v>
      </c>
      <c r="F80" s="89">
        <v>-41.874763000000002</v>
      </c>
    </row>
    <row r="81" spans="2:6" x14ac:dyDescent="0.25">
      <c r="B81" s="89">
        <v>7000000000</v>
      </c>
      <c r="C81" s="89">
        <v>-57.330810999999997</v>
      </c>
      <c r="E81" s="89">
        <v>7000000000</v>
      </c>
      <c r="F81" s="89">
        <v>-42.315285000000003</v>
      </c>
    </row>
    <row r="82" spans="2:6" x14ac:dyDescent="0.25">
      <c r="B82" s="89">
        <v>7166666666.6667004</v>
      </c>
      <c r="C82" s="89">
        <v>-57.625850999999997</v>
      </c>
      <c r="E82" s="89">
        <v>7166666666.6667004</v>
      </c>
      <c r="F82" s="89">
        <v>-42.818485000000003</v>
      </c>
    </row>
    <row r="83" spans="2:6" x14ac:dyDescent="0.25">
      <c r="B83" s="89">
        <v>7333333333.3332996</v>
      </c>
      <c r="C83" s="89">
        <v>-57.835509999999999</v>
      </c>
      <c r="E83" s="89">
        <v>7333333333.3332996</v>
      </c>
      <c r="F83" s="89">
        <v>-43.179141999999999</v>
      </c>
    </row>
    <row r="84" spans="2:6" x14ac:dyDescent="0.25">
      <c r="B84" s="89">
        <v>7500000000</v>
      </c>
      <c r="C84" s="89">
        <v>-57.934376</v>
      </c>
      <c r="E84" s="89">
        <v>7500000000</v>
      </c>
      <c r="F84" s="89">
        <v>-43.571719999999999</v>
      </c>
    </row>
    <row r="85" spans="2:6" x14ac:dyDescent="0.25">
      <c r="B85" s="89">
        <v>7666666666.6667004</v>
      </c>
      <c r="C85" s="89">
        <v>-57.994720000000001</v>
      </c>
      <c r="E85" s="89">
        <v>7666666666.6667004</v>
      </c>
      <c r="F85" s="89">
        <v>-43.919643000000001</v>
      </c>
    </row>
    <row r="86" spans="2:6" x14ac:dyDescent="0.25">
      <c r="B86" s="89">
        <v>7833333333.3332996</v>
      </c>
      <c r="C86" s="89">
        <v>-58.136906000000003</v>
      </c>
      <c r="E86" s="89">
        <v>7833333333.3332996</v>
      </c>
      <c r="F86" s="89">
        <v>-44.233764999999998</v>
      </c>
    </row>
    <row r="87" spans="2:6" x14ac:dyDescent="0.25">
      <c r="B87" s="89">
        <v>8000000000</v>
      </c>
      <c r="C87" s="89">
        <v>-58.340255999999997</v>
      </c>
      <c r="E87" s="89">
        <v>8000000000</v>
      </c>
      <c r="F87" s="89">
        <v>-44.748252999999998</v>
      </c>
    </row>
    <row r="88" spans="2:6" x14ac:dyDescent="0.25">
      <c r="B88" s="89">
        <v>8166666666.6667004</v>
      </c>
      <c r="C88" s="89">
        <v>-58.675545</v>
      </c>
      <c r="E88" s="89">
        <v>8166666666.6667004</v>
      </c>
      <c r="F88" s="89">
        <v>-45.207428</v>
      </c>
    </row>
    <row r="89" spans="2:6" x14ac:dyDescent="0.25">
      <c r="B89" s="89">
        <v>8333333333.3332996</v>
      </c>
      <c r="C89" s="89">
        <v>-59.139781999999997</v>
      </c>
      <c r="E89" s="89">
        <v>8333333333.3332996</v>
      </c>
      <c r="F89" s="89">
        <v>-45.899822</v>
      </c>
    </row>
    <row r="90" spans="2:6" x14ac:dyDescent="0.25">
      <c r="B90" s="89">
        <v>8500000000</v>
      </c>
      <c r="C90" s="89">
        <v>-59.653801000000001</v>
      </c>
      <c r="E90" s="89">
        <v>8500000000</v>
      </c>
      <c r="F90" s="89">
        <v>-46.666961999999998</v>
      </c>
    </row>
    <row r="91" spans="2:6" x14ac:dyDescent="0.25">
      <c r="B91" s="89">
        <v>8666666666.6667004</v>
      </c>
      <c r="C91" s="89">
        <v>-60.195292999999999</v>
      </c>
      <c r="E91" s="89">
        <v>8666666666.6667004</v>
      </c>
      <c r="F91" s="89">
        <v>-47.402073000000001</v>
      </c>
    </row>
    <row r="92" spans="2:6" x14ac:dyDescent="0.25">
      <c r="B92" s="89">
        <v>8833333333.3332996</v>
      </c>
      <c r="C92" s="89">
        <v>-60.699074000000003</v>
      </c>
      <c r="E92" s="89">
        <v>8833333333.3332996</v>
      </c>
      <c r="F92" s="89">
        <v>-48.105975999999998</v>
      </c>
    </row>
    <row r="93" spans="2:6" x14ac:dyDescent="0.25">
      <c r="B93" s="89">
        <v>9000000000</v>
      </c>
      <c r="C93" s="89">
        <v>-61.286735999999998</v>
      </c>
      <c r="E93" s="89">
        <v>9000000000</v>
      </c>
      <c r="F93" s="89">
        <v>-48.754761000000002</v>
      </c>
    </row>
    <row r="94" spans="2:6" x14ac:dyDescent="0.25">
      <c r="B94" s="89">
        <v>9166666666.6667004</v>
      </c>
      <c r="C94" s="89">
        <v>-61.894683999999998</v>
      </c>
      <c r="E94" s="89">
        <v>9166666666.6667004</v>
      </c>
      <c r="F94" s="89">
        <v>-49.216534000000003</v>
      </c>
    </row>
    <row r="95" spans="2:6" x14ac:dyDescent="0.25">
      <c r="B95" s="89">
        <v>9333333333.3332996</v>
      </c>
      <c r="C95" s="89">
        <v>-62.514484000000003</v>
      </c>
      <c r="E95" s="89">
        <v>9333333333.3332996</v>
      </c>
      <c r="F95" s="89">
        <v>-49.524436999999999</v>
      </c>
    </row>
    <row r="96" spans="2:6" x14ac:dyDescent="0.25">
      <c r="B96" s="89">
        <v>9500000000</v>
      </c>
      <c r="C96" s="89">
        <v>-63.420276999999999</v>
      </c>
      <c r="E96" s="89">
        <v>9500000000</v>
      </c>
      <c r="F96" s="89">
        <v>-49.555706000000001</v>
      </c>
    </row>
    <row r="97" spans="2:6" x14ac:dyDescent="0.25">
      <c r="B97" s="89">
        <v>9666666666.6667004</v>
      </c>
      <c r="C97" s="89">
        <v>-64.655815000000004</v>
      </c>
      <c r="E97" s="89">
        <v>9666666666.6667004</v>
      </c>
      <c r="F97" s="89">
        <v>-49.389060999999998</v>
      </c>
    </row>
    <row r="98" spans="2:6" x14ac:dyDescent="0.25">
      <c r="B98" s="89">
        <v>9833333333.3332996</v>
      </c>
      <c r="C98" s="89">
        <v>-67.037193000000002</v>
      </c>
      <c r="E98" s="89">
        <v>9833333333.3332996</v>
      </c>
      <c r="F98" s="89">
        <v>-49.273826999999997</v>
      </c>
    </row>
    <row r="99" spans="2:6" x14ac:dyDescent="0.25">
      <c r="B99" s="89">
        <v>10000000000</v>
      </c>
      <c r="C99" s="89">
        <v>-71.854256000000007</v>
      </c>
      <c r="E99" s="89">
        <v>10000000000</v>
      </c>
      <c r="F99" s="89">
        <v>-49.404933999999997</v>
      </c>
    </row>
    <row r="100" spans="2:6" x14ac:dyDescent="0.25">
      <c r="B100" s="89">
        <v>10166666666.667</v>
      </c>
      <c r="C100" s="89">
        <v>-76.212783999999999</v>
      </c>
      <c r="E100" s="89">
        <v>10166666666.667</v>
      </c>
      <c r="F100" s="89">
        <v>-50.287933000000002</v>
      </c>
    </row>
    <row r="101" spans="2:6" x14ac:dyDescent="0.25">
      <c r="B101" s="89">
        <v>10333333333.333</v>
      </c>
      <c r="C101" s="89">
        <v>-77.736114999999998</v>
      </c>
      <c r="E101" s="89">
        <v>10333333333.333</v>
      </c>
      <c r="F101" s="89">
        <v>-51.845962999999998</v>
      </c>
    </row>
    <row r="102" spans="2:6" x14ac:dyDescent="0.25">
      <c r="B102" s="89">
        <v>10500000000</v>
      </c>
      <c r="C102" s="89">
        <v>-75.526916999999997</v>
      </c>
      <c r="E102" s="89">
        <v>10500000000</v>
      </c>
      <c r="F102" s="89">
        <v>-53.612845999999998</v>
      </c>
    </row>
    <row r="103" spans="2:6" x14ac:dyDescent="0.25">
      <c r="B103" s="89">
        <v>10666666666.667</v>
      </c>
      <c r="C103" s="89">
        <v>-73.349518000000003</v>
      </c>
      <c r="E103" s="89">
        <v>10666666666.667</v>
      </c>
      <c r="F103" s="89">
        <v>-54.754978000000001</v>
      </c>
    </row>
    <row r="104" spans="2:6" x14ac:dyDescent="0.25">
      <c r="B104" s="89">
        <v>10833333333.333</v>
      </c>
      <c r="C104" s="89">
        <v>-72.894019999999998</v>
      </c>
      <c r="E104" s="89">
        <v>10833333333.333</v>
      </c>
      <c r="F104" s="89">
        <v>-54.089863000000001</v>
      </c>
    </row>
    <row r="105" spans="2:6" x14ac:dyDescent="0.25">
      <c r="B105" s="89">
        <v>11000000000</v>
      </c>
      <c r="C105" s="89">
        <v>-73.247253000000001</v>
      </c>
      <c r="E105" s="89">
        <v>11000000000</v>
      </c>
      <c r="F105" s="89">
        <v>-52.724696999999999</v>
      </c>
    </row>
    <row r="106" spans="2:6" x14ac:dyDescent="0.25">
      <c r="B106" s="89">
        <v>11166666666.667</v>
      </c>
      <c r="C106" s="89">
        <v>-73.277679000000006</v>
      </c>
      <c r="E106" s="89">
        <v>11166666666.667</v>
      </c>
      <c r="F106" s="89">
        <v>-51.453212999999998</v>
      </c>
    </row>
    <row r="107" spans="2:6" x14ac:dyDescent="0.25">
      <c r="B107" s="89">
        <v>11333333333.333</v>
      </c>
      <c r="C107" s="89">
        <v>-72.329132000000001</v>
      </c>
      <c r="E107" s="89">
        <v>11333333333.333</v>
      </c>
      <c r="F107" s="89">
        <v>-51.606430000000003</v>
      </c>
    </row>
    <row r="108" spans="2:6" x14ac:dyDescent="0.25">
      <c r="B108" s="89">
        <v>11500000000</v>
      </c>
      <c r="C108" s="89">
        <v>-70.732078999999999</v>
      </c>
      <c r="E108" s="89">
        <v>11500000000</v>
      </c>
      <c r="F108" s="89">
        <v>-52.422759999999997</v>
      </c>
    </row>
    <row r="109" spans="2:6" x14ac:dyDescent="0.25">
      <c r="B109" s="89">
        <v>11666666666.667</v>
      </c>
      <c r="C109" s="89">
        <v>-68.758125000000007</v>
      </c>
      <c r="E109" s="89">
        <v>11666666666.667</v>
      </c>
      <c r="F109" s="89">
        <v>-53.952190000000002</v>
      </c>
    </row>
    <row r="110" spans="2:6" x14ac:dyDescent="0.25">
      <c r="B110" s="89">
        <v>11833333333.333</v>
      </c>
      <c r="C110" s="89">
        <v>-67.172340000000005</v>
      </c>
      <c r="E110" s="89">
        <v>11833333333.333</v>
      </c>
      <c r="F110" s="89">
        <v>-55.50967</v>
      </c>
    </row>
    <row r="111" spans="2:6" x14ac:dyDescent="0.25">
      <c r="B111" s="89">
        <v>12000000000</v>
      </c>
      <c r="C111" s="89">
        <v>-66.248069999999998</v>
      </c>
      <c r="E111" s="89">
        <v>12000000000</v>
      </c>
      <c r="F111" s="89">
        <v>-56.654259000000003</v>
      </c>
    </row>
    <row r="112" spans="2:6" x14ac:dyDescent="0.25">
      <c r="B112" s="89" t="s">
        <v>21</v>
      </c>
      <c r="C112" s="89"/>
      <c r="E112" s="89" t="s">
        <v>21</v>
      </c>
      <c r="F112" s="89"/>
    </row>
    <row r="113" spans="2:6" x14ac:dyDescent="0.25">
      <c r="B113" s="89"/>
      <c r="C113" s="89"/>
      <c r="E113" s="89"/>
      <c r="F113" s="89"/>
    </row>
    <row r="114" spans="2:6" x14ac:dyDescent="0.25">
      <c r="B114" s="89"/>
      <c r="C114" s="89"/>
      <c r="E114" s="89"/>
      <c r="F114" s="89"/>
    </row>
    <row r="115" spans="2:6" x14ac:dyDescent="0.25">
      <c r="B115" s="89" t="s">
        <v>23</v>
      </c>
      <c r="C115" s="89"/>
      <c r="E115" s="89" t="s">
        <v>23</v>
      </c>
      <c r="F115" s="89"/>
    </row>
    <row r="116" spans="2:6" x14ac:dyDescent="0.25">
      <c r="B116" s="89" t="s">
        <v>19</v>
      </c>
      <c r="C116" s="89" t="s">
        <v>263</v>
      </c>
      <c r="E116" s="89" t="s">
        <v>19</v>
      </c>
      <c r="F116" s="89" t="s">
        <v>263</v>
      </c>
    </row>
    <row r="117" spans="2:6" x14ac:dyDescent="0.25">
      <c r="B117" s="89">
        <v>6000000000</v>
      </c>
      <c r="C117" s="89">
        <v>-68.324898000000005</v>
      </c>
      <c r="E117" s="89">
        <v>6000000000</v>
      </c>
      <c r="F117" s="89">
        <v>-73.958732999999995</v>
      </c>
    </row>
    <row r="118" spans="2:6" x14ac:dyDescent="0.25">
      <c r="B118" s="89">
        <v>6125000000</v>
      </c>
      <c r="C118" s="89">
        <v>-68.507430999999997</v>
      </c>
      <c r="E118" s="89">
        <v>6125000000</v>
      </c>
      <c r="F118" s="89">
        <v>-73.879706999999996</v>
      </c>
    </row>
    <row r="119" spans="2:6" x14ac:dyDescent="0.25">
      <c r="B119" s="89">
        <v>6250000000</v>
      </c>
      <c r="C119" s="89">
        <v>-68.474525</v>
      </c>
      <c r="E119" s="89">
        <v>6250000000</v>
      </c>
      <c r="F119" s="89">
        <v>-73.499802000000003</v>
      </c>
    </row>
    <row r="120" spans="2:6" x14ac:dyDescent="0.25">
      <c r="B120" s="89">
        <v>6375000000</v>
      </c>
      <c r="C120" s="89">
        <v>-68.610885999999994</v>
      </c>
      <c r="E120" s="89">
        <v>6375000000</v>
      </c>
      <c r="F120" s="89">
        <v>-73.231537000000003</v>
      </c>
    </row>
    <row r="121" spans="2:6" x14ac:dyDescent="0.25">
      <c r="B121" s="89">
        <v>6500000000</v>
      </c>
      <c r="C121" s="89">
        <v>-68.609527999999997</v>
      </c>
      <c r="E121" s="89">
        <v>6500000000</v>
      </c>
      <c r="F121" s="89">
        <v>-73.018226999999996</v>
      </c>
    </row>
    <row r="122" spans="2:6" x14ac:dyDescent="0.25">
      <c r="B122" s="89">
        <v>6625000000</v>
      </c>
      <c r="C122" s="89">
        <v>-68.345932000000005</v>
      </c>
      <c r="E122" s="89">
        <v>6625000000</v>
      </c>
      <c r="F122" s="89">
        <v>-73.398231999999993</v>
      </c>
    </row>
    <row r="123" spans="2:6" x14ac:dyDescent="0.25">
      <c r="B123" s="89">
        <v>6750000000</v>
      </c>
      <c r="C123" s="89">
        <v>-67.173362999999995</v>
      </c>
      <c r="E123" s="89">
        <v>6750000000</v>
      </c>
      <c r="F123" s="89">
        <v>-73.391129000000006</v>
      </c>
    </row>
    <row r="124" spans="2:6" x14ac:dyDescent="0.25">
      <c r="B124" s="89">
        <v>6875000000</v>
      </c>
      <c r="C124" s="89">
        <v>-66.202408000000005</v>
      </c>
      <c r="E124" s="89">
        <v>6875000000</v>
      </c>
      <c r="F124" s="89">
        <v>-73.858092999999997</v>
      </c>
    </row>
    <row r="125" spans="2:6" x14ac:dyDescent="0.25">
      <c r="B125" s="89">
        <v>7000000000</v>
      </c>
      <c r="C125" s="89">
        <v>-65.187904000000003</v>
      </c>
      <c r="E125" s="89">
        <v>7000000000</v>
      </c>
      <c r="F125" s="89">
        <v>-73.933029000000005</v>
      </c>
    </row>
    <row r="126" spans="2:6" x14ac:dyDescent="0.25">
      <c r="B126" s="89">
        <v>7125000000</v>
      </c>
      <c r="C126" s="89">
        <v>-64.475266000000005</v>
      </c>
      <c r="E126" s="89">
        <v>7125000000</v>
      </c>
      <c r="F126" s="89">
        <v>-73.695083999999994</v>
      </c>
    </row>
    <row r="127" spans="2:6" x14ac:dyDescent="0.25">
      <c r="B127" s="89">
        <v>7250000000</v>
      </c>
      <c r="C127" s="89">
        <v>-63.985764000000003</v>
      </c>
      <c r="E127" s="89">
        <v>7250000000</v>
      </c>
      <c r="F127" s="89">
        <v>-73.576049999999995</v>
      </c>
    </row>
    <row r="128" spans="2:6" x14ac:dyDescent="0.25">
      <c r="B128" s="89">
        <v>7375000000</v>
      </c>
      <c r="C128" s="89">
        <v>-63.676459999999999</v>
      </c>
      <c r="E128" s="89">
        <v>7375000000</v>
      </c>
      <c r="F128" s="89">
        <v>-73.719352999999998</v>
      </c>
    </row>
    <row r="129" spans="2:6" x14ac:dyDescent="0.25">
      <c r="B129" s="89">
        <v>7500000000</v>
      </c>
      <c r="C129" s="89">
        <v>-63.324691999999999</v>
      </c>
      <c r="E129" s="89">
        <v>7500000000</v>
      </c>
      <c r="F129" s="89">
        <v>-74.178139000000002</v>
      </c>
    </row>
    <row r="130" spans="2:6" x14ac:dyDescent="0.25">
      <c r="B130" s="89">
        <v>7625000000</v>
      </c>
      <c r="C130" s="89">
        <v>-62.790329</v>
      </c>
      <c r="E130" s="89">
        <v>7625000000</v>
      </c>
      <c r="F130" s="89">
        <v>-74.153747999999993</v>
      </c>
    </row>
    <row r="131" spans="2:6" x14ac:dyDescent="0.25">
      <c r="B131" s="89">
        <v>7750000000</v>
      </c>
      <c r="C131" s="89">
        <v>-62.493316999999998</v>
      </c>
      <c r="E131" s="89">
        <v>7750000000</v>
      </c>
      <c r="F131" s="89">
        <v>-74.264144999999999</v>
      </c>
    </row>
    <row r="132" spans="2:6" x14ac:dyDescent="0.25">
      <c r="B132" s="89">
        <v>7875000000</v>
      </c>
      <c r="C132" s="89">
        <v>-62.379868000000002</v>
      </c>
      <c r="E132" s="89">
        <v>7875000000</v>
      </c>
      <c r="F132" s="89">
        <v>-74.513549999999995</v>
      </c>
    </row>
    <row r="133" spans="2:6" x14ac:dyDescent="0.25">
      <c r="B133" s="89">
        <v>8000000000</v>
      </c>
      <c r="C133" s="89">
        <v>-62.498984999999998</v>
      </c>
      <c r="E133" s="89">
        <v>8000000000</v>
      </c>
      <c r="F133" s="89">
        <v>-75.002243000000007</v>
      </c>
    </row>
    <row r="134" spans="2:6" x14ac:dyDescent="0.25">
      <c r="B134" s="89">
        <v>8125000000</v>
      </c>
      <c r="C134" s="89">
        <v>-62.723919000000002</v>
      </c>
      <c r="E134" s="89">
        <v>8125000000</v>
      </c>
      <c r="F134" s="89">
        <v>-75.582237000000006</v>
      </c>
    </row>
    <row r="135" spans="2:6" x14ac:dyDescent="0.25">
      <c r="B135" s="89">
        <v>8250000000</v>
      </c>
      <c r="C135" s="89">
        <v>-63.432513999999998</v>
      </c>
      <c r="E135" s="89">
        <v>8250000000</v>
      </c>
      <c r="F135" s="89">
        <v>-75.781829999999999</v>
      </c>
    </row>
    <row r="136" spans="2:6" x14ac:dyDescent="0.25">
      <c r="B136" s="89">
        <v>8375000000</v>
      </c>
      <c r="C136" s="89">
        <v>-63.584094999999998</v>
      </c>
      <c r="E136" s="89">
        <v>8375000000</v>
      </c>
      <c r="F136" s="89">
        <v>-76.886184999999998</v>
      </c>
    </row>
    <row r="137" spans="2:6" x14ac:dyDescent="0.25">
      <c r="B137" s="89">
        <v>8500000000</v>
      </c>
      <c r="C137" s="89">
        <v>-63.511028000000003</v>
      </c>
      <c r="E137" s="89">
        <v>8500000000</v>
      </c>
      <c r="F137" s="89">
        <v>-77.201003999999998</v>
      </c>
    </row>
    <row r="138" spans="2:6" x14ac:dyDescent="0.25">
      <c r="B138" s="89">
        <v>8625000000</v>
      </c>
      <c r="C138" s="89">
        <v>-64.507980000000003</v>
      </c>
      <c r="E138" s="89">
        <v>8625000000</v>
      </c>
      <c r="F138" s="89">
        <v>-77.894767999999999</v>
      </c>
    </row>
    <row r="139" spans="2:6" x14ac:dyDescent="0.25">
      <c r="B139" s="89">
        <v>8750000000</v>
      </c>
      <c r="C139" s="89">
        <v>-66.811706999999998</v>
      </c>
      <c r="E139" s="89">
        <v>8750000000</v>
      </c>
      <c r="F139" s="89">
        <v>-77.824860000000001</v>
      </c>
    </row>
    <row r="140" spans="2:6" x14ac:dyDescent="0.25">
      <c r="B140" s="89">
        <v>8875000000</v>
      </c>
      <c r="C140" s="89">
        <v>-68.651336999999998</v>
      </c>
      <c r="E140" s="89">
        <v>8875000000</v>
      </c>
      <c r="F140" s="89">
        <v>-77.188750999999996</v>
      </c>
    </row>
    <row r="141" spans="2:6" x14ac:dyDescent="0.25">
      <c r="B141" s="89">
        <v>9000000000</v>
      </c>
      <c r="C141" s="89">
        <v>-68.466217</v>
      </c>
      <c r="E141" s="89">
        <v>9000000000</v>
      </c>
      <c r="F141" s="89">
        <v>-75.840857999999997</v>
      </c>
    </row>
    <row r="142" spans="2:6" x14ac:dyDescent="0.25">
      <c r="B142" s="89">
        <v>9125000000</v>
      </c>
      <c r="C142" s="89">
        <v>-67.975609000000006</v>
      </c>
      <c r="E142" s="89">
        <v>9125000000</v>
      </c>
      <c r="F142" s="89">
        <v>-74.398726999999994</v>
      </c>
    </row>
    <row r="143" spans="2:6" x14ac:dyDescent="0.25">
      <c r="B143" s="89">
        <v>9250000000</v>
      </c>
      <c r="C143" s="89">
        <v>-68.152382000000003</v>
      </c>
      <c r="E143" s="89">
        <v>9250000000</v>
      </c>
      <c r="F143" s="89">
        <v>-73.709098999999995</v>
      </c>
    </row>
    <row r="144" spans="2:6" x14ac:dyDescent="0.25">
      <c r="B144" s="89">
        <v>9375000000</v>
      </c>
      <c r="C144" s="89">
        <v>-66.939025999999998</v>
      </c>
      <c r="E144" s="89">
        <v>9375000000</v>
      </c>
      <c r="F144" s="89">
        <v>-73.079109000000003</v>
      </c>
    </row>
    <row r="145" spans="2:6" x14ac:dyDescent="0.25">
      <c r="B145" s="89">
        <v>9500000000</v>
      </c>
      <c r="C145" s="89">
        <v>-64.353820999999996</v>
      </c>
      <c r="E145" s="89">
        <v>9500000000</v>
      </c>
      <c r="F145" s="89">
        <v>-72.60051</v>
      </c>
    </row>
    <row r="146" spans="2:6" x14ac:dyDescent="0.25">
      <c r="B146" s="89">
        <v>9625000000</v>
      </c>
      <c r="C146" s="89">
        <v>-61.680042</v>
      </c>
      <c r="E146" s="89">
        <v>9625000000</v>
      </c>
      <c r="F146" s="89">
        <v>-72.393967000000004</v>
      </c>
    </row>
    <row r="147" spans="2:6" x14ac:dyDescent="0.25">
      <c r="B147" s="89">
        <v>9750000000</v>
      </c>
      <c r="C147" s="89">
        <v>-60.288609000000001</v>
      </c>
      <c r="E147" s="89">
        <v>9750000000</v>
      </c>
      <c r="F147" s="89">
        <v>-72.585587000000004</v>
      </c>
    </row>
    <row r="148" spans="2:6" x14ac:dyDescent="0.25">
      <c r="B148" s="89">
        <v>9875000000</v>
      </c>
      <c r="C148" s="89">
        <v>-58.429366999999999</v>
      </c>
      <c r="E148" s="89">
        <v>9875000000</v>
      </c>
      <c r="F148" s="89">
        <v>-72.509772999999996</v>
      </c>
    </row>
    <row r="149" spans="2:6" x14ac:dyDescent="0.25">
      <c r="B149" s="89">
        <v>10000000000</v>
      </c>
      <c r="C149" s="89">
        <v>-56.60136</v>
      </c>
      <c r="E149" s="89">
        <v>10000000000</v>
      </c>
      <c r="F149" s="89">
        <v>-72.634247000000002</v>
      </c>
    </row>
    <row r="150" spans="2:6" x14ac:dyDescent="0.25">
      <c r="B150" s="89">
        <v>10125000000</v>
      </c>
      <c r="C150" s="89">
        <v>-55.163249999999998</v>
      </c>
      <c r="E150" s="89">
        <v>10125000000</v>
      </c>
      <c r="F150" s="89">
        <v>-72.713493</v>
      </c>
    </row>
    <row r="151" spans="2:6" x14ac:dyDescent="0.25">
      <c r="B151" s="89">
        <v>10250000000</v>
      </c>
      <c r="C151" s="89">
        <v>-54.214848000000003</v>
      </c>
      <c r="E151" s="89">
        <v>10250000000</v>
      </c>
      <c r="F151" s="89">
        <v>-72.809616000000005</v>
      </c>
    </row>
    <row r="152" spans="2:6" x14ac:dyDescent="0.25">
      <c r="B152" s="89">
        <v>10375000000</v>
      </c>
      <c r="C152" s="89">
        <v>-53.313774000000002</v>
      </c>
      <c r="E152" s="89">
        <v>10375000000</v>
      </c>
      <c r="F152" s="89">
        <v>-73.404747</v>
      </c>
    </row>
    <row r="153" spans="2:6" x14ac:dyDescent="0.25">
      <c r="B153" s="89">
        <v>10500000000</v>
      </c>
      <c r="C153" s="89">
        <v>-52.888534999999997</v>
      </c>
      <c r="E153" s="89">
        <v>10500000000</v>
      </c>
      <c r="F153" s="89">
        <v>-73.865913000000006</v>
      </c>
    </row>
    <row r="154" spans="2:6" x14ac:dyDescent="0.25">
      <c r="B154" s="89">
        <v>10625000000</v>
      </c>
      <c r="C154" s="89">
        <v>-52.703552000000002</v>
      </c>
      <c r="E154" s="89">
        <v>10625000000</v>
      </c>
      <c r="F154" s="89">
        <v>-74.259758000000005</v>
      </c>
    </row>
    <row r="155" spans="2:6" x14ac:dyDescent="0.25">
      <c r="B155" s="89">
        <v>10750000000</v>
      </c>
      <c r="C155" s="89">
        <v>-52.052264999999998</v>
      </c>
      <c r="E155" s="89">
        <v>10750000000</v>
      </c>
      <c r="F155" s="89">
        <v>-73.945732000000007</v>
      </c>
    </row>
    <row r="156" spans="2:6" x14ac:dyDescent="0.25">
      <c r="B156" s="89">
        <v>10875000000</v>
      </c>
      <c r="C156" s="89">
        <v>-51.242012000000003</v>
      </c>
      <c r="E156" s="89">
        <v>10875000000</v>
      </c>
      <c r="F156" s="89">
        <v>-74.218292000000005</v>
      </c>
    </row>
    <row r="157" spans="2:6" x14ac:dyDescent="0.25">
      <c r="B157" s="89">
        <v>11000000000</v>
      </c>
      <c r="C157" s="89">
        <v>-50.690928999999997</v>
      </c>
      <c r="E157" s="89">
        <v>11000000000</v>
      </c>
      <c r="F157" s="89">
        <v>-74.510650999999996</v>
      </c>
    </row>
    <row r="158" spans="2:6" x14ac:dyDescent="0.25">
      <c r="B158" s="89">
        <v>11125000000</v>
      </c>
      <c r="C158" s="89">
        <v>-50.410697999999996</v>
      </c>
      <c r="E158" s="89">
        <v>11125000000</v>
      </c>
      <c r="F158" s="89">
        <v>-75.057845999999998</v>
      </c>
    </row>
    <row r="159" spans="2:6" x14ac:dyDescent="0.25">
      <c r="B159" s="89">
        <v>11250000000</v>
      </c>
      <c r="C159" s="89">
        <v>-49.926411000000002</v>
      </c>
      <c r="E159" s="89">
        <v>11250000000</v>
      </c>
      <c r="F159" s="89">
        <v>-75.145088000000001</v>
      </c>
    </row>
    <row r="160" spans="2:6" x14ac:dyDescent="0.25">
      <c r="B160" s="89">
        <v>11375000000</v>
      </c>
      <c r="C160" s="89">
        <v>-49.749172000000002</v>
      </c>
      <c r="E160" s="89">
        <v>11375000000</v>
      </c>
      <c r="F160" s="89">
        <v>-74.683441000000002</v>
      </c>
    </row>
    <row r="161" spans="2:6" x14ac:dyDescent="0.25">
      <c r="B161" s="89">
        <v>11500000000</v>
      </c>
      <c r="C161" s="89">
        <v>-49.626820000000002</v>
      </c>
      <c r="E161" s="89">
        <v>11500000000</v>
      </c>
      <c r="F161" s="89">
        <v>-73.73912</v>
      </c>
    </row>
    <row r="162" spans="2:6" x14ac:dyDescent="0.25">
      <c r="B162" s="89">
        <v>11625000000</v>
      </c>
      <c r="C162" s="89">
        <v>-49.723595000000003</v>
      </c>
      <c r="E162" s="89">
        <v>11625000000</v>
      </c>
      <c r="F162" s="89">
        <v>-72.811378000000005</v>
      </c>
    </row>
    <row r="163" spans="2:6" x14ac:dyDescent="0.25">
      <c r="B163" s="89">
        <v>11750000000</v>
      </c>
      <c r="C163" s="89">
        <v>-49.885272999999998</v>
      </c>
      <c r="E163" s="89">
        <v>11750000000</v>
      </c>
      <c r="F163" s="89">
        <v>-72.617928000000006</v>
      </c>
    </row>
    <row r="164" spans="2:6" x14ac:dyDescent="0.25">
      <c r="B164" s="89">
        <v>11875000000</v>
      </c>
      <c r="C164" s="89">
        <v>-50.287537</v>
      </c>
      <c r="E164" s="89">
        <v>11875000000</v>
      </c>
      <c r="F164" s="89">
        <v>-72.226646000000002</v>
      </c>
    </row>
    <row r="165" spans="2:6" x14ac:dyDescent="0.25">
      <c r="B165" s="89">
        <v>12000000000</v>
      </c>
      <c r="C165" s="89">
        <v>-50.577049000000002</v>
      </c>
      <c r="E165" s="89">
        <v>12000000000</v>
      </c>
      <c r="F165" s="89">
        <v>-71.935280000000006</v>
      </c>
    </row>
    <row r="166" spans="2:6" x14ac:dyDescent="0.25">
      <c r="B166" s="89" t="s">
        <v>21</v>
      </c>
      <c r="C166" s="89"/>
      <c r="E166" s="89" t="s">
        <v>21</v>
      </c>
      <c r="F166" s="89"/>
    </row>
    <row r="167" spans="2:6" x14ac:dyDescent="0.25">
      <c r="B167" s="89"/>
      <c r="C167" s="89"/>
      <c r="E167" s="89"/>
      <c r="F167" s="89"/>
    </row>
    <row r="168" spans="2:6" x14ac:dyDescent="0.25">
      <c r="B168" s="89"/>
      <c r="C168" s="89"/>
      <c r="E168" s="89"/>
      <c r="F168" s="89"/>
    </row>
    <row r="169" spans="2:6" x14ac:dyDescent="0.25">
      <c r="B169" s="89" t="s">
        <v>24</v>
      </c>
      <c r="C169" s="89"/>
      <c r="E169" s="89" t="s">
        <v>24</v>
      </c>
      <c r="F169" s="89"/>
    </row>
    <row r="170" spans="2:6" x14ac:dyDescent="0.25">
      <c r="B170" s="89" t="s">
        <v>19</v>
      </c>
      <c r="C170" s="89" t="s">
        <v>274</v>
      </c>
      <c r="E170" s="89" t="s">
        <v>19</v>
      </c>
      <c r="F170" s="89" t="s">
        <v>274</v>
      </c>
    </row>
    <row r="171" spans="2:6" x14ac:dyDescent="0.25">
      <c r="B171" s="89">
        <v>8000000000</v>
      </c>
      <c r="C171" s="89">
        <v>-71.576285999999996</v>
      </c>
      <c r="E171" s="89">
        <v>8000000000</v>
      </c>
      <c r="F171" s="89">
        <v>-54.511584999999997</v>
      </c>
    </row>
    <row r="172" spans="2:6" x14ac:dyDescent="0.25">
      <c r="B172" s="89">
        <v>8083333333.3332996</v>
      </c>
      <c r="C172" s="89">
        <v>-71.230689999999996</v>
      </c>
      <c r="E172" s="89">
        <v>8083333333.3332996</v>
      </c>
      <c r="F172" s="89">
        <v>-54.501553000000001</v>
      </c>
    </row>
    <row r="173" spans="2:6" x14ac:dyDescent="0.25">
      <c r="B173" s="89">
        <v>8166666666.6667004</v>
      </c>
      <c r="C173" s="89">
        <v>-71.245307999999994</v>
      </c>
      <c r="E173" s="89">
        <v>8166666666.6667004</v>
      </c>
      <c r="F173" s="89">
        <v>-54.391300000000001</v>
      </c>
    </row>
    <row r="174" spans="2:6" x14ac:dyDescent="0.25">
      <c r="B174" s="89">
        <v>8250000000</v>
      </c>
      <c r="C174" s="89">
        <v>-71.461235000000002</v>
      </c>
      <c r="E174" s="89">
        <v>8250000000</v>
      </c>
      <c r="F174" s="89">
        <v>-54.294159000000001</v>
      </c>
    </row>
    <row r="175" spans="2:6" x14ac:dyDescent="0.25">
      <c r="B175" s="89">
        <v>8333333333.3332996</v>
      </c>
      <c r="C175" s="89">
        <v>-72.141525000000001</v>
      </c>
      <c r="E175" s="89">
        <v>8333333333.3332996</v>
      </c>
      <c r="F175" s="89">
        <v>-54.267834000000001</v>
      </c>
    </row>
    <row r="176" spans="2:6" x14ac:dyDescent="0.25">
      <c r="B176" s="89">
        <v>8416666666.6667004</v>
      </c>
      <c r="C176" s="89">
        <v>-72.160499999999999</v>
      </c>
      <c r="E176" s="89">
        <v>8416666666.6667004</v>
      </c>
      <c r="F176" s="89">
        <v>-54.237189999999998</v>
      </c>
    </row>
    <row r="177" spans="2:6" x14ac:dyDescent="0.25">
      <c r="B177" s="89">
        <v>8500000000</v>
      </c>
      <c r="C177" s="89">
        <v>-71.727836999999994</v>
      </c>
      <c r="E177" s="89">
        <v>8500000000</v>
      </c>
      <c r="F177" s="89">
        <v>-54.105365999999997</v>
      </c>
    </row>
    <row r="178" spans="2:6" x14ac:dyDescent="0.25">
      <c r="B178" s="89">
        <v>8583333333.3332996</v>
      </c>
      <c r="C178" s="89">
        <v>-71.407996999999995</v>
      </c>
      <c r="E178" s="89">
        <v>8583333333.3332996</v>
      </c>
      <c r="F178" s="89">
        <v>-53.957706000000002</v>
      </c>
    </row>
    <row r="179" spans="2:6" x14ac:dyDescent="0.25">
      <c r="B179" s="89">
        <v>8666666666.6667004</v>
      </c>
      <c r="C179" s="89">
        <v>-71.395652999999996</v>
      </c>
      <c r="E179" s="89">
        <v>8666666666.6667004</v>
      </c>
      <c r="F179" s="89">
        <v>-53.852984999999997</v>
      </c>
    </row>
    <row r="180" spans="2:6" x14ac:dyDescent="0.25">
      <c r="B180" s="89">
        <v>8750000000</v>
      </c>
      <c r="C180" s="89">
        <v>-71.984183999999999</v>
      </c>
      <c r="E180" s="89">
        <v>8750000000</v>
      </c>
      <c r="F180" s="89">
        <v>-53.773868999999998</v>
      </c>
    </row>
    <row r="181" spans="2:6" x14ac:dyDescent="0.25">
      <c r="B181" s="89">
        <v>8833333333.3332996</v>
      </c>
      <c r="C181" s="89">
        <v>-72.373374999999996</v>
      </c>
      <c r="E181" s="89">
        <v>8833333333.3332996</v>
      </c>
      <c r="F181" s="89">
        <v>-53.871093999999999</v>
      </c>
    </row>
    <row r="182" spans="2:6" x14ac:dyDescent="0.25">
      <c r="B182" s="89">
        <v>8916666666.6667004</v>
      </c>
      <c r="C182" s="89">
        <v>-72.703811999999999</v>
      </c>
      <c r="E182" s="89">
        <v>8916666666.6667004</v>
      </c>
      <c r="F182" s="89">
        <v>-53.828780999999999</v>
      </c>
    </row>
    <row r="183" spans="2:6" x14ac:dyDescent="0.25">
      <c r="B183" s="89">
        <v>9000000000</v>
      </c>
      <c r="C183" s="89">
        <v>-72.393257000000006</v>
      </c>
      <c r="E183" s="89">
        <v>9000000000</v>
      </c>
      <c r="F183" s="89">
        <v>-53.781376000000002</v>
      </c>
    </row>
    <row r="184" spans="2:6" x14ac:dyDescent="0.25">
      <c r="B184" s="89">
        <v>9083333333.3332996</v>
      </c>
      <c r="C184" s="89">
        <v>-72.021027000000004</v>
      </c>
      <c r="E184" s="89">
        <v>9083333333.3332996</v>
      </c>
      <c r="F184" s="89">
        <v>-53.616055000000003</v>
      </c>
    </row>
    <row r="185" spans="2:6" x14ac:dyDescent="0.25">
      <c r="B185" s="89">
        <v>9166666666.6667004</v>
      </c>
      <c r="C185" s="89">
        <v>-72.059989999999999</v>
      </c>
      <c r="E185" s="89">
        <v>9166666666.6667004</v>
      </c>
      <c r="F185" s="89">
        <v>-53.468936999999997</v>
      </c>
    </row>
    <row r="186" spans="2:6" x14ac:dyDescent="0.25">
      <c r="B186" s="89">
        <v>9250000000</v>
      </c>
      <c r="C186" s="89">
        <v>-72.429337000000004</v>
      </c>
      <c r="E186" s="89">
        <v>9250000000</v>
      </c>
      <c r="F186" s="89">
        <v>-53.412502000000003</v>
      </c>
    </row>
    <row r="187" spans="2:6" x14ac:dyDescent="0.25">
      <c r="B187" s="89">
        <v>9333333333.3332996</v>
      </c>
      <c r="C187" s="89">
        <v>-72.802986000000004</v>
      </c>
      <c r="E187" s="89">
        <v>9333333333.3332996</v>
      </c>
      <c r="F187" s="89">
        <v>-53.193545999999998</v>
      </c>
    </row>
    <row r="188" spans="2:6" x14ac:dyDescent="0.25">
      <c r="B188" s="89">
        <v>9416666666.6667004</v>
      </c>
      <c r="C188" s="89">
        <v>-72.571647999999996</v>
      </c>
      <c r="E188" s="89">
        <v>9416666666.6667004</v>
      </c>
      <c r="F188" s="89">
        <v>-52.980041999999997</v>
      </c>
    </row>
    <row r="189" spans="2:6" x14ac:dyDescent="0.25">
      <c r="B189" s="89">
        <v>9500000000</v>
      </c>
      <c r="C189" s="89">
        <v>-72.075660999999997</v>
      </c>
      <c r="E189" s="89">
        <v>9500000000</v>
      </c>
      <c r="F189" s="89">
        <v>-52.736564999999999</v>
      </c>
    </row>
    <row r="190" spans="2:6" x14ac:dyDescent="0.25">
      <c r="B190" s="89">
        <v>9583333333.3332996</v>
      </c>
      <c r="C190" s="89">
        <v>-72.133156</v>
      </c>
      <c r="E190" s="89">
        <v>9583333333.3332996</v>
      </c>
      <c r="F190" s="89">
        <v>-52.616717999999999</v>
      </c>
    </row>
    <row r="191" spans="2:6" x14ac:dyDescent="0.25">
      <c r="B191" s="89">
        <v>9666666666.6667004</v>
      </c>
      <c r="C191" s="89">
        <v>-72.678077999999999</v>
      </c>
      <c r="E191" s="89">
        <v>9666666666.6667004</v>
      </c>
      <c r="F191" s="89">
        <v>-52.649357000000002</v>
      </c>
    </row>
    <row r="192" spans="2:6" x14ac:dyDescent="0.25">
      <c r="B192" s="89">
        <v>9750000000</v>
      </c>
      <c r="C192" s="89">
        <v>-73.442238000000003</v>
      </c>
      <c r="E192" s="89">
        <v>9750000000</v>
      </c>
      <c r="F192" s="89">
        <v>-52.578319999999998</v>
      </c>
    </row>
    <row r="193" spans="2:6" x14ac:dyDescent="0.25">
      <c r="B193" s="89">
        <v>9833333333.3332996</v>
      </c>
      <c r="C193" s="89">
        <v>-73.690421999999998</v>
      </c>
      <c r="E193" s="89">
        <v>9833333333.3332996</v>
      </c>
      <c r="F193" s="89">
        <v>-52.635840999999999</v>
      </c>
    </row>
    <row r="194" spans="2:6" x14ac:dyDescent="0.25">
      <c r="B194" s="89">
        <v>9916666666.6667004</v>
      </c>
      <c r="C194" s="89">
        <v>-73.531386999999995</v>
      </c>
      <c r="E194" s="89">
        <v>9916666666.6667004</v>
      </c>
      <c r="F194" s="89">
        <v>-52.553623000000002</v>
      </c>
    </row>
    <row r="195" spans="2:6" x14ac:dyDescent="0.25">
      <c r="B195" s="89">
        <v>10000000000</v>
      </c>
      <c r="C195" s="89">
        <v>-73.317543000000001</v>
      </c>
      <c r="E195" s="89">
        <v>10000000000</v>
      </c>
      <c r="F195" s="89">
        <v>-52.643158</v>
      </c>
    </row>
    <row r="196" spans="2:6" x14ac:dyDescent="0.25">
      <c r="B196" s="89">
        <v>10083333333.333</v>
      </c>
      <c r="C196" s="89">
        <v>-73.437920000000005</v>
      </c>
      <c r="E196" s="89">
        <v>10083333333.333</v>
      </c>
      <c r="F196" s="89">
        <v>-52.483378999999999</v>
      </c>
    </row>
    <row r="197" spans="2:6" x14ac:dyDescent="0.25">
      <c r="B197" s="89">
        <v>10166666666.667</v>
      </c>
      <c r="C197" s="89">
        <v>-74.646095000000003</v>
      </c>
      <c r="E197" s="89">
        <v>10166666666.667</v>
      </c>
      <c r="F197" s="89">
        <v>-52.377434000000001</v>
      </c>
    </row>
    <row r="198" spans="2:6" x14ac:dyDescent="0.25">
      <c r="B198" s="89">
        <v>10250000000</v>
      </c>
      <c r="C198" s="89">
        <v>-75.774895000000001</v>
      </c>
      <c r="E198" s="89">
        <v>10250000000</v>
      </c>
      <c r="F198" s="89">
        <v>-52.475628</v>
      </c>
    </row>
    <row r="199" spans="2:6" x14ac:dyDescent="0.25">
      <c r="B199" s="89">
        <v>10333333333.333</v>
      </c>
      <c r="C199" s="89">
        <v>-75.891341999999995</v>
      </c>
      <c r="E199" s="89">
        <v>10333333333.333</v>
      </c>
      <c r="F199" s="89">
        <v>-52.359927999999996</v>
      </c>
    </row>
    <row r="200" spans="2:6" x14ac:dyDescent="0.25">
      <c r="B200" s="89">
        <v>10416666666.667</v>
      </c>
      <c r="C200" s="89">
        <v>-74.695732000000007</v>
      </c>
      <c r="E200" s="89">
        <v>10416666666.667</v>
      </c>
      <c r="F200" s="89">
        <v>-52.388190999999999</v>
      </c>
    </row>
    <row r="201" spans="2:6" x14ac:dyDescent="0.25">
      <c r="B201" s="89">
        <v>10500000000</v>
      </c>
      <c r="C201" s="89">
        <v>-73.646004000000005</v>
      </c>
      <c r="E201" s="89">
        <v>10500000000</v>
      </c>
      <c r="F201" s="89">
        <v>-52.307758</v>
      </c>
    </row>
    <row r="202" spans="2:6" x14ac:dyDescent="0.25">
      <c r="B202" s="89">
        <v>10583333333.333</v>
      </c>
      <c r="C202" s="89">
        <v>-73.920936999999995</v>
      </c>
      <c r="E202" s="89">
        <v>10583333333.333</v>
      </c>
      <c r="F202" s="89">
        <v>-52.365181</v>
      </c>
    </row>
    <row r="203" spans="2:6" x14ac:dyDescent="0.25">
      <c r="B203" s="89">
        <v>10666666666.667</v>
      </c>
      <c r="C203" s="89">
        <v>-74.376472000000007</v>
      </c>
      <c r="E203" s="89">
        <v>10666666666.667</v>
      </c>
      <c r="F203" s="89">
        <v>-52.258938000000001</v>
      </c>
    </row>
    <row r="204" spans="2:6" x14ac:dyDescent="0.25">
      <c r="B204" s="89">
        <v>10750000000</v>
      </c>
      <c r="C204" s="89">
        <v>-74.988692999999998</v>
      </c>
      <c r="E204" s="89">
        <v>10750000000</v>
      </c>
      <c r="F204" s="89">
        <v>-52.31691</v>
      </c>
    </row>
    <row r="205" spans="2:6" x14ac:dyDescent="0.25">
      <c r="B205" s="89">
        <v>10833333333.333</v>
      </c>
      <c r="C205" s="89">
        <v>-74.254883000000007</v>
      </c>
      <c r="E205" s="89">
        <v>10833333333.333</v>
      </c>
      <c r="F205" s="89">
        <v>-52.227111999999998</v>
      </c>
    </row>
    <row r="206" spans="2:6" x14ac:dyDescent="0.25">
      <c r="B206" s="89">
        <v>10916666666.667</v>
      </c>
      <c r="C206" s="89">
        <v>-73.611710000000002</v>
      </c>
      <c r="E206" s="89">
        <v>10916666666.667</v>
      </c>
      <c r="F206" s="89">
        <v>-52.247669000000002</v>
      </c>
    </row>
    <row r="207" spans="2:6" x14ac:dyDescent="0.25">
      <c r="B207" s="89">
        <v>11000000000</v>
      </c>
      <c r="C207" s="89">
        <v>-72.718543999999994</v>
      </c>
      <c r="E207" s="89">
        <v>11000000000</v>
      </c>
      <c r="F207" s="89">
        <v>-52.267066999999997</v>
      </c>
    </row>
    <row r="208" spans="2:6" x14ac:dyDescent="0.25">
      <c r="B208" s="89">
        <v>11083333333.333</v>
      </c>
      <c r="C208" s="89">
        <v>-73.074439999999996</v>
      </c>
      <c r="E208" s="89">
        <v>11083333333.333</v>
      </c>
      <c r="F208" s="89">
        <v>-52.106856999999998</v>
      </c>
    </row>
    <row r="209" spans="2:6" x14ac:dyDescent="0.25">
      <c r="B209" s="89">
        <v>11166666666.667</v>
      </c>
      <c r="C209" s="89">
        <v>-73.725166000000002</v>
      </c>
      <c r="E209" s="89">
        <v>11166666666.667</v>
      </c>
      <c r="F209" s="89">
        <v>-52.247714999999999</v>
      </c>
    </row>
    <row r="210" spans="2:6" x14ac:dyDescent="0.25">
      <c r="B210" s="89">
        <v>11250000000</v>
      </c>
      <c r="C210" s="89">
        <v>-74.028960999999995</v>
      </c>
      <c r="E210" s="89">
        <v>11250000000</v>
      </c>
      <c r="F210" s="89">
        <v>-52.193916000000002</v>
      </c>
    </row>
    <row r="211" spans="2:6" x14ac:dyDescent="0.25">
      <c r="B211" s="89">
        <v>11333333333.333</v>
      </c>
      <c r="C211" s="89">
        <v>-73.644683999999998</v>
      </c>
      <c r="E211" s="89">
        <v>11333333333.333</v>
      </c>
      <c r="F211" s="89">
        <v>-52.193545999999998</v>
      </c>
    </row>
    <row r="212" spans="2:6" x14ac:dyDescent="0.25">
      <c r="B212" s="89">
        <v>11416666666.667</v>
      </c>
      <c r="C212" s="89">
        <v>-73.131195000000005</v>
      </c>
      <c r="E212" s="89">
        <v>11416666666.667</v>
      </c>
      <c r="F212" s="89">
        <v>-52.215885</v>
      </c>
    </row>
    <row r="213" spans="2:6" x14ac:dyDescent="0.25">
      <c r="B213" s="89">
        <v>11500000000</v>
      </c>
      <c r="C213" s="89">
        <v>-73.910385000000005</v>
      </c>
      <c r="E213" s="89">
        <v>11500000000</v>
      </c>
      <c r="F213" s="89">
        <v>-52.208218000000002</v>
      </c>
    </row>
    <row r="214" spans="2:6" x14ac:dyDescent="0.25">
      <c r="B214" s="89">
        <v>11583333333.333</v>
      </c>
      <c r="C214" s="89">
        <v>-74.797072999999997</v>
      </c>
      <c r="E214" s="89">
        <v>11583333333.333</v>
      </c>
      <c r="F214" s="89">
        <v>-52.207996000000001</v>
      </c>
    </row>
    <row r="215" spans="2:6" x14ac:dyDescent="0.25">
      <c r="B215" s="89">
        <v>11666666666.667</v>
      </c>
      <c r="C215" s="89">
        <v>-75.475791999999998</v>
      </c>
      <c r="E215" s="89">
        <v>11666666666.667</v>
      </c>
      <c r="F215" s="89">
        <v>-52.175246999999999</v>
      </c>
    </row>
    <row r="216" spans="2:6" x14ac:dyDescent="0.25">
      <c r="B216" s="89">
        <v>11750000000</v>
      </c>
      <c r="C216" s="89">
        <v>-75.733046999999999</v>
      </c>
      <c r="E216" s="89">
        <v>11750000000</v>
      </c>
      <c r="F216" s="89">
        <v>-52.107944000000003</v>
      </c>
    </row>
    <row r="217" spans="2:6" x14ac:dyDescent="0.25">
      <c r="B217" s="89">
        <v>11833333333.333</v>
      </c>
      <c r="C217" s="89">
        <v>-75.105727999999999</v>
      </c>
      <c r="E217" s="89">
        <v>11833333333.333</v>
      </c>
      <c r="F217" s="89">
        <v>-52.233463</v>
      </c>
    </row>
    <row r="218" spans="2:6" x14ac:dyDescent="0.25">
      <c r="B218" s="89">
        <v>11916666666.667</v>
      </c>
      <c r="C218" s="89">
        <v>-74.915336999999994</v>
      </c>
      <c r="E218" s="89">
        <v>11916666666.667</v>
      </c>
      <c r="F218" s="89">
        <v>-52.335383999999998</v>
      </c>
    </row>
    <row r="219" spans="2:6" x14ac:dyDescent="0.25">
      <c r="B219" s="89">
        <v>12000000000</v>
      </c>
      <c r="C219" s="89">
        <v>-74.252296000000001</v>
      </c>
      <c r="E219" s="89">
        <v>12000000000</v>
      </c>
      <c r="F219" s="89">
        <v>-52.472774999999999</v>
      </c>
    </row>
    <row r="220" spans="2:6" x14ac:dyDescent="0.25">
      <c r="B220" s="89" t="s">
        <v>21</v>
      </c>
      <c r="C220" s="89"/>
      <c r="E220" s="89" t="s">
        <v>21</v>
      </c>
      <c r="F220" s="89"/>
    </row>
    <row r="221" spans="2:6" x14ac:dyDescent="0.25">
      <c r="B221" s="89"/>
      <c r="C221" s="89"/>
      <c r="E221" s="89"/>
      <c r="F221" s="89"/>
    </row>
    <row r="222" spans="2:6" x14ac:dyDescent="0.25">
      <c r="B222" s="89"/>
      <c r="C222" s="89"/>
      <c r="E222" s="89"/>
      <c r="F222" s="89"/>
    </row>
    <row r="223" spans="2:6" x14ac:dyDescent="0.25">
      <c r="B223" s="89" t="s">
        <v>25</v>
      </c>
      <c r="C223" s="89"/>
      <c r="E223" s="89" t="s">
        <v>25</v>
      </c>
      <c r="F223" s="89"/>
    </row>
    <row r="224" spans="2:6" x14ac:dyDescent="0.25">
      <c r="B224" s="89" t="s">
        <v>19</v>
      </c>
      <c r="C224" s="89" t="s">
        <v>292</v>
      </c>
      <c r="E224" s="89" t="s">
        <v>19</v>
      </c>
      <c r="F224" s="89" t="s">
        <v>292</v>
      </c>
    </row>
    <row r="225" spans="2:6" x14ac:dyDescent="0.25">
      <c r="B225" s="89">
        <v>10000000000</v>
      </c>
      <c r="C225" s="89">
        <v>-69.491753000000003</v>
      </c>
      <c r="E225" s="89">
        <v>10000000000</v>
      </c>
      <c r="F225" s="89">
        <v>-71.909255999999999</v>
      </c>
    </row>
    <row r="226" spans="2:6" x14ac:dyDescent="0.25">
      <c r="B226" s="89">
        <v>10041666666.667</v>
      </c>
      <c r="C226" s="89">
        <v>-69.331963000000002</v>
      </c>
      <c r="E226" s="89">
        <v>10041666666.667</v>
      </c>
      <c r="F226" s="89">
        <v>-72.381691000000004</v>
      </c>
    </row>
    <row r="227" spans="2:6" x14ac:dyDescent="0.25">
      <c r="B227" s="89">
        <v>10083333333.333</v>
      </c>
      <c r="C227" s="89">
        <v>-66.334464999999994</v>
      </c>
      <c r="E227" s="89">
        <v>10083333333.333</v>
      </c>
      <c r="F227" s="89">
        <v>-71.729073</v>
      </c>
    </row>
    <row r="228" spans="2:6" x14ac:dyDescent="0.25">
      <c r="B228" s="89">
        <v>10125000000</v>
      </c>
      <c r="C228" s="89">
        <v>-67.473220999999995</v>
      </c>
      <c r="E228" s="89">
        <v>10125000000</v>
      </c>
      <c r="F228" s="89">
        <v>-71.852287000000004</v>
      </c>
    </row>
    <row r="229" spans="2:6" x14ac:dyDescent="0.25">
      <c r="B229" s="89">
        <v>10166666666.667</v>
      </c>
      <c r="C229" s="89">
        <v>-66.074218999999999</v>
      </c>
      <c r="E229" s="89">
        <v>10166666666.667</v>
      </c>
      <c r="F229" s="89">
        <v>-71.944153</v>
      </c>
    </row>
    <row r="230" spans="2:6" x14ac:dyDescent="0.25">
      <c r="B230" s="89">
        <v>10208333333.333</v>
      </c>
      <c r="C230" s="89">
        <v>-69.591605999999999</v>
      </c>
      <c r="E230" s="89">
        <v>10208333333.333</v>
      </c>
      <c r="F230" s="89">
        <v>-71.367965999999996</v>
      </c>
    </row>
    <row r="231" spans="2:6" x14ac:dyDescent="0.25">
      <c r="B231" s="89">
        <v>10250000000</v>
      </c>
      <c r="C231" s="89">
        <v>-67.107429999999994</v>
      </c>
      <c r="E231" s="89">
        <v>10250000000</v>
      </c>
      <c r="F231" s="89">
        <v>-72.532668999999999</v>
      </c>
    </row>
    <row r="232" spans="2:6" x14ac:dyDescent="0.25">
      <c r="B232" s="89">
        <v>10291666666.667</v>
      </c>
      <c r="C232" s="89">
        <v>-71.326935000000006</v>
      </c>
      <c r="E232" s="89">
        <v>10291666666.667</v>
      </c>
      <c r="F232" s="89">
        <v>-72.192222999999998</v>
      </c>
    </row>
    <row r="233" spans="2:6" x14ac:dyDescent="0.25">
      <c r="B233" s="89">
        <v>10333333333.333</v>
      </c>
      <c r="C233" s="89">
        <v>-74.057259000000002</v>
      </c>
      <c r="E233" s="89">
        <v>10333333333.333</v>
      </c>
      <c r="F233" s="89">
        <v>-72.834372999999999</v>
      </c>
    </row>
    <row r="234" spans="2:6" x14ac:dyDescent="0.25">
      <c r="B234" s="89">
        <v>10375000000</v>
      </c>
      <c r="C234" s="89">
        <v>-71.907714999999996</v>
      </c>
      <c r="E234" s="89">
        <v>10375000000</v>
      </c>
      <c r="F234" s="89">
        <v>-71.996857000000006</v>
      </c>
    </row>
    <row r="235" spans="2:6" x14ac:dyDescent="0.25">
      <c r="B235" s="89">
        <v>10416666666.667</v>
      </c>
      <c r="C235" s="89">
        <v>-73.326117999999994</v>
      </c>
      <c r="E235" s="89">
        <v>10416666666.667</v>
      </c>
      <c r="F235" s="89">
        <v>-71.968177999999995</v>
      </c>
    </row>
    <row r="236" spans="2:6" x14ac:dyDescent="0.25">
      <c r="B236" s="89">
        <v>10458333333.333</v>
      </c>
      <c r="C236" s="89">
        <v>-72.029251000000002</v>
      </c>
      <c r="E236" s="89">
        <v>10458333333.333</v>
      </c>
      <c r="F236" s="89">
        <v>-72.439835000000002</v>
      </c>
    </row>
    <row r="237" spans="2:6" x14ac:dyDescent="0.25">
      <c r="B237" s="89">
        <v>10500000000</v>
      </c>
      <c r="C237" s="89">
        <v>-74.217017999999996</v>
      </c>
      <c r="E237" s="89">
        <v>10500000000</v>
      </c>
      <c r="F237" s="89">
        <v>-72.079375999999996</v>
      </c>
    </row>
    <row r="238" spans="2:6" x14ac:dyDescent="0.25">
      <c r="B238" s="89">
        <v>10541666666.667</v>
      </c>
      <c r="C238" s="89">
        <v>-74.753058999999993</v>
      </c>
      <c r="E238" s="89">
        <v>10541666666.667</v>
      </c>
      <c r="F238" s="89">
        <v>-72.349388000000005</v>
      </c>
    </row>
    <row r="239" spans="2:6" x14ac:dyDescent="0.25">
      <c r="B239" s="89">
        <v>10583333333.333</v>
      </c>
      <c r="C239" s="89">
        <v>-72.170944000000006</v>
      </c>
      <c r="E239" s="89">
        <v>10583333333.333</v>
      </c>
      <c r="F239" s="89">
        <v>-72.098747000000003</v>
      </c>
    </row>
    <row r="240" spans="2:6" x14ac:dyDescent="0.25">
      <c r="B240" s="89">
        <v>10625000000</v>
      </c>
      <c r="C240" s="89">
        <v>-74.598686000000001</v>
      </c>
      <c r="E240" s="89">
        <v>10625000000</v>
      </c>
      <c r="F240" s="89">
        <v>-72.306381000000002</v>
      </c>
    </row>
    <row r="241" spans="2:6" x14ac:dyDescent="0.25">
      <c r="B241" s="89">
        <v>10666666666.667</v>
      </c>
      <c r="C241" s="89">
        <v>-76.168380999999997</v>
      </c>
      <c r="E241" s="89">
        <v>10666666666.667</v>
      </c>
      <c r="F241" s="89">
        <v>-71.689514000000003</v>
      </c>
    </row>
    <row r="242" spans="2:6" x14ac:dyDescent="0.25">
      <c r="B242" s="89">
        <v>10708333333.333</v>
      </c>
      <c r="C242" s="89">
        <v>-76.042366000000001</v>
      </c>
      <c r="E242" s="89">
        <v>10708333333.333</v>
      </c>
      <c r="F242" s="89">
        <v>-71.625991999999997</v>
      </c>
    </row>
    <row r="243" spans="2:6" x14ac:dyDescent="0.25">
      <c r="B243" s="89">
        <v>10750000000</v>
      </c>
      <c r="C243" s="89">
        <v>-72.953361999999998</v>
      </c>
      <c r="E243" s="89">
        <v>10750000000</v>
      </c>
      <c r="F243" s="89">
        <v>-71.863319000000004</v>
      </c>
    </row>
    <row r="244" spans="2:6" x14ac:dyDescent="0.25">
      <c r="B244" s="89">
        <v>10791666666.667</v>
      </c>
      <c r="C244" s="89">
        <v>-75.003754000000001</v>
      </c>
      <c r="E244" s="89">
        <v>10791666666.667</v>
      </c>
      <c r="F244" s="89">
        <v>-71.602164999999999</v>
      </c>
    </row>
    <row r="245" spans="2:6" x14ac:dyDescent="0.25">
      <c r="B245" s="89">
        <v>10833333333.333</v>
      </c>
      <c r="C245" s="89">
        <v>-79.812759</v>
      </c>
      <c r="E245" s="89">
        <v>10833333333.333</v>
      </c>
      <c r="F245" s="89">
        <v>-71.605643999999998</v>
      </c>
    </row>
    <row r="246" spans="2:6" x14ac:dyDescent="0.25">
      <c r="B246" s="89">
        <v>10875000000</v>
      </c>
      <c r="C246" s="89">
        <v>-71.128760999999997</v>
      </c>
      <c r="E246" s="89">
        <v>10875000000</v>
      </c>
      <c r="F246" s="89">
        <v>-71.554839999999999</v>
      </c>
    </row>
    <row r="247" spans="2:6" x14ac:dyDescent="0.25">
      <c r="B247" s="89">
        <v>10916666666.667</v>
      </c>
      <c r="C247" s="89">
        <v>-70.830558999999994</v>
      </c>
      <c r="E247" s="89">
        <v>10916666666.667</v>
      </c>
      <c r="F247" s="89">
        <v>-72.132880999999998</v>
      </c>
    </row>
    <row r="248" spans="2:6" x14ac:dyDescent="0.25">
      <c r="B248" s="89">
        <v>10958333333.333</v>
      </c>
      <c r="C248" s="89">
        <v>-68.327904000000004</v>
      </c>
      <c r="E248" s="89">
        <v>10958333333.333</v>
      </c>
      <c r="F248" s="89">
        <v>-71.5364</v>
      </c>
    </row>
    <row r="249" spans="2:6" x14ac:dyDescent="0.25">
      <c r="B249" s="89">
        <v>11000000000</v>
      </c>
      <c r="C249" s="89">
        <v>-68.542869999999994</v>
      </c>
      <c r="E249" s="89">
        <v>11000000000</v>
      </c>
      <c r="F249" s="89">
        <v>-71.553505000000001</v>
      </c>
    </row>
    <row r="250" spans="2:6" x14ac:dyDescent="0.25">
      <c r="B250" s="89">
        <v>11041666666.667</v>
      </c>
      <c r="C250" s="89">
        <v>-68.086287999999996</v>
      </c>
      <c r="E250" s="89">
        <v>11041666666.667</v>
      </c>
      <c r="F250" s="89">
        <v>-71.525313999999995</v>
      </c>
    </row>
    <row r="251" spans="2:6" x14ac:dyDescent="0.25">
      <c r="B251" s="89">
        <v>11083333333.333</v>
      </c>
      <c r="C251" s="89">
        <v>-69.244484</v>
      </c>
      <c r="E251" s="89">
        <v>11083333333.333</v>
      </c>
      <c r="F251" s="89">
        <v>-72.953072000000006</v>
      </c>
    </row>
    <row r="252" spans="2:6" x14ac:dyDescent="0.25">
      <c r="B252" s="89">
        <v>11125000000</v>
      </c>
      <c r="C252" s="89">
        <v>-71.847938999999997</v>
      </c>
      <c r="E252" s="89">
        <v>11125000000</v>
      </c>
      <c r="F252" s="89">
        <v>-72.289505000000005</v>
      </c>
    </row>
    <row r="253" spans="2:6" x14ac:dyDescent="0.25">
      <c r="B253" s="89">
        <v>11166666666.667</v>
      </c>
      <c r="C253" s="89">
        <v>-73.230759000000006</v>
      </c>
      <c r="E253" s="89">
        <v>11166666666.667</v>
      </c>
      <c r="F253" s="89">
        <v>-72.107337999999999</v>
      </c>
    </row>
    <row r="254" spans="2:6" x14ac:dyDescent="0.25">
      <c r="B254" s="89">
        <v>11208333333.333</v>
      </c>
      <c r="C254" s="89">
        <v>-81.059166000000005</v>
      </c>
      <c r="E254" s="89">
        <v>11208333333.333</v>
      </c>
      <c r="F254" s="89">
        <v>-73.072265999999999</v>
      </c>
    </row>
    <row r="255" spans="2:6" x14ac:dyDescent="0.25">
      <c r="B255" s="89">
        <v>11250000000</v>
      </c>
      <c r="C255" s="89">
        <v>-74.989966999999993</v>
      </c>
      <c r="E255" s="89">
        <v>11250000000</v>
      </c>
      <c r="F255" s="89">
        <v>-73.199516000000003</v>
      </c>
    </row>
    <row r="256" spans="2:6" x14ac:dyDescent="0.25">
      <c r="B256" s="89">
        <v>11291666666.667</v>
      </c>
      <c r="C256" s="89">
        <v>-70.173889000000003</v>
      </c>
      <c r="E256" s="89">
        <v>11291666666.667</v>
      </c>
      <c r="F256" s="89">
        <v>-73.523178000000001</v>
      </c>
    </row>
    <row r="257" spans="2:6" x14ac:dyDescent="0.25">
      <c r="B257" s="89">
        <v>11333333333.333</v>
      </c>
      <c r="C257" s="89">
        <v>-72.543921999999995</v>
      </c>
      <c r="E257" s="89">
        <v>11333333333.333</v>
      </c>
      <c r="F257" s="89">
        <v>-73.057715999999999</v>
      </c>
    </row>
    <row r="258" spans="2:6" x14ac:dyDescent="0.25">
      <c r="B258" s="89">
        <v>11375000000</v>
      </c>
      <c r="C258" s="89">
        <v>-69.822800000000001</v>
      </c>
      <c r="E258" s="89">
        <v>11375000000</v>
      </c>
      <c r="F258" s="89">
        <v>-73.265006999999997</v>
      </c>
    </row>
    <row r="259" spans="2:6" x14ac:dyDescent="0.25">
      <c r="B259" s="89">
        <v>11416666666.667</v>
      </c>
      <c r="C259" s="89">
        <v>-74.406845000000004</v>
      </c>
      <c r="E259" s="89">
        <v>11416666666.667</v>
      </c>
      <c r="F259" s="89">
        <v>-73.185271999999998</v>
      </c>
    </row>
    <row r="260" spans="2:6" x14ac:dyDescent="0.25">
      <c r="B260" s="89">
        <v>11458333333.333</v>
      </c>
      <c r="C260" s="89">
        <v>-67.374199000000004</v>
      </c>
      <c r="E260" s="89">
        <v>11458333333.333</v>
      </c>
      <c r="F260" s="89">
        <v>-73.288048000000003</v>
      </c>
    </row>
    <row r="261" spans="2:6" x14ac:dyDescent="0.25">
      <c r="B261" s="89">
        <v>11500000000</v>
      </c>
      <c r="C261" s="89">
        <v>-72.071487000000005</v>
      </c>
      <c r="E261" s="89">
        <v>11500000000</v>
      </c>
      <c r="F261" s="89">
        <v>-73.615775999999997</v>
      </c>
    </row>
    <row r="262" spans="2:6" x14ac:dyDescent="0.25">
      <c r="B262" s="89">
        <v>11541666666.667</v>
      </c>
      <c r="C262" s="89">
        <v>-68.656402999999997</v>
      </c>
      <c r="E262" s="89">
        <v>11541666666.667</v>
      </c>
      <c r="F262" s="89">
        <v>-73.952552999999995</v>
      </c>
    </row>
    <row r="263" spans="2:6" x14ac:dyDescent="0.25">
      <c r="B263" s="89">
        <v>11583333333.333</v>
      </c>
      <c r="C263" s="89">
        <v>-65.252219999999994</v>
      </c>
      <c r="E263" s="89">
        <v>11583333333.333</v>
      </c>
      <c r="F263" s="89">
        <v>-74.365318000000002</v>
      </c>
    </row>
    <row r="264" spans="2:6" x14ac:dyDescent="0.25">
      <c r="B264" s="89">
        <v>11625000000</v>
      </c>
      <c r="C264" s="89">
        <v>-66.074944000000002</v>
      </c>
      <c r="E264" s="89">
        <v>11625000000</v>
      </c>
      <c r="F264" s="89">
        <v>-73.959557000000004</v>
      </c>
    </row>
    <row r="265" spans="2:6" x14ac:dyDescent="0.25">
      <c r="B265" s="89">
        <v>11666666666.667</v>
      </c>
      <c r="C265" s="89">
        <v>-67.073372000000006</v>
      </c>
      <c r="E265" s="89">
        <v>11666666666.667</v>
      </c>
      <c r="F265" s="89">
        <v>-75.619658999999999</v>
      </c>
    </row>
    <row r="266" spans="2:6" x14ac:dyDescent="0.25">
      <c r="B266" s="89">
        <v>11708333333.333</v>
      </c>
      <c r="C266" s="89">
        <v>-68.940635999999998</v>
      </c>
      <c r="E266" s="89">
        <v>11708333333.333</v>
      </c>
      <c r="F266" s="89">
        <v>-75.950592</v>
      </c>
    </row>
    <row r="267" spans="2:6" x14ac:dyDescent="0.25">
      <c r="B267" s="89">
        <v>11750000000</v>
      </c>
      <c r="C267" s="89">
        <v>-66.583663999999999</v>
      </c>
      <c r="E267" s="89">
        <v>11750000000</v>
      </c>
      <c r="F267" s="89">
        <v>-75.290092000000001</v>
      </c>
    </row>
    <row r="268" spans="2:6" x14ac:dyDescent="0.25">
      <c r="B268" s="89">
        <v>11791666666.667</v>
      </c>
      <c r="C268" s="89">
        <v>-69.117042999999995</v>
      </c>
      <c r="E268" s="89">
        <v>11791666666.667</v>
      </c>
      <c r="F268" s="89">
        <v>-75.750145000000003</v>
      </c>
    </row>
    <row r="269" spans="2:6" x14ac:dyDescent="0.25">
      <c r="B269" s="89">
        <v>11833333333.333</v>
      </c>
      <c r="C269" s="89">
        <v>-70.537216000000001</v>
      </c>
      <c r="E269" s="89">
        <v>11833333333.333</v>
      </c>
      <c r="F269" s="89">
        <v>-75.204787999999994</v>
      </c>
    </row>
    <row r="270" spans="2:6" x14ac:dyDescent="0.25">
      <c r="B270" s="89">
        <v>11875000000</v>
      </c>
      <c r="C270" s="89">
        <v>-73.474823000000001</v>
      </c>
      <c r="E270" s="89">
        <v>11875000000</v>
      </c>
      <c r="F270" s="89">
        <v>-75.167312999999993</v>
      </c>
    </row>
    <row r="271" spans="2:6" x14ac:dyDescent="0.25">
      <c r="B271" s="89">
        <v>11916666666.667</v>
      </c>
      <c r="C271" s="89">
        <v>-75.196655000000007</v>
      </c>
      <c r="E271" s="89">
        <v>11916666666.667</v>
      </c>
      <c r="F271" s="89">
        <v>-74.380324999999999</v>
      </c>
    </row>
    <row r="272" spans="2:6" x14ac:dyDescent="0.25">
      <c r="B272" s="89">
        <v>11958333333.333</v>
      </c>
      <c r="C272" s="89">
        <v>-68.262328999999994</v>
      </c>
      <c r="E272" s="89">
        <v>11958333333.333</v>
      </c>
      <c r="F272" s="89">
        <v>-74.264938000000001</v>
      </c>
    </row>
    <row r="273" spans="2:6" x14ac:dyDescent="0.25">
      <c r="B273" s="89">
        <v>12000000000</v>
      </c>
      <c r="C273" s="89">
        <v>-81.060387000000006</v>
      </c>
      <c r="E273" s="89">
        <v>12000000000</v>
      </c>
      <c r="F273" s="89">
        <v>-74.223679000000004</v>
      </c>
    </row>
    <row r="274" spans="2:6" x14ac:dyDescent="0.25">
      <c r="B274" s="89" t="s">
        <v>21</v>
      </c>
      <c r="C274" s="89"/>
      <c r="E274" s="89" t="s">
        <v>21</v>
      </c>
      <c r="F274" s="89"/>
    </row>
    <row r="275" spans="2:6" x14ac:dyDescent="0.25">
      <c r="B275" s="89"/>
      <c r="C275" s="89"/>
      <c r="E275" s="89"/>
      <c r="F275" s="89"/>
    </row>
    <row r="276" spans="2:6" x14ac:dyDescent="0.25">
      <c r="B276" s="89"/>
      <c r="C276" s="89"/>
      <c r="E276" s="89"/>
      <c r="F276" s="89"/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212"/>
  <sheetViews>
    <sheetView workbookViewId="0">
      <selection activeCell="B1" sqref="B1:D212"/>
    </sheetView>
  </sheetViews>
  <sheetFormatPr defaultRowHeight="15" x14ac:dyDescent="0.25"/>
  <cols>
    <col min="1" max="1" width="13.7109375" style="40" customWidth="1"/>
    <col min="2" max="4" width="9.140625" style="88"/>
    <col min="5" max="5" width="2.7109375" style="81" customWidth="1"/>
    <col min="6" max="6" width="12.85546875" style="6" bestFit="1" customWidth="1"/>
    <col min="7" max="7" width="18.5703125" style="12" bestFit="1" customWidth="1"/>
    <col min="8" max="8" width="21.140625" style="12" bestFit="1" customWidth="1"/>
    <col min="9" max="9" width="13.7109375" style="40" customWidth="1"/>
    <col min="10" max="12" width="9.140625" style="88"/>
    <col min="13" max="13" width="2.7109375" style="9" customWidth="1"/>
    <col min="14" max="14" width="12.85546875" style="6" bestFit="1" customWidth="1"/>
    <col min="15" max="15" width="18.5703125" style="12" bestFit="1" customWidth="1"/>
    <col min="16" max="16" width="21.140625" style="12" bestFit="1" customWidth="1"/>
    <col min="17" max="17" width="2.7109375" style="9" customWidth="1"/>
  </cols>
  <sheetData>
    <row r="1" spans="1:17" x14ac:dyDescent="0.25">
      <c r="B1" s="89" t="s">
        <v>95</v>
      </c>
      <c r="C1" s="89"/>
      <c r="D1" s="89"/>
      <c r="F1" s="6" t="s">
        <v>2</v>
      </c>
      <c r="G1" s="13" t="s">
        <v>112</v>
      </c>
      <c r="H1" s="44" t="str">
        <f>D112</f>
        <v>2Rx2L dBc Log Mag(dB)</v>
      </c>
      <c r="J1" s="89" t="s">
        <v>95</v>
      </c>
      <c r="K1" s="89"/>
      <c r="L1" s="89"/>
      <c r="N1" s="6" t="s">
        <v>2</v>
      </c>
      <c r="O1" s="13" t="s">
        <v>112</v>
      </c>
      <c r="P1" s="44" t="str">
        <f>L112</f>
        <v>2Rx2L dBc Log Mag(dB)</v>
      </c>
    </row>
    <row r="2" spans="1:17" x14ac:dyDescent="0.25">
      <c r="A2" s="50" t="s">
        <v>111</v>
      </c>
      <c r="B2" s="89" t="s">
        <v>259</v>
      </c>
      <c r="C2" s="89" t="s">
        <v>279</v>
      </c>
      <c r="D2" s="89" t="s">
        <v>280</v>
      </c>
      <c r="E2" s="81" t="s">
        <v>209</v>
      </c>
      <c r="H2" s="11"/>
      <c r="I2" s="50" t="s">
        <v>108</v>
      </c>
      <c r="J2" s="89" t="s">
        <v>259</v>
      </c>
      <c r="K2" s="89" t="s">
        <v>279</v>
      </c>
      <c r="L2" s="89" t="s">
        <v>280</v>
      </c>
      <c r="P2" s="11"/>
    </row>
    <row r="3" spans="1:17" s="15" customFormat="1" x14ac:dyDescent="0.25">
      <c r="A3" s="40"/>
      <c r="B3" s="89" t="s">
        <v>314</v>
      </c>
      <c r="C3" s="89" t="s">
        <v>315</v>
      </c>
      <c r="D3" s="89" t="s">
        <v>316</v>
      </c>
      <c r="E3" s="81"/>
      <c r="F3" s="13" t="s">
        <v>12</v>
      </c>
      <c r="G3" s="13">
        <f>ABS(AVERAGE(G5:G103))</f>
        <v>70.422899898989911</v>
      </c>
      <c r="H3" s="82" t="s">
        <v>255</v>
      </c>
      <c r="I3" s="40"/>
      <c r="J3" s="89" t="s">
        <v>314</v>
      </c>
      <c r="K3" s="89" t="s">
        <v>315</v>
      </c>
      <c r="L3" s="89" t="s">
        <v>317</v>
      </c>
      <c r="M3" s="14"/>
      <c r="N3" s="13" t="s">
        <v>12</v>
      </c>
      <c r="O3" s="13">
        <f>ABS(AVERAGE(O5:O103))</f>
        <v>70.722329858585852</v>
      </c>
      <c r="P3" s="82" t="s">
        <v>255</v>
      </c>
      <c r="Q3" s="14"/>
    </row>
    <row r="4" spans="1:17" x14ac:dyDescent="0.25">
      <c r="B4" s="89" t="s">
        <v>98</v>
      </c>
      <c r="C4" s="89"/>
      <c r="D4" s="89"/>
      <c r="G4" s="11"/>
      <c r="H4" s="11"/>
      <c r="J4" s="89" t="s">
        <v>98</v>
      </c>
      <c r="K4" s="89"/>
      <c r="L4" s="89"/>
      <c r="O4" s="11"/>
      <c r="P4" s="11"/>
    </row>
    <row r="5" spans="1:17" x14ac:dyDescent="0.25">
      <c r="B5" s="89"/>
      <c r="C5" s="89"/>
      <c r="D5" s="89"/>
      <c r="F5" s="6">
        <f t="shared" ref="F5:F36" si="0">B113/1000000000</f>
        <v>2</v>
      </c>
      <c r="G5" s="11">
        <f>H5-5</f>
        <v>-52.522396000000001</v>
      </c>
      <c r="H5" s="6">
        <f t="shared" ref="H5:H36" si="1">D113</f>
        <v>-47.522396000000001</v>
      </c>
      <c r="J5" s="89"/>
      <c r="K5" s="89"/>
      <c r="L5" s="89"/>
      <c r="N5" s="6">
        <f t="shared" ref="N5:N36" si="2">J113/1000000000</f>
        <v>2</v>
      </c>
      <c r="O5" s="11">
        <f>P5-5</f>
        <v>-84.990493999999998</v>
      </c>
      <c r="P5" s="6">
        <f t="shared" ref="P5:P36" si="3">L113</f>
        <v>-79.990493999999998</v>
      </c>
    </row>
    <row r="6" spans="1:17" x14ac:dyDescent="0.25">
      <c r="B6" s="89"/>
      <c r="C6" s="89"/>
      <c r="D6" s="89"/>
      <c r="F6" s="6">
        <f t="shared" si="0"/>
        <v>2.1020408163264999</v>
      </c>
      <c r="G6" s="11">
        <f t="shared" ref="G6:G69" si="4">H6-5</f>
        <v>-53.756878</v>
      </c>
      <c r="H6" s="6">
        <f t="shared" si="1"/>
        <v>-48.756878</v>
      </c>
      <c r="J6" s="89"/>
      <c r="K6" s="89"/>
      <c r="L6" s="89"/>
      <c r="N6" s="6">
        <f t="shared" si="2"/>
        <v>2.1020408163264999</v>
      </c>
      <c r="O6" s="11">
        <f t="shared" ref="O6:O69" si="5">P6-5</f>
        <v>-82.433090000000007</v>
      </c>
      <c r="P6" s="6">
        <f t="shared" si="3"/>
        <v>-77.433090000000007</v>
      </c>
    </row>
    <row r="7" spans="1:17" x14ac:dyDescent="0.25">
      <c r="B7" s="89" t="s">
        <v>99</v>
      </c>
      <c r="C7" s="89"/>
      <c r="D7" s="89"/>
      <c r="F7" s="6">
        <f t="shared" si="0"/>
        <v>2.2040816326531001</v>
      </c>
      <c r="G7" s="11">
        <f t="shared" si="4"/>
        <v>-54.953575000000001</v>
      </c>
      <c r="H7" s="6">
        <f t="shared" si="1"/>
        <v>-49.953575000000001</v>
      </c>
      <c r="J7" s="89" t="s">
        <v>99</v>
      </c>
      <c r="K7" s="89"/>
      <c r="L7" s="89"/>
      <c r="N7" s="6">
        <f t="shared" si="2"/>
        <v>2.2040816326531001</v>
      </c>
      <c r="O7" s="11">
        <f t="shared" si="5"/>
        <v>-76.772835000000001</v>
      </c>
      <c r="P7" s="6">
        <f t="shared" si="3"/>
        <v>-71.772835000000001</v>
      </c>
    </row>
    <row r="8" spans="1:17" x14ac:dyDescent="0.25">
      <c r="B8" s="89" t="s">
        <v>19</v>
      </c>
      <c r="C8" s="89" t="s">
        <v>113</v>
      </c>
      <c r="D8" s="89"/>
      <c r="F8" s="6">
        <f t="shared" si="0"/>
        <v>2.3061224489795999</v>
      </c>
      <c r="G8" s="11">
        <f t="shared" si="4"/>
        <v>-56.084698000000003</v>
      </c>
      <c r="H8" s="6">
        <f t="shared" si="1"/>
        <v>-51.084698000000003</v>
      </c>
      <c r="J8" s="89" t="s">
        <v>19</v>
      </c>
      <c r="K8" s="89" t="s">
        <v>113</v>
      </c>
      <c r="L8" s="89"/>
      <c r="N8" s="6">
        <f t="shared" si="2"/>
        <v>2.3061224489795999</v>
      </c>
      <c r="O8" s="11">
        <f t="shared" si="5"/>
        <v>-72.052764999999994</v>
      </c>
      <c r="P8" s="6">
        <f t="shared" si="3"/>
        <v>-67.052764999999994</v>
      </c>
    </row>
    <row r="9" spans="1:17" x14ac:dyDescent="0.25">
      <c r="B9" s="89">
        <v>2000000000</v>
      </c>
      <c r="C9" s="89">
        <v>-8.5254764999999999</v>
      </c>
      <c r="D9" s="89"/>
      <c r="F9" s="6">
        <f t="shared" si="0"/>
        <v>2.4081632653060998</v>
      </c>
      <c r="G9" s="11">
        <f t="shared" si="4"/>
        <v>-56.668823000000003</v>
      </c>
      <c r="H9" s="6">
        <f t="shared" si="1"/>
        <v>-51.668823000000003</v>
      </c>
      <c r="J9" s="89">
        <v>2000000000</v>
      </c>
      <c r="K9" s="89">
        <v>-8.5254764999999999</v>
      </c>
      <c r="L9" s="89"/>
      <c r="N9" s="6">
        <f t="shared" si="2"/>
        <v>2.4081632653060998</v>
      </c>
      <c r="O9" s="11">
        <f t="shared" si="5"/>
        <v>-66.688793000000004</v>
      </c>
      <c r="P9" s="6">
        <f t="shared" si="3"/>
        <v>-61.688792999999997</v>
      </c>
    </row>
    <row r="10" spans="1:17" x14ac:dyDescent="0.25">
      <c r="B10" s="89">
        <v>2102040816.3264999</v>
      </c>
      <c r="C10" s="89">
        <v>-8.1849860999999997</v>
      </c>
      <c r="D10" s="89"/>
      <c r="F10" s="6">
        <f t="shared" si="0"/>
        <v>2.5102040816327</v>
      </c>
      <c r="G10" s="11">
        <f t="shared" si="4"/>
        <v>-57.928168999999997</v>
      </c>
      <c r="H10" s="6">
        <f t="shared" si="1"/>
        <v>-52.928168999999997</v>
      </c>
      <c r="J10" s="89">
        <v>2102040816.3264999</v>
      </c>
      <c r="K10" s="89">
        <v>-8.1849860999999997</v>
      </c>
      <c r="L10" s="89"/>
      <c r="N10" s="6">
        <f t="shared" si="2"/>
        <v>2.5102040816327</v>
      </c>
      <c r="O10" s="11">
        <f t="shared" si="5"/>
        <v>-63.728996000000002</v>
      </c>
      <c r="P10" s="6">
        <f t="shared" si="3"/>
        <v>-58.728996000000002</v>
      </c>
    </row>
    <row r="11" spans="1:17" x14ac:dyDescent="0.25">
      <c r="B11" s="89">
        <v>2204081632.6531</v>
      </c>
      <c r="C11" s="89">
        <v>-7.9244332000000002</v>
      </c>
      <c r="D11" s="89"/>
      <c r="F11" s="6">
        <f t="shared" si="0"/>
        <v>2.6122448979591999</v>
      </c>
      <c r="G11" s="11">
        <f t="shared" si="4"/>
        <v>-58.892597000000002</v>
      </c>
      <c r="H11" s="6">
        <f t="shared" si="1"/>
        <v>-53.892597000000002</v>
      </c>
      <c r="J11" s="89">
        <v>2204081632.6531</v>
      </c>
      <c r="K11" s="89">
        <v>-7.9244332000000002</v>
      </c>
      <c r="L11" s="89"/>
      <c r="N11" s="6">
        <f t="shared" si="2"/>
        <v>2.6122448979591999</v>
      </c>
      <c r="O11" s="11">
        <f t="shared" si="5"/>
        <v>-62.874752000000001</v>
      </c>
      <c r="P11" s="6">
        <f t="shared" si="3"/>
        <v>-57.874752000000001</v>
      </c>
    </row>
    <row r="12" spans="1:17" x14ac:dyDescent="0.25">
      <c r="B12" s="89">
        <v>2306122448.9796</v>
      </c>
      <c r="C12" s="89">
        <v>-7.9436913000000002</v>
      </c>
      <c r="D12" s="89"/>
      <c r="F12" s="6">
        <f t="shared" si="0"/>
        <v>2.7142857142856998</v>
      </c>
      <c r="G12" s="11">
        <f t="shared" si="4"/>
        <v>-59.599021999999998</v>
      </c>
      <c r="H12" s="6">
        <f t="shared" si="1"/>
        <v>-54.599021999999998</v>
      </c>
      <c r="J12" s="89">
        <v>2306122448.9796</v>
      </c>
      <c r="K12" s="89">
        <v>-7.9436913000000002</v>
      </c>
      <c r="L12" s="89"/>
      <c r="N12" s="6">
        <f t="shared" si="2"/>
        <v>2.7142857142856998</v>
      </c>
      <c r="O12" s="11">
        <f t="shared" si="5"/>
        <v>-62.599125000000001</v>
      </c>
      <c r="P12" s="6">
        <f t="shared" si="3"/>
        <v>-57.599125000000001</v>
      </c>
    </row>
    <row r="13" spans="1:17" x14ac:dyDescent="0.25">
      <c r="B13" s="89">
        <v>2408163265.3060999</v>
      </c>
      <c r="C13" s="89">
        <v>-7.8051972000000003</v>
      </c>
      <c r="D13" s="89"/>
      <c r="F13" s="6">
        <f t="shared" si="0"/>
        <v>2.8163265306121996</v>
      </c>
      <c r="G13" s="11">
        <f t="shared" si="4"/>
        <v>-60.786625000000001</v>
      </c>
      <c r="H13" s="6">
        <f t="shared" si="1"/>
        <v>-55.786625000000001</v>
      </c>
      <c r="J13" s="89">
        <v>2408163265.3060999</v>
      </c>
      <c r="K13" s="89">
        <v>-7.8051972000000003</v>
      </c>
      <c r="L13" s="89"/>
      <c r="N13" s="6">
        <f t="shared" si="2"/>
        <v>2.8163265306121996</v>
      </c>
      <c r="O13" s="11">
        <f t="shared" si="5"/>
        <v>-63.053317999999997</v>
      </c>
      <c r="P13" s="6">
        <f t="shared" si="3"/>
        <v>-58.053317999999997</v>
      </c>
    </row>
    <row r="14" spans="1:17" x14ac:dyDescent="0.25">
      <c r="B14" s="89">
        <v>2510204081.6327</v>
      </c>
      <c r="C14" s="89">
        <v>-7.7914390999999998</v>
      </c>
      <c r="D14" s="89"/>
      <c r="F14" s="6">
        <f t="shared" si="0"/>
        <v>2.9183673469387998</v>
      </c>
      <c r="G14" s="11">
        <f t="shared" si="4"/>
        <v>-60.875526000000001</v>
      </c>
      <c r="H14" s="6">
        <f t="shared" si="1"/>
        <v>-55.875526000000001</v>
      </c>
      <c r="J14" s="89">
        <v>2510204081.6327</v>
      </c>
      <c r="K14" s="89">
        <v>-7.7914390999999998</v>
      </c>
      <c r="L14" s="89"/>
      <c r="N14" s="6">
        <f t="shared" si="2"/>
        <v>2.9183673469387998</v>
      </c>
      <c r="O14" s="11">
        <f t="shared" si="5"/>
        <v>-63.978881999999999</v>
      </c>
      <c r="P14" s="6">
        <f t="shared" si="3"/>
        <v>-58.978881999999999</v>
      </c>
    </row>
    <row r="15" spans="1:17" x14ac:dyDescent="0.25">
      <c r="B15" s="89">
        <v>2612244897.9591999</v>
      </c>
      <c r="C15" s="89">
        <v>-7.7592936000000003</v>
      </c>
      <c r="D15" s="89"/>
      <c r="F15" s="6">
        <f t="shared" si="0"/>
        <v>3.0204081632652997</v>
      </c>
      <c r="G15" s="11">
        <f t="shared" si="4"/>
        <v>-60.936065999999997</v>
      </c>
      <c r="H15" s="6">
        <f t="shared" si="1"/>
        <v>-55.936065999999997</v>
      </c>
      <c r="J15" s="89">
        <v>2612244897.9591999</v>
      </c>
      <c r="K15" s="89">
        <v>-7.7592936000000003</v>
      </c>
      <c r="L15" s="89"/>
      <c r="N15" s="6">
        <f t="shared" si="2"/>
        <v>3.0204081632652997</v>
      </c>
      <c r="O15" s="11">
        <f t="shared" si="5"/>
        <v>-66.833880999999991</v>
      </c>
      <c r="P15" s="6">
        <f t="shared" si="3"/>
        <v>-61.833880999999998</v>
      </c>
    </row>
    <row r="16" spans="1:17" x14ac:dyDescent="0.25">
      <c r="B16" s="89">
        <v>2714285714.2856998</v>
      </c>
      <c r="C16" s="89">
        <v>-7.7274307999999996</v>
      </c>
      <c r="D16" s="89"/>
      <c r="F16" s="6">
        <f t="shared" si="0"/>
        <v>3.1224489795918</v>
      </c>
      <c r="G16" s="11">
        <f t="shared" si="4"/>
        <v>-59.857616</v>
      </c>
      <c r="H16" s="6">
        <f t="shared" si="1"/>
        <v>-54.857616</v>
      </c>
      <c r="J16" s="89">
        <v>2714285714.2856998</v>
      </c>
      <c r="K16" s="89">
        <v>-7.7274307999999996</v>
      </c>
      <c r="L16" s="89"/>
      <c r="N16" s="6">
        <f t="shared" si="2"/>
        <v>3.1224489795918</v>
      </c>
      <c r="O16" s="11">
        <f t="shared" si="5"/>
        <v>-70.984482</v>
      </c>
      <c r="P16" s="6">
        <f t="shared" si="3"/>
        <v>-65.984482</v>
      </c>
    </row>
    <row r="17" spans="2:16" x14ac:dyDescent="0.25">
      <c r="B17" s="89">
        <v>2816326530.6121998</v>
      </c>
      <c r="C17" s="89">
        <v>-8.0104837</v>
      </c>
      <c r="D17" s="89"/>
      <c r="F17" s="6">
        <f t="shared" si="0"/>
        <v>3.2244897959183998</v>
      </c>
      <c r="G17" s="11">
        <f t="shared" si="4"/>
        <v>-60.164721999999998</v>
      </c>
      <c r="H17" s="6">
        <f t="shared" si="1"/>
        <v>-55.164721999999998</v>
      </c>
      <c r="J17" s="89">
        <v>2816326530.6121998</v>
      </c>
      <c r="K17" s="89">
        <v>-8.0104837</v>
      </c>
      <c r="L17" s="89"/>
      <c r="N17" s="6">
        <f t="shared" si="2"/>
        <v>3.2244897959183998</v>
      </c>
      <c r="O17" s="11">
        <f t="shared" si="5"/>
        <v>-73.501464999999996</v>
      </c>
      <c r="P17" s="6">
        <f t="shared" si="3"/>
        <v>-68.501464999999996</v>
      </c>
    </row>
    <row r="18" spans="2:16" x14ac:dyDescent="0.25">
      <c r="B18" s="89">
        <v>2918367346.9387999</v>
      </c>
      <c r="C18" s="89">
        <v>-7.9632750000000003</v>
      </c>
      <c r="D18" s="89"/>
      <c r="F18" s="6">
        <f t="shared" si="0"/>
        <v>3.3265306122449001</v>
      </c>
      <c r="G18" s="11">
        <f t="shared" si="4"/>
        <v>-61.173794000000001</v>
      </c>
      <c r="H18" s="6">
        <f t="shared" si="1"/>
        <v>-56.173794000000001</v>
      </c>
      <c r="J18" s="89">
        <v>2918367346.9387999</v>
      </c>
      <c r="K18" s="89">
        <v>-7.9632750000000003</v>
      </c>
      <c r="L18" s="89"/>
      <c r="N18" s="6">
        <f t="shared" si="2"/>
        <v>3.3265306122449001</v>
      </c>
      <c r="O18" s="11">
        <f t="shared" si="5"/>
        <v>-72.277916000000005</v>
      </c>
      <c r="P18" s="6">
        <f t="shared" si="3"/>
        <v>-67.277916000000005</v>
      </c>
    </row>
    <row r="19" spans="2:16" x14ac:dyDescent="0.25">
      <c r="B19" s="89">
        <v>3020408163.2652998</v>
      </c>
      <c r="C19" s="89">
        <v>-8.1895609</v>
      </c>
      <c r="D19" s="89"/>
      <c r="F19" s="6">
        <f t="shared" si="0"/>
        <v>3.4285714285714</v>
      </c>
      <c r="G19" s="11">
        <f t="shared" si="4"/>
        <v>-62.442101000000001</v>
      </c>
      <c r="H19" s="6">
        <f t="shared" si="1"/>
        <v>-57.442101000000001</v>
      </c>
      <c r="J19" s="89">
        <v>3020408163.2652998</v>
      </c>
      <c r="K19" s="89">
        <v>-8.1895609</v>
      </c>
      <c r="L19" s="89"/>
      <c r="N19" s="6">
        <f t="shared" si="2"/>
        <v>3.4285714285714</v>
      </c>
      <c r="O19" s="11">
        <f t="shared" si="5"/>
        <v>-69.956085000000002</v>
      </c>
      <c r="P19" s="6">
        <f t="shared" si="3"/>
        <v>-64.956085000000002</v>
      </c>
    </row>
    <row r="20" spans="2:16" x14ac:dyDescent="0.25">
      <c r="B20" s="89">
        <v>3122448979.5918002</v>
      </c>
      <c r="C20" s="89">
        <v>-8.2399968999999995</v>
      </c>
      <c r="D20" s="89"/>
      <c r="F20" s="6">
        <f t="shared" si="0"/>
        <v>3.5306122448979997</v>
      </c>
      <c r="G20" s="11">
        <f t="shared" si="4"/>
        <v>-63.492657000000001</v>
      </c>
      <c r="H20" s="6">
        <f t="shared" si="1"/>
        <v>-58.492657000000001</v>
      </c>
      <c r="J20" s="89">
        <v>3122448979.5918002</v>
      </c>
      <c r="K20" s="89">
        <v>-8.2399968999999995</v>
      </c>
      <c r="L20" s="89"/>
      <c r="N20" s="6">
        <f t="shared" si="2"/>
        <v>3.5306122448979997</v>
      </c>
      <c r="O20" s="11">
        <f t="shared" si="5"/>
        <v>-67.327056999999996</v>
      </c>
      <c r="P20" s="6">
        <f t="shared" si="3"/>
        <v>-62.327057000000003</v>
      </c>
    </row>
    <row r="21" spans="2:16" x14ac:dyDescent="0.25">
      <c r="B21" s="89">
        <v>3224489795.9183998</v>
      </c>
      <c r="C21" s="89">
        <v>-8.1120443000000009</v>
      </c>
      <c r="D21" s="89"/>
      <c r="F21" s="6">
        <f t="shared" si="0"/>
        <v>3.6326530612245</v>
      </c>
      <c r="G21" s="11">
        <f t="shared" si="4"/>
        <v>-64.434989999999999</v>
      </c>
      <c r="H21" s="6">
        <f t="shared" si="1"/>
        <v>-59.434989999999999</v>
      </c>
      <c r="J21" s="89">
        <v>3224489795.9183998</v>
      </c>
      <c r="K21" s="89">
        <v>-8.1120443000000009</v>
      </c>
      <c r="L21" s="89"/>
      <c r="N21" s="6">
        <f t="shared" si="2"/>
        <v>3.6326530612245</v>
      </c>
      <c r="O21" s="11">
        <f t="shared" si="5"/>
        <v>-66.251316000000003</v>
      </c>
      <c r="P21" s="6">
        <f t="shared" si="3"/>
        <v>-61.251316000000003</v>
      </c>
    </row>
    <row r="22" spans="2:16" x14ac:dyDescent="0.25">
      <c r="B22" s="89">
        <v>3326530612.2449002</v>
      </c>
      <c r="C22" s="89">
        <v>-8.1388435000000001</v>
      </c>
      <c r="D22" s="89"/>
      <c r="F22" s="6">
        <f t="shared" si="0"/>
        <v>3.7346938775509999</v>
      </c>
      <c r="G22" s="11">
        <f t="shared" si="4"/>
        <v>-65.143699999999995</v>
      </c>
      <c r="H22" s="6">
        <f t="shared" si="1"/>
        <v>-60.143700000000003</v>
      </c>
      <c r="J22" s="89">
        <v>3326530612.2449002</v>
      </c>
      <c r="K22" s="89">
        <v>-8.1388435000000001</v>
      </c>
      <c r="L22" s="89"/>
      <c r="N22" s="6">
        <f t="shared" si="2"/>
        <v>3.7346938775509999</v>
      </c>
      <c r="O22" s="11">
        <f t="shared" si="5"/>
        <v>-65.170712000000009</v>
      </c>
      <c r="P22" s="6">
        <f t="shared" si="3"/>
        <v>-60.170712000000002</v>
      </c>
    </row>
    <row r="23" spans="2:16" x14ac:dyDescent="0.25">
      <c r="B23" s="89">
        <v>3428571428.5714002</v>
      </c>
      <c r="C23" s="89">
        <v>-8.1788950000000007</v>
      </c>
      <c r="D23" s="89"/>
      <c r="F23" s="6">
        <f t="shared" si="0"/>
        <v>3.8367346938776001</v>
      </c>
      <c r="G23" s="11">
        <f t="shared" si="4"/>
        <v>-66.033450999999999</v>
      </c>
      <c r="H23" s="6">
        <f t="shared" si="1"/>
        <v>-61.033450999999999</v>
      </c>
      <c r="J23" s="89">
        <v>3428571428.5714002</v>
      </c>
      <c r="K23" s="89">
        <v>-8.1788950000000007</v>
      </c>
      <c r="L23" s="89"/>
      <c r="N23" s="6">
        <f t="shared" si="2"/>
        <v>3.8367346938776001</v>
      </c>
      <c r="O23" s="11">
        <f t="shared" si="5"/>
        <v>-65.13420099999999</v>
      </c>
      <c r="P23" s="6">
        <f t="shared" si="3"/>
        <v>-60.134200999999997</v>
      </c>
    </row>
    <row r="24" spans="2:16" x14ac:dyDescent="0.25">
      <c r="B24" s="89">
        <v>3530612244.8979998</v>
      </c>
      <c r="C24" s="89">
        <v>-8.2296276000000006</v>
      </c>
      <c r="D24" s="89"/>
      <c r="F24" s="6">
        <f t="shared" si="0"/>
        <v>3.9387755102041</v>
      </c>
      <c r="G24" s="11">
        <f t="shared" si="4"/>
        <v>-68.004997000000003</v>
      </c>
      <c r="H24" s="6">
        <f t="shared" si="1"/>
        <v>-63.004997000000003</v>
      </c>
      <c r="J24" s="89">
        <v>3530612244.8979998</v>
      </c>
      <c r="K24" s="89">
        <v>-8.2296276000000006</v>
      </c>
      <c r="L24" s="89"/>
      <c r="N24" s="6">
        <f t="shared" si="2"/>
        <v>3.9387755102041</v>
      </c>
      <c r="O24" s="11">
        <f t="shared" si="5"/>
        <v>-65.401375000000002</v>
      </c>
      <c r="P24" s="6">
        <f t="shared" si="3"/>
        <v>-60.401375000000002</v>
      </c>
    </row>
    <row r="25" spans="2:16" x14ac:dyDescent="0.25">
      <c r="B25" s="89">
        <v>3632653061.2245002</v>
      </c>
      <c r="C25" s="89">
        <v>-8.0798702000000002</v>
      </c>
      <c r="D25" s="89"/>
      <c r="F25" s="6">
        <f t="shared" si="0"/>
        <v>4.0408163265306003</v>
      </c>
      <c r="G25" s="11">
        <f t="shared" si="4"/>
        <v>-70.103836000000001</v>
      </c>
      <c r="H25" s="6">
        <f t="shared" si="1"/>
        <v>-65.103836000000001</v>
      </c>
      <c r="J25" s="89">
        <v>3632653061.2245002</v>
      </c>
      <c r="K25" s="89">
        <v>-8.0798702000000002</v>
      </c>
      <c r="L25" s="89"/>
      <c r="N25" s="6">
        <f t="shared" si="2"/>
        <v>4.0408163265306003</v>
      </c>
      <c r="O25" s="11">
        <f t="shared" si="5"/>
        <v>-65.933078999999992</v>
      </c>
      <c r="P25" s="6">
        <f t="shared" si="3"/>
        <v>-60.933078999999999</v>
      </c>
    </row>
    <row r="26" spans="2:16" x14ac:dyDescent="0.25">
      <c r="B26" s="89">
        <v>3734693877.5510001</v>
      </c>
      <c r="C26" s="89">
        <v>-8.1328429999999994</v>
      </c>
      <c r="D26" s="89"/>
      <c r="F26" s="6">
        <f t="shared" si="0"/>
        <v>4.1428571428570997</v>
      </c>
      <c r="G26" s="11">
        <f t="shared" si="4"/>
        <v>-72.534499999999994</v>
      </c>
      <c r="H26" s="6">
        <f t="shared" si="1"/>
        <v>-67.534499999999994</v>
      </c>
      <c r="J26" s="89">
        <v>3734693877.5510001</v>
      </c>
      <c r="K26" s="89">
        <v>-8.1328429999999994</v>
      </c>
      <c r="L26" s="89"/>
      <c r="N26" s="6">
        <f t="shared" si="2"/>
        <v>4.1428571428570997</v>
      </c>
      <c r="O26" s="11">
        <f t="shared" si="5"/>
        <v>-65.837054999999992</v>
      </c>
      <c r="P26" s="6">
        <f t="shared" si="3"/>
        <v>-60.837054999999999</v>
      </c>
    </row>
    <row r="27" spans="2:16" x14ac:dyDescent="0.25">
      <c r="B27" s="89">
        <v>3836734693.8776002</v>
      </c>
      <c r="C27" s="89">
        <v>-8.2211760999999992</v>
      </c>
      <c r="D27" s="89"/>
      <c r="F27" s="6">
        <f t="shared" si="0"/>
        <v>4.2448979591837004</v>
      </c>
      <c r="G27" s="11">
        <f t="shared" si="4"/>
        <v>-72.912116999999995</v>
      </c>
      <c r="H27" s="6">
        <f t="shared" si="1"/>
        <v>-67.912116999999995</v>
      </c>
      <c r="J27" s="89">
        <v>3836734693.8776002</v>
      </c>
      <c r="K27" s="89">
        <v>-8.2211760999999992</v>
      </c>
      <c r="L27" s="89"/>
      <c r="N27" s="6">
        <f t="shared" si="2"/>
        <v>4.2448979591837004</v>
      </c>
      <c r="O27" s="11">
        <f t="shared" si="5"/>
        <v>-65.944468999999998</v>
      </c>
      <c r="P27" s="6">
        <f t="shared" si="3"/>
        <v>-60.944468999999998</v>
      </c>
    </row>
    <row r="28" spans="2:16" x14ac:dyDescent="0.25">
      <c r="B28" s="89">
        <v>3938775510.2041001</v>
      </c>
      <c r="C28" s="89">
        <v>-8.1057767999999992</v>
      </c>
      <c r="D28" s="89"/>
      <c r="F28" s="6">
        <f t="shared" si="0"/>
        <v>4.3469387755101998</v>
      </c>
      <c r="G28" s="11">
        <f t="shared" si="4"/>
        <v>-73.276252999999997</v>
      </c>
      <c r="H28" s="6">
        <f t="shared" si="1"/>
        <v>-68.276252999999997</v>
      </c>
      <c r="J28" s="89">
        <v>3938775510.2041001</v>
      </c>
      <c r="K28" s="89">
        <v>-8.1057767999999992</v>
      </c>
      <c r="L28" s="89"/>
      <c r="N28" s="6">
        <f t="shared" si="2"/>
        <v>4.3469387755101998</v>
      </c>
      <c r="O28" s="11">
        <f t="shared" si="5"/>
        <v>-66.149180999999999</v>
      </c>
      <c r="P28" s="6">
        <f t="shared" si="3"/>
        <v>-61.149180999999999</v>
      </c>
    </row>
    <row r="29" spans="2:16" x14ac:dyDescent="0.25">
      <c r="B29" s="89">
        <v>4040816326.5306001</v>
      </c>
      <c r="C29" s="89">
        <v>-8.0663175999999996</v>
      </c>
      <c r="D29" s="89"/>
      <c r="F29" s="6">
        <f t="shared" si="0"/>
        <v>4.4489795918367001</v>
      </c>
      <c r="G29" s="11">
        <f t="shared" si="4"/>
        <v>-72.916686999999996</v>
      </c>
      <c r="H29" s="6">
        <f t="shared" si="1"/>
        <v>-67.916686999999996</v>
      </c>
      <c r="J29" s="89">
        <v>4040816326.5306001</v>
      </c>
      <c r="K29" s="89">
        <v>-8.0663175999999996</v>
      </c>
      <c r="L29" s="89"/>
      <c r="N29" s="6">
        <f t="shared" si="2"/>
        <v>4.4489795918367001</v>
      </c>
      <c r="O29" s="11">
        <f t="shared" si="5"/>
        <v>-66.505900999999994</v>
      </c>
      <c r="P29" s="6">
        <f t="shared" si="3"/>
        <v>-61.505901000000001</v>
      </c>
    </row>
    <row r="30" spans="2:16" x14ac:dyDescent="0.25">
      <c r="B30" s="89">
        <v>4142857142.8571</v>
      </c>
      <c r="C30" s="89">
        <v>-8.0114383999999994</v>
      </c>
      <c r="D30" s="89"/>
      <c r="F30" s="6">
        <f t="shared" si="0"/>
        <v>4.5510204081632999</v>
      </c>
      <c r="G30" s="11">
        <f t="shared" si="4"/>
        <v>-73.494308000000004</v>
      </c>
      <c r="H30" s="6">
        <f t="shared" si="1"/>
        <v>-68.494308000000004</v>
      </c>
      <c r="J30" s="89">
        <v>4142857142.8571</v>
      </c>
      <c r="K30" s="89">
        <v>-8.0114383999999994</v>
      </c>
      <c r="L30" s="89"/>
      <c r="N30" s="6">
        <f t="shared" si="2"/>
        <v>4.5510204081632999</v>
      </c>
      <c r="O30" s="11">
        <f t="shared" si="5"/>
        <v>-66.598647999999997</v>
      </c>
      <c r="P30" s="6">
        <f t="shared" si="3"/>
        <v>-61.598647999999997</v>
      </c>
    </row>
    <row r="31" spans="2:16" x14ac:dyDescent="0.25">
      <c r="B31" s="89">
        <v>4244897959.1837001</v>
      </c>
      <c r="C31" s="89">
        <v>-8.0322046</v>
      </c>
      <c r="D31" s="89"/>
      <c r="F31" s="6">
        <f t="shared" si="0"/>
        <v>4.6530612244898002</v>
      </c>
      <c r="G31" s="11">
        <f t="shared" si="4"/>
        <v>-74.960976000000002</v>
      </c>
      <c r="H31" s="6">
        <f t="shared" si="1"/>
        <v>-69.960976000000002</v>
      </c>
      <c r="J31" s="89">
        <v>4244897959.1837001</v>
      </c>
      <c r="K31" s="89">
        <v>-8.0322046</v>
      </c>
      <c r="L31" s="89"/>
      <c r="N31" s="6">
        <f t="shared" si="2"/>
        <v>4.6530612244898002</v>
      </c>
      <c r="O31" s="11">
        <f t="shared" si="5"/>
        <v>-65.980534000000006</v>
      </c>
      <c r="P31" s="6">
        <f t="shared" si="3"/>
        <v>-60.980533999999999</v>
      </c>
    </row>
    <row r="32" spans="2:16" x14ac:dyDescent="0.25">
      <c r="B32" s="89">
        <v>4346938775.5101995</v>
      </c>
      <c r="C32" s="89">
        <v>-8.0395012000000001</v>
      </c>
      <c r="D32" s="89"/>
      <c r="F32" s="6">
        <f t="shared" si="0"/>
        <v>4.7551020408163005</v>
      </c>
      <c r="G32" s="11">
        <f t="shared" si="4"/>
        <v>-77.939483999999993</v>
      </c>
      <c r="H32" s="6">
        <f t="shared" si="1"/>
        <v>-72.939483999999993</v>
      </c>
      <c r="J32" s="89">
        <v>4346938775.5101995</v>
      </c>
      <c r="K32" s="89">
        <v>-8.0395012000000001</v>
      </c>
      <c r="L32" s="89"/>
      <c r="N32" s="6">
        <f t="shared" si="2"/>
        <v>4.7551020408163005</v>
      </c>
      <c r="O32" s="11">
        <f t="shared" si="5"/>
        <v>-65.686217999999997</v>
      </c>
      <c r="P32" s="6">
        <f t="shared" si="3"/>
        <v>-60.686217999999997</v>
      </c>
    </row>
    <row r="33" spans="2:16" x14ac:dyDescent="0.25">
      <c r="B33" s="89">
        <v>4448979591.8367004</v>
      </c>
      <c r="C33" s="89">
        <v>-8.1234073999999996</v>
      </c>
      <c r="D33" s="89"/>
      <c r="F33" s="6">
        <f t="shared" si="0"/>
        <v>4.8571428571429003</v>
      </c>
      <c r="G33" s="11">
        <f t="shared" si="4"/>
        <v>-78.845084999999997</v>
      </c>
      <c r="H33" s="6">
        <f t="shared" si="1"/>
        <v>-73.845084999999997</v>
      </c>
      <c r="J33" s="89">
        <v>4448979591.8367004</v>
      </c>
      <c r="K33" s="89">
        <v>-8.1234073999999996</v>
      </c>
      <c r="L33" s="89"/>
      <c r="N33" s="6">
        <f t="shared" si="2"/>
        <v>4.8571428571429003</v>
      </c>
      <c r="O33" s="11">
        <f t="shared" si="5"/>
        <v>-65.620911000000007</v>
      </c>
      <c r="P33" s="6">
        <f t="shared" si="3"/>
        <v>-60.620911</v>
      </c>
    </row>
    <row r="34" spans="2:16" x14ac:dyDescent="0.25">
      <c r="B34" s="89">
        <v>4551020408.1632996</v>
      </c>
      <c r="C34" s="89">
        <v>-8.0644808000000001</v>
      </c>
      <c r="D34" s="89"/>
      <c r="F34" s="6">
        <f t="shared" si="0"/>
        <v>4.9591836734694006</v>
      </c>
      <c r="G34" s="11">
        <f t="shared" si="4"/>
        <v>-77.666458000000006</v>
      </c>
      <c r="H34" s="6">
        <f t="shared" si="1"/>
        <v>-72.666458000000006</v>
      </c>
      <c r="J34" s="89">
        <v>4551020408.1632996</v>
      </c>
      <c r="K34" s="89">
        <v>-8.0644808000000001</v>
      </c>
      <c r="L34" s="89"/>
      <c r="N34" s="6">
        <f t="shared" si="2"/>
        <v>4.9591836734694006</v>
      </c>
      <c r="O34" s="11">
        <f t="shared" si="5"/>
        <v>-65.993210000000005</v>
      </c>
      <c r="P34" s="6">
        <f t="shared" si="3"/>
        <v>-60.993209999999998</v>
      </c>
    </row>
    <row r="35" spans="2:16" x14ac:dyDescent="0.25">
      <c r="B35" s="89">
        <v>4653061224.4898005</v>
      </c>
      <c r="C35" s="89">
        <v>-8.0383072000000002</v>
      </c>
      <c r="D35" s="89"/>
      <c r="F35" s="6">
        <f t="shared" si="0"/>
        <v>5.0612244897959</v>
      </c>
      <c r="G35" s="11">
        <f t="shared" si="4"/>
        <v>-73.039412999999996</v>
      </c>
      <c r="H35" s="6">
        <f t="shared" si="1"/>
        <v>-68.039412999999996</v>
      </c>
      <c r="J35" s="89">
        <v>4653061224.4898005</v>
      </c>
      <c r="K35" s="89">
        <v>-8.0383072000000002</v>
      </c>
      <c r="L35" s="89"/>
      <c r="N35" s="6">
        <f t="shared" si="2"/>
        <v>5.0612244897959</v>
      </c>
      <c r="O35" s="11">
        <f t="shared" si="5"/>
        <v>-67.348251000000005</v>
      </c>
      <c r="P35" s="6">
        <f t="shared" si="3"/>
        <v>-62.348250999999998</v>
      </c>
    </row>
    <row r="36" spans="2:16" x14ac:dyDescent="0.25">
      <c r="B36" s="89">
        <v>4755102040.8163004</v>
      </c>
      <c r="C36" s="89">
        <v>-8.2061194999999998</v>
      </c>
      <c r="D36" s="89"/>
      <c r="F36" s="6">
        <f t="shared" si="0"/>
        <v>5.1632653061224003</v>
      </c>
      <c r="G36" s="11">
        <f t="shared" si="4"/>
        <v>-69.757355000000004</v>
      </c>
      <c r="H36" s="6">
        <f t="shared" si="1"/>
        <v>-64.757355000000004</v>
      </c>
      <c r="J36" s="89">
        <v>4755102040.8163004</v>
      </c>
      <c r="K36" s="89">
        <v>-8.2061194999999998</v>
      </c>
      <c r="L36" s="89"/>
      <c r="N36" s="6">
        <f t="shared" si="2"/>
        <v>5.1632653061224003</v>
      </c>
      <c r="O36" s="11">
        <f t="shared" si="5"/>
        <v>-69.287064000000001</v>
      </c>
      <c r="P36" s="6">
        <f t="shared" si="3"/>
        <v>-64.287064000000001</v>
      </c>
    </row>
    <row r="37" spans="2:16" x14ac:dyDescent="0.25">
      <c r="B37" s="89">
        <v>4857142857.1429005</v>
      </c>
      <c r="C37" s="89">
        <v>-8.1417131000000005</v>
      </c>
      <c r="D37" s="89"/>
      <c r="F37" s="6">
        <f t="shared" ref="F37:F68" si="6">B145/1000000000</f>
        <v>5.2653061224490001</v>
      </c>
      <c r="G37" s="11">
        <f t="shared" si="4"/>
        <v>-67.872378999999995</v>
      </c>
      <c r="H37" s="6">
        <f t="shared" ref="H37:H68" si="7">D145</f>
        <v>-62.872379000000002</v>
      </c>
      <c r="J37" s="89">
        <v>4857142857.1429005</v>
      </c>
      <c r="K37" s="89">
        <v>-8.1417131000000005</v>
      </c>
      <c r="L37" s="89"/>
      <c r="N37" s="6">
        <f t="shared" ref="N37:N68" si="8">J145/1000000000</f>
        <v>5.2653061224490001</v>
      </c>
      <c r="O37" s="11">
        <f t="shared" si="5"/>
        <v>-71.22757</v>
      </c>
      <c r="P37" s="6">
        <f t="shared" ref="P37:P68" si="9">L145</f>
        <v>-66.22757</v>
      </c>
    </row>
    <row r="38" spans="2:16" x14ac:dyDescent="0.25">
      <c r="B38" s="89">
        <v>4959183673.4694004</v>
      </c>
      <c r="C38" s="89">
        <v>-8.0064325000000007</v>
      </c>
      <c r="D38" s="89"/>
      <c r="F38" s="6">
        <f t="shared" si="6"/>
        <v>5.3673469387755004</v>
      </c>
      <c r="G38" s="11">
        <f t="shared" si="4"/>
        <v>-68.807713000000007</v>
      </c>
      <c r="H38" s="6">
        <f t="shared" si="7"/>
        <v>-63.807713</v>
      </c>
      <c r="J38" s="89">
        <v>4959183673.4694004</v>
      </c>
      <c r="K38" s="89">
        <v>-8.0064325000000007</v>
      </c>
      <c r="L38" s="89"/>
      <c r="N38" s="6">
        <f t="shared" si="8"/>
        <v>5.3673469387755004</v>
      </c>
      <c r="O38" s="11">
        <f t="shared" si="5"/>
        <v>-72.360207000000003</v>
      </c>
      <c r="P38" s="6">
        <f t="shared" si="9"/>
        <v>-67.360207000000003</v>
      </c>
    </row>
    <row r="39" spans="2:16" x14ac:dyDescent="0.25">
      <c r="B39" s="89">
        <v>5061224489.7959003</v>
      </c>
      <c r="C39" s="89">
        <v>-8.1619472999999996</v>
      </c>
      <c r="D39" s="89"/>
      <c r="F39" s="6">
        <f t="shared" si="6"/>
        <v>5.4693877551019998</v>
      </c>
      <c r="G39" s="11">
        <f t="shared" si="4"/>
        <v>-71.781799000000007</v>
      </c>
      <c r="H39" s="6">
        <f t="shared" si="7"/>
        <v>-66.781799000000007</v>
      </c>
      <c r="J39" s="89">
        <v>5061224489.7959003</v>
      </c>
      <c r="K39" s="89">
        <v>-8.1619472999999996</v>
      </c>
      <c r="L39" s="89"/>
      <c r="N39" s="6">
        <f t="shared" si="8"/>
        <v>5.4693877551019998</v>
      </c>
      <c r="O39" s="11">
        <f t="shared" si="5"/>
        <v>-72.992797999999993</v>
      </c>
      <c r="P39" s="6">
        <f t="shared" si="9"/>
        <v>-67.992797999999993</v>
      </c>
    </row>
    <row r="40" spans="2:16" x14ac:dyDescent="0.25">
      <c r="B40" s="89">
        <v>5163265306.1224003</v>
      </c>
      <c r="C40" s="89">
        <v>-8.2904730000000004</v>
      </c>
      <c r="D40" s="89"/>
      <c r="F40" s="6">
        <f t="shared" si="6"/>
        <v>5.5714285714286005</v>
      </c>
      <c r="G40" s="11">
        <f t="shared" si="4"/>
        <v>-74.061965999999998</v>
      </c>
      <c r="H40" s="6">
        <f t="shared" si="7"/>
        <v>-69.061965999999998</v>
      </c>
      <c r="J40" s="89">
        <v>5163265306.1224003</v>
      </c>
      <c r="K40" s="89">
        <v>-8.2904730000000004</v>
      </c>
      <c r="L40" s="89"/>
      <c r="N40" s="6">
        <f t="shared" si="8"/>
        <v>5.5714285714286005</v>
      </c>
      <c r="O40" s="11">
        <f t="shared" si="5"/>
        <v>-73.931618</v>
      </c>
      <c r="P40" s="6">
        <f t="shared" si="9"/>
        <v>-68.931618</v>
      </c>
    </row>
    <row r="41" spans="2:16" x14ac:dyDescent="0.25">
      <c r="B41" s="89">
        <v>5265306122.4490004</v>
      </c>
      <c r="C41" s="89">
        <v>-8.1756697000000003</v>
      </c>
      <c r="D41" s="89"/>
      <c r="F41" s="6">
        <f t="shared" si="6"/>
        <v>5.6734693877550999</v>
      </c>
      <c r="G41" s="11">
        <f t="shared" si="4"/>
        <v>-75.693245000000005</v>
      </c>
      <c r="H41" s="6">
        <f t="shared" si="7"/>
        <v>-70.693245000000005</v>
      </c>
      <c r="J41" s="89">
        <v>5265306122.4490004</v>
      </c>
      <c r="K41" s="89">
        <v>-8.1756697000000003</v>
      </c>
      <c r="L41" s="89"/>
      <c r="N41" s="6">
        <f t="shared" si="8"/>
        <v>5.6734693877550999</v>
      </c>
      <c r="O41" s="11">
        <f t="shared" si="5"/>
        <v>-73.879493999999994</v>
      </c>
      <c r="P41" s="6">
        <f t="shared" si="9"/>
        <v>-68.879493999999994</v>
      </c>
    </row>
    <row r="42" spans="2:16" x14ac:dyDescent="0.25">
      <c r="B42" s="89">
        <v>5367346938.7755003</v>
      </c>
      <c r="C42" s="89">
        <v>-8.0999470000000002</v>
      </c>
      <c r="D42" s="89"/>
      <c r="F42" s="6">
        <f t="shared" si="6"/>
        <v>5.7755102040816002</v>
      </c>
      <c r="G42" s="11">
        <f t="shared" si="4"/>
        <v>-74.921959000000001</v>
      </c>
      <c r="H42" s="6">
        <f t="shared" si="7"/>
        <v>-69.921959000000001</v>
      </c>
      <c r="J42" s="89">
        <v>5367346938.7755003</v>
      </c>
      <c r="K42" s="89">
        <v>-8.0999470000000002</v>
      </c>
      <c r="L42" s="89"/>
      <c r="N42" s="6">
        <f t="shared" si="8"/>
        <v>5.7755102040816002</v>
      </c>
      <c r="O42" s="11">
        <f t="shared" si="5"/>
        <v>-74.141563000000005</v>
      </c>
      <c r="P42" s="6">
        <f t="shared" si="9"/>
        <v>-69.141563000000005</v>
      </c>
    </row>
    <row r="43" spans="2:16" x14ac:dyDescent="0.25">
      <c r="B43" s="89">
        <v>5469387755.1020002</v>
      </c>
      <c r="C43" s="89">
        <v>-8.2542504999999995</v>
      </c>
      <c r="D43" s="89"/>
      <c r="F43" s="6">
        <f t="shared" si="6"/>
        <v>5.8775510204082</v>
      </c>
      <c r="G43" s="11">
        <f t="shared" si="4"/>
        <v>-74.010688999999999</v>
      </c>
      <c r="H43" s="6">
        <f t="shared" si="7"/>
        <v>-69.010688999999999</v>
      </c>
      <c r="J43" s="89">
        <v>5469387755.1020002</v>
      </c>
      <c r="K43" s="89">
        <v>-8.2542504999999995</v>
      </c>
      <c r="L43" s="89"/>
      <c r="N43" s="6">
        <f t="shared" si="8"/>
        <v>5.8775510204082</v>
      </c>
      <c r="O43" s="11">
        <f t="shared" si="5"/>
        <v>-73.682327000000001</v>
      </c>
      <c r="P43" s="6">
        <f t="shared" si="9"/>
        <v>-68.682327000000001</v>
      </c>
    </row>
    <row r="44" spans="2:16" x14ac:dyDescent="0.25">
      <c r="B44" s="89">
        <v>5571428571.4286003</v>
      </c>
      <c r="C44" s="89">
        <v>-8.1856393999999995</v>
      </c>
      <c r="D44" s="89"/>
      <c r="F44" s="6">
        <f t="shared" si="6"/>
        <v>5.9795918367347003</v>
      </c>
      <c r="G44" s="11">
        <f t="shared" si="4"/>
        <v>-72.964729000000005</v>
      </c>
      <c r="H44" s="6">
        <f t="shared" si="7"/>
        <v>-67.964729000000005</v>
      </c>
      <c r="J44" s="89">
        <v>5571428571.4286003</v>
      </c>
      <c r="K44" s="89">
        <v>-8.1856393999999995</v>
      </c>
      <c r="L44" s="89"/>
      <c r="N44" s="6">
        <f t="shared" si="8"/>
        <v>5.9795918367347003</v>
      </c>
      <c r="O44" s="11">
        <f t="shared" si="5"/>
        <v>-74.354140999999998</v>
      </c>
      <c r="P44" s="6">
        <f t="shared" si="9"/>
        <v>-69.354140999999998</v>
      </c>
    </row>
    <row r="45" spans="2:16" x14ac:dyDescent="0.25">
      <c r="B45" s="89">
        <v>5673469387.7551003</v>
      </c>
      <c r="C45" s="89">
        <v>-8.1630629999999993</v>
      </c>
      <c r="D45" s="89"/>
      <c r="F45" s="6">
        <f t="shared" si="6"/>
        <v>6.0816326530611997</v>
      </c>
      <c r="G45" s="11">
        <f t="shared" si="4"/>
        <v>-72.026259999999994</v>
      </c>
      <c r="H45" s="6">
        <f t="shared" si="7"/>
        <v>-67.026259999999994</v>
      </c>
      <c r="J45" s="89">
        <v>5673469387.7551003</v>
      </c>
      <c r="K45" s="89">
        <v>-8.1630629999999993</v>
      </c>
      <c r="L45" s="89"/>
      <c r="N45" s="6">
        <f t="shared" si="8"/>
        <v>6.0816326530611997</v>
      </c>
      <c r="O45" s="11">
        <f t="shared" si="5"/>
        <v>-74.569755999999998</v>
      </c>
      <c r="P45" s="6">
        <f t="shared" si="9"/>
        <v>-69.569755999999998</v>
      </c>
    </row>
    <row r="46" spans="2:16" x14ac:dyDescent="0.25">
      <c r="B46" s="89">
        <v>5775510204.0816002</v>
      </c>
      <c r="C46" s="89">
        <v>-8.3069734999999998</v>
      </c>
      <c r="D46" s="89"/>
      <c r="F46" s="6">
        <f t="shared" si="6"/>
        <v>6.1836734693878004</v>
      </c>
      <c r="G46" s="11">
        <f t="shared" si="4"/>
        <v>-72.726875000000007</v>
      </c>
      <c r="H46" s="6">
        <f t="shared" si="7"/>
        <v>-67.726875000000007</v>
      </c>
      <c r="J46" s="89">
        <v>5775510204.0816002</v>
      </c>
      <c r="K46" s="89">
        <v>-8.3069734999999998</v>
      </c>
      <c r="L46" s="89"/>
      <c r="N46" s="6">
        <f t="shared" si="8"/>
        <v>6.1836734693878004</v>
      </c>
      <c r="O46" s="11">
        <f t="shared" si="5"/>
        <v>-75.314445000000006</v>
      </c>
      <c r="P46" s="6">
        <f t="shared" si="9"/>
        <v>-70.314445000000006</v>
      </c>
    </row>
    <row r="47" spans="2:16" x14ac:dyDescent="0.25">
      <c r="B47" s="89">
        <v>5877551020.4082003</v>
      </c>
      <c r="C47" s="89">
        <v>-8.3082600000000006</v>
      </c>
      <c r="D47" s="89"/>
      <c r="F47" s="6">
        <f t="shared" si="6"/>
        <v>6.2857142857142998</v>
      </c>
      <c r="G47" s="11">
        <f t="shared" si="4"/>
        <v>-73.356575000000007</v>
      </c>
      <c r="H47" s="6">
        <f t="shared" si="7"/>
        <v>-68.356575000000007</v>
      </c>
      <c r="J47" s="89">
        <v>5877551020.4082003</v>
      </c>
      <c r="K47" s="89">
        <v>-8.3082600000000006</v>
      </c>
      <c r="L47" s="89"/>
      <c r="N47" s="6">
        <f t="shared" si="8"/>
        <v>6.2857142857142998</v>
      </c>
      <c r="O47" s="11">
        <f t="shared" si="5"/>
        <v>-74.167113999999998</v>
      </c>
      <c r="P47" s="6">
        <f t="shared" si="9"/>
        <v>-69.167113999999998</v>
      </c>
    </row>
    <row r="48" spans="2:16" x14ac:dyDescent="0.25">
      <c r="B48" s="89">
        <v>5979591836.7347002</v>
      </c>
      <c r="C48" s="89">
        <v>-8.3373013</v>
      </c>
      <c r="D48" s="89"/>
      <c r="F48" s="6">
        <f t="shared" si="6"/>
        <v>6.3877551020408001</v>
      </c>
      <c r="G48" s="11">
        <f t="shared" si="4"/>
        <v>-74.048980999999998</v>
      </c>
      <c r="H48" s="6">
        <f t="shared" si="7"/>
        <v>-69.048980999999998</v>
      </c>
      <c r="J48" s="89">
        <v>5979591836.7347002</v>
      </c>
      <c r="K48" s="89">
        <v>-8.3373013</v>
      </c>
      <c r="L48" s="89"/>
      <c r="N48" s="6">
        <f t="shared" si="8"/>
        <v>6.3877551020408001</v>
      </c>
      <c r="O48" s="11">
        <f t="shared" si="5"/>
        <v>-73.62191</v>
      </c>
      <c r="P48" s="6">
        <f t="shared" si="9"/>
        <v>-68.62191</v>
      </c>
    </row>
    <row r="49" spans="2:16" x14ac:dyDescent="0.25">
      <c r="B49" s="89">
        <v>6081632653.0612001</v>
      </c>
      <c r="C49" s="89">
        <v>-8.4165554</v>
      </c>
      <c r="D49" s="89"/>
      <c r="F49" s="6">
        <f t="shared" si="6"/>
        <v>6.4897959183673004</v>
      </c>
      <c r="G49" s="11">
        <f t="shared" si="4"/>
        <v>-73.532318000000004</v>
      </c>
      <c r="H49" s="6">
        <f t="shared" si="7"/>
        <v>-68.532318000000004</v>
      </c>
      <c r="J49" s="89">
        <v>6081632653.0612001</v>
      </c>
      <c r="K49" s="89">
        <v>-8.4165554</v>
      </c>
      <c r="L49" s="89"/>
      <c r="N49" s="6">
        <f t="shared" si="8"/>
        <v>6.4897959183673004</v>
      </c>
      <c r="O49" s="11">
        <f t="shared" si="5"/>
        <v>-72.148437999999999</v>
      </c>
      <c r="P49" s="6">
        <f t="shared" si="9"/>
        <v>-67.148437999999999</v>
      </c>
    </row>
    <row r="50" spans="2:16" x14ac:dyDescent="0.25">
      <c r="B50" s="89">
        <v>6183673469.3878002</v>
      </c>
      <c r="C50" s="89">
        <v>-8.2918482000000004</v>
      </c>
      <c r="D50" s="89"/>
      <c r="F50" s="6">
        <f t="shared" si="6"/>
        <v>6.5918367346939002</v>
      </c>
      <c r="G50" s="11">
        <f t="shared" si="4"/>
        <v>-72.936126999999999</v>
      </c>
      <c r="H50" s="6">
        <f t="shared" si="7"/>
        <v>-67.936126999999999</v>
      </c>
      <c r="J50" s="89">
        <v>6183673469.3878002</v>
      </c>
      <c r="K50" s="89">
        <v>-8.2918482000000004</v>
      </c>
      <c r="L50" s="89"/>
      <c r="N50" s="6">
        <f t="shared" si="8"/>
        <v>6.5918367346939002</v>
      </c>
      <c r="O50" s="11">
        <f t="shared" si="5"/>
        <v>-72.973220999999995</v>
      </c>
      <c r="P50" s="6">
        <f t="shared" si="9"/>
        <v>-67.973220999999995</v>
      </c>
    </row>
    <row r="51" spans="2:16" x14ac:dyDescent="0.25">
      <c r="B51" s="89">
        <v>6285714285.7143002</v>
      </c>
      <c r="C51" s="89">
        <v>-8.3707627999999996</v>
      </c>
      <c r="D51" s="89"/>
      <c r="F51" s="6">
        <f t="shared" si="6"/>
        <v>6.6938775510203996</v>
      </c>
      <c r="G51" s="11">
        <f t="shared" si="4"/>
        <v>-72.836410999999998</v>
      </c>
      <c r="H51" s="6">
        <f t="shared" si="7"/>
        <v>-67.836410999999998</v>
      </c>
      <c r="J51" s="89">
        <v>6285714285.7143002</v>
      </c>
      <c r="K51" s="89">
        <v>-8.3707627999999996</v>
      </c>
      <c r="L51" s="89"/>
      <c r="N51" s="6">
        <f t="shared" si="8"/>
        <v>6.6938775510203996</v>
      </c>
      <c r="O51" s="11">
        <f t="shared" si="5"/>
        <v>-73.423927000000006</v>
      </c>
      <c r="P51" s="6">
        <f t="shared" si="9"/>
        <v>-68.423927000000006</v>
      </c>
    </row>
    <row r="52" spans="2:16" x14ac:dyDescent="0.25">
      <c r="B52" s="89">
        <v>6387755102.0408001</v>
      </c>
      <c r="C52" s="89">
        <v>-8.3783969999999997</v>
      </c>
      <c r="D52" s="89"/>
      <c r="F52" s="6">
        <f t="shared" si="6"/>
        <v>6.7959183673468999</v>
      </c>
      <c r="G52" s="11">
        <f t="shared" si="4"/>
        <v>-73.258865</v>
      </c>
      <c r="H52" s="6">
        <f t="shared" si="7"/>
        <v>-68.258865</v>
      </c>
      <c r="J52" s="89">
        <v>6387755102.0408001</v>
      </c>
      <c r="K52" s="89">
        <v>-8.3783969999999997</v>
      </c>
      <c r="L52" s="89"/>
      <c r="N52" s="6">
        <f t="shared" si="8"/>
        <v>6.7959183673468999</v>
      </c>
      <c r="O52" s="11">
        <f t="shared" si="5"/>
        <v>-73.992644999999996</v>
      </c>
      <c r="P52" s="6">
        <f t="shared" si="9"/>
        <v>-68.992644999999996</v>
      </c>
    </row>
    <row r="53" spans="2:16" x14ac:dyDescent="0.25">
      <c r="B53" s="89">
        <v>6489795918.3673</v>
      </c>
      <c r="C53" s="89">
        <v>-8.3715057000000002</v>
      </c>
      <c r="D53" s="89"/>
      <c r="F53" s="6">
        <f t="shared" si="6"/>
        <v>6.8979591836734997</v>
      </c>
      <c r="G53" s="11">
        <f t="shared" si="4"/>
        <v>-73.359145999999996</v>
      </c>
      <c r="H53" s="6">
        <f t="shared" si="7"/>
        <v>-68.359145999999996</v>
      </c>
      <c r="J53" s="89">
        <v>6489795918.3673</v>
      </c>
      <c r="K53" s="89">
        <v>-8.3715057000000002</v>
      </c>
      <c r="L53" s="89"/>
      <c r="N53" s="6">
        <f t="shared" si="8"/>
        <v>6.8979591836734997</v>
      </c>
      <c r="O53" s="11">
        <f t="shared" si="5"/>
        <v>-73.743469000000005</v>
      </c>
      <c r="P53" s="6">
        <f t="shared" si="9"/>
        <v>-68.743469000000005</v>
      </c>
    </row>
    <row r="54" spans="2:16" x14ac:dyDescent="0.25">
      <c r="B54" s="89">
        <v>6591836734.6939001</v>
      </c>
      <c r="C54" s="89">
        <v>-8.4719037999999998</v>
      </c>
      <c r="D54" s="89"/>
      <c r="F54" s="6">
        <f t="shared" si="6"/>
        <v>7</v>
      </c>
      <c r="G54" s="11">
        <f t="shared" si="4"/>
        <v>-72.680137999999999</v>
      </c>
      <c r="H54" s="6">
        <f t="shared" si="7"/>
        <v>-67.680137999999999</v>
      </c>
      <c r="J54" s="89">
        <v>6591836734.6939001</v>
      </c>
      <c r="K54" s="89">
        <v>-8.4719037999999998</v>
      </c>
      <c r="L54" s="89"/>
      <c r="N54" s="6">
        <f t="shared" si="8"/>
        <v>7</v>
      </c>
      <c r="O54" s="11">
        <f t="shared" si="5"/>
        <v>-73.233711</v>
      </c>
      <c r="P54" s="6">
        <f t="shared" si="9"/>
        <v>-68.233711</v>
      </c>
    </row>
    <row r="55" spans="2:16" x14ac:dyDescent="0.25">
      <c r="B55" s="89">
        <v>6693877551.0204</v>
      </c>
      <c r="C55" s="89">
        <v>-8.5468597000000006</v>
      </c>
      <c r="D55" s="89"/>
      <c r="F55" s="6">
        <f t="shared" si="6"/>
        <v>7.1020408163265003</v>
      </c>
      <c r="G55" s="11">
        <f t="shared" si="4"/>
        <v>-71.287330999999995</v>
      </c>
      <c r="H55" s="6">
        <f t="shared" si="7"/>
        <v>-66.287330999999995</v>
      </c>
      <c r="J55" s="89">
        <v>6693877551.0204</v>
      </c>
      <c r="K55" s="89">
        <v>-8.5468597000000006</v>
      </c>
      <c r="L55" s="89"/>
      <c r="N55" s="6">
        <f t="shared" si="8"/>
        <v>7.1020408163265003</v>
      </c>
      <c r="O55" s="11">
        <f t="shared" si="5"/>
        <v>-72.080139000000003</v>
      </c>
      <c r="P55" s="6">
        <f t="shared" si="9"/>
        <v>-67.080139000000003</v>
      </c>
    </row>
    <row r="56" spans="2:16" x14ac:dyDescent="0.25">
      <c r="B56" s="89">
        <v>6795918367.3469</v>
      </c>
      <c r="C56" s="89">
        <v>-8.5531301000000006</v>
      </c>
      <c r="D56" s="89"/>
      <c r="F56" s="6">
        <f t="shared" si="6"/>
        <v>7.2040816326531001</v>
      </c>
      <c r="G56" s="11">
        <f t="shared" si="4"/>
        <v>-71.077988000000005</v>
      </c>
      <c r="H56" s="6">
        <f t="shared" si="7"/>
        <v>-66.077988000000005</v>
      </c>
      <c r="J56" s="89">
        <v>6795918367.3469</v>
      </c>
      <c r="K56" s="89">
        <v>-8.5531301000000006</v>
      </c>
      <c r="L56" s="89"/>
      <c r="N56" s="6">
        <f t="shared" si="8"/>
        <v>7.2040816326531001</v>
      </c>
      <c r="O56" s="11">
        <f t="shared" si="5"/>
        <v>-71.799773999999999</v>
      </c>
      <c r="P56" s="6">
        <f t="shared" si="9"/>
        <v>-66.799773999999999</v>
      </c>
    </row>
    <row r="57" spans="2:16" x14ac:dyDescent="0.25">
      <c r="B57" s="89">
        <v>6897959183.6735001</v>
      </c>
      <c r="C57" s="89">
        <v>-8.6158351999999994</v>
      </c>
      <c r="D57" s="89"/>
      <c r="F57" s="6">
        <f t="shared" si="6"/>
        <v>7.3061224489796004</v>
      </c>
      <c r="G57" s="11">
        <f t="shared" si="4"/>
        <v>-72.309494000000001</v>
      </c>
      <c r="H57" s="6">
        <f t="shared" si="7"/>
        <v>-67.309494000000001</v>
      </c>
      <c r="J57" s="89">
        <v>6897959183.6735001</v>
      </c>
      <c r="K57" s="89">
        <v>-8.6158351999999994</v>
      </c>
      <c r="L57" s="89"/>
      <c r="N57" s="6">
        <f t="shared" si="8"/>
        <v>7.3061224489796004</v>
      </c>
      <c r="O57" s="11">
        <f t="shared" si="5"/>
        <v>-71.796920999999998</v>
      </c>
      <c r="P57" s="6">
        <f t="shared" si="9"/>
        <v>-66.796920999999998</v>
      </c>
    </row>
    <row r="58" spans="2:16" x14ac:dyDescent="0.25">
      <c r="B58" s="89">
        <v>7000000000</v>
      </c>
      <c r="C58" s="89">
        <v>-8.6893673000000007</v>
      </c>
      <c r="D58" s="89"/>
      <c r="F58" s="6">
        <f t="shared" si="6"/>
        <v>7.4081632653060998</v>
      </c>
      <c r="G58" s="11">
        <f t="shared" si="4"/>
        <v>-73.589737</v>
      </c>
      <c r="H58" s="6">
        <f t="shared" si="7"/>
        <v>-68.589737</v>
      </c>
      <c r="J58" s="89">
        <v>7000000000</v>
      </c>
      <c r="K58" s="89">
        <v>-8.6893673000000007</v>
      </c>
      <c r="L58" s="89"/>
      <c r="N58" s="6">
        <f t="shared" si="8"/>
        <v>7.4081632653060998</v>
      </c>
      <c r="O58" s="11">
        <f t="shared" si="5"/>
        <v>-71.323920999999999</v>
      </c>
      <c r="P58" s="6">
        <f t="shared" si="9"/>
        <v>-66.323920999999999</v>
      </c>
    </row>
    <row r="59" spans="2:16" x14ac:dyDescent="0.25">
      <c r="B59" s="89">
        <v>7102040816.3264999</v>
      </c>
      <c r="C59" s="89">
        <v>-8.7413243999999999</v>
      </c>
      <c r="D59" s="89"/>
      <c r="F59" s="6">
        <f t="shared" si="6"/>
        <v>7.5102040816326996</v>
      </c>
      <c r="G59" s="11">
        <f t="shared" si="4"/>
        <v>-73.954659000000007</v>
      </c>
      <c r="H59" s="6">
        <f t="shared" si="7"/>
        <v>-68.954659000000007</v>
      </c>
      <c r="J59" s="89">
        <v>7102040816.3264999</v>
      </c>
      <c r="K59" s="89">
        <v>-8.7413243999999999</v>
      </c>
      <c r="L59" s="89"/>
      <c r="N59" s="6">
        <f t="shared" si="8"/>
        <v>7.5102040816326996</v>
      </c>
      <c r="O59" s="11">
        <f t="shared" si="5"/>
        <v>-71.103249000000005</v>
      </c>
      <c r="P59" s="6">
        <f t="shared" si="9"/>
        <v>-66.103249000000005</v>
      </c>
    </row>
    <row r="60" spans="2:16" x14ac:dyDescent="0.25">
      <c r="B60" s="89">
        <v>7204081632.6531</v>
      </c>
      <c r="C60" s="89">
        <v>-8.7684612000000008</v>
      </c>
      <c r="D60" s="89"/>
      <c r="F60" s="6">
        <f t="shared" si="6"/>
        <v>7.6122448979591999</v>
      </c>
      <c r="G60" s="11">
        <f t="shared" si="4"/>
        <v>-74.162047999999999</v>
      </c>
      <c r="H60" s="6">
        <f t="shared" si="7"/>
        <v>-69.162047999999999</v>
      </c>
      <c r="J60" s="89">
        <v>7204081632.6531</v>
      </c>
      <c r="K60" s="89">
        <v>-8.7684612000000008</v>
      </c>
      <c r="L60" s="89"/>
      <c r="N60" s="6">
        <f t="shared" si="8"/>
        <v>7.6122448979591999</v>
      </c>
      <c r="O60" s="11">
        <f t="shared" si="5"/>
        <v>-71.079505999999995</v>
      </c>
      <c r="P60" s="6">
        <f t="shared" si="9"/>
        <v>-66.079505999999995</v>
      </c>
    </row>
    <row r="61" spans="2:16" x14ac:dyDescent="0.25">
      <c r="B61" s="89">
        <v>7306122448.9796</v>
      </c>
      <c r="C61" s="89">
        <v>-8.9267062999999993</v>
      </c>
      <c r="D61" s="89"/>
      <c r="F61" s="6">
        <f t="shared" si="6"/>
        <v>7.7142857142857002</v>
      </c>
      <c r="G61" s="11">
        <f t="shared" si="4"/>
        <v>-74.730689999999996</v>
      </c>
      <c r="H61" s="6">
        <f t="shared" si="7"/>
        <v>-69.730689999999996</v>
      </c>
      <c r="J61" s="89">
        <v>7306122448.9796</v>
      </c>
      <c r="K61" s="89">
        <v>-8.9267062999999993</v>
      </c>
      <c r="L61" s="89"/>
      <c r="N61" s="6">
        <f t="shared" si="8"/>
        <v>7.7142857142857002</v>
      </c>
      <c r="O61" s="11">
        <f t="shared" si="5"/>
        <v>-71.295174000000003</v>
      </c>
      <c r="P61" s="6">
        <f t="shared" si="9"/>
        <v>-66.295174000000003</v>
      </c>
    </row>
    <row r="62" spans="2:16" x14ac:dyDescent="0.25">
      <c r="B62" s="89">
        <v>7408163265.3060999</v>
      </c>
      <c r="C62" s="89">
        <v>-8.9143218999999991</v>
      </c>
      <c r="D62" s="89"/>
      <c r="F62" s="6">
        <f t="shared" si="6"/>
        <v>7.8163265306121996</v>
      </c>
      <c r="G62" s="11">
        <f t="shared" si="4"/>
        <v>-77.199569999999994</v>
      </c>
      <c r="H62" s="6">
        <f t="shared" si="7"/>
        <v>-72.199569999999994</v>
      </c>
      <c r="J62" s="89">
        <v>7408163265.3060999</v>
      </c>
      <c r="K62" s="89">
        <v>-8.9143218999999991</v>
      </c>
      <c r="L62" s="89"/>
      <c r="N62" s="6">
        <f t="shared" si="8"/>
        <v>7.8163265306121996</v>
      </c>
      <c r="O62" s="11">
        <f t="shared" si="5"/>
        <v>-72.556572000000003</v>
      </c>
      <c r="P62" s="6">
        <f t="shared" si="9"/>
        <v>-67.556572000000003</v>
      </c>
    </row>
    <row r="63" spans="2:16" x14ac:dyDescent="0.25">
      <c r="B63" s="89">
        <v>7510204081.6327</v>
      </c>
      <c r="C63" s="89">
        <v>-9.0857296000000005</v>
      </c>
      <c r="D63" s="89"/>
      <c r="F63" s="6">
        <f t="shared" si="6"/>
        <v>7.9183673469388003</v>
      </c>
      <c r="G63" s="11">
        <f t="shared" si="4"/>
        <v>-82.488158999999996</v>
      </c>
      <c r="H63" s="6">
        <f t="shared" si="7"/>
        <v>-77.488158999999996</v>
      </c>
      <c r="J63" s="89">
        <v>7510204081.6327</v>
      </c>
      <c r="K63" s="89">
        <v>-9.0857296000000005</v>
      </c>
      <c r="L63" s="89"/>
      <c r="N63" s="6">
        <f t="shared" si="8"/>
        <v>7.9183673469388003</v>
      </c>
      <c r="O63" s="11">
        <f t="shared" si="5"/>
        <v>-75.559471000000002</v>
      </c>
      <c r="P63" s="6">
        <f t="shared" si="9"/>
        <v>-70.559471000000002</v>
      </c>
    </row>
    <row r="64" spans="2:16" x14ac:dyDescent="0.25">
      <c r="B64" s="89">
        <v>7612244897.9591999</v>
      </c>
      <c r="C64" s="89">
        <v>-8.9740170999999993</v>
      </c>
      <c r="D64" s="89"/>
      <c r="F64" s="6">
        <f t="shared" si="6"/>
        <v>8.0204081632652997</v>
      </c>
      <c r="G64" s="11">
        <f t="shared" si="4"/>
        <v>-85.298079999999999</v>
      </c>
      <c r="H64" s="6">
        <f t="shared" si="7"/>
        <v>-80.298079999999999</v>
      </c>
      <c r="J64" s="89">
        <v>7612244897.9591999</v>
      </c>
      <c r="K64" s="89">
        <v>-8.9740170999999993</v>
      </c>
      <c r="L64" s="89"/>
      <c r="N64" s="6">
        <f t="shared" si="8"/>
        <v>8.0204081632652997</v>
      </c>
      <c r="O64" s="11">
        <f t="shared" si="5"/>
        <v>-77.586181999999994</v>
      </c>
      <c r="P64" s="6">
        <f t="shared" si="9"/>
        <v>-72.586181999999994</v>
      </c>
    </row>
    <row r="65" spans="2:16" x14ac:dyDescent="0.25">
      <c r="B65" s="89">
        <v>7714285714.2856998</v>
      </c>
      <c r="C65" s="89">
        <v>-9.0223198</v>
      </c>
      <c r="D65" s="89"/>
      <c r="F65" s="6">
        <f t="shared" si="6"/>
        <v>8.1224489795918</v>
      </c>
      <c r="G65" s="11">
        <f t="shared" si="4"/>
        <v>-90.363051999999996</v>
      </c>
      <c r="H65" s="6">
        <f t="shared" si="7"/>
        <v>-85.363051999999996</v>
      </c>
      <c r="J65" s="89">
        <v>7714285714.2856998</v>
      </c>
      <c r="K65" s="89">
        <v>-9.0223198</v>
      </c>
      <c r="L65" s="89"/>
      <c r="N65" s="6">
        <f t="shared" si="8"/>
        <v>8.1224489795918</v>
      </c>
      <c r="O65" s="11">
        <f t="shared" si="5"/>
        <v>-79.613792000000004</v>
      </c>
      <c r="P65" s="6">
        <f t="shared" si="9"/>
        <v>-74.613792000000004</v>
      </c>
    </row>
    <row r="66" spans="2:16" x14ac:dyDescent="0.25">
      <c r="B66" s="89">
        <v>7816326530.6121998</v>
      </c>
      <c r="C66" s="89">
        <v>-9.0267848999999991</v>
      </c>
      <c r="D66" s="89"/>
      <c r="F66" s="6">
        <f t="shared" si="6"/>
        <v>8.2244897959183998</v>
      </c>
      <c r="G66" s="11">
        <f t="shared" si="4"/>
        <v>-89.040931999999998</v>
      </c>
      <c r="H66" s="6">
        <f t="shared" si="7"/>
        <v>-84.040931999999998</v>
      </c>
      <c r="J66" s="89">
        <v>7816326530.6121998</v>
      </c>
      <c r="K66" s="89">
        <v>-9.0267848999999991</v>
      </c>
      <c r="L66" s="89"/>
      <c r="N66" s="6">
        <f t="shared" si="8"/>
        <v>8.2244897959183998</v>
      </c>
      <c r="O66" s="11">
        <f t="shared" si="5"/>
        <v>-79.698798999999994</v>
      </c>
      <c r="P66" s="6">
        <f t="shared" si="9"/>
        <v>-74.698798999999994</v>
      </c>
    </row>
    <row r="67" spans="2:16" x14ac:dyDescent="0.25">
      <c r="B67" s="89">
        <v>7918367346.9387999</v>
      </c>
      <c r="C67" s="89">
        <v>-8.8354969000000008</v>
      </c>
      <c r="D67" s="89"/>
      <c r="F67" s="6">
        <f t="shared" si="6"/>
        <v>8.3265306122449001</v>
      </c>
      <c r="G67" s="11">
        <f t="shared" si="4"/>
        <v>-91.328902999999997</v>
      </c>
      <c r="H67" s="6">
        <f t="shared" si="7"/>
        <v>-86.328902999999997</v>
      </c>
      <c r="J67" s="89">
        <v>7918367346.9387999</v>
      </c>
      <c r="K67" s="89">
        <v>-8.8354969000000008</v>
      </c>
      <c r="L67" s="89"/>
      <c r="N67" s="6">
        <f t="shared" si="8"/>
        <v>8.3265306122449001</v>
      </c>
      <c r="O67" s="11">
        <f t="shared" si="5"/>
        <v>-79.986671000000001</v>
      </c>
      <c r="P67" s="6">
        <f t="shared" si="9"/>
        <v>-74.986671000000001</v>
      </c>
    </row>
    <row r="68" spans="2:16" x14ac:dyDescent="0.25">
      <c r="B68" s="89">
        <v>8020408163.2652998</v>
      </c>
      <c r="C68" s="89">
        <v>-8.8295516999999997</v>
      </c>
      <c r="D68" s="89"/>
      <c r="F68" s="6">
        <f t="shared" si="6"/>
        <v>8.4285714285714004</v>
      </c>
      <c r="G68" s="11">
        <f t="shared" si="4"/>
        <v>-88.587661999999995</v>
      </c>
      <c r="H68" s="6">
        <f t="shared" si="7"/>
        <v>-83.587661999999995</v>
      </c>
      <c r="J68" s="89">
        <v>8020408163.2652998</v>
      </c>
      <c r="K68" s="89">
        <v>-8.8295516999999997</v>
      </c>
      <c r="L68" s="89"/>
      <c r="N68" s="6">
        <f t="shared" si="8"/>
        <v>8.4285714285714004</v>
      </c>
      <c r="O68" s="11">
        <f t="shared" si="5"/>
        <v>-78.962387000000007</v>
      </c>
      <c r="P68" s="6">
        <f t="shared" si="9"/>
        <v>-73.962387000000007</v>
      </c>
    </row>
    <row r="69" spans="2:16" x14ac:dyDescent="0.25">
      <c r="B69" s="89">
        <v>8122448979.5917997</v>
      </c>
      <c r="C69" s="89">
        <v>-8.9271793000000006</v>
      </c>
      <c r="D69" s="89"/>
      <c r="F69" s="6">
        <f t="shared" ref="F69:F100" si="10">B177/1000000000</f>
        <v>8.5306122448980002</v>
      </c>
      <c r="G69" s="11">
        <f t="shared" si="4"/>
        <v>-85.640129000000002</v>
      </c>
      <c r="H69" s="6">
        <f t="shared" ref="H69:H100" si="11">D177</f>
        <v>-80.640129000000002</v>
      </c>
      <c r="J69" s="89">
        <v>8122448979.5917997</v>
      </c>
      <c r="K69" s="89">
        <v>-8.9271793000000006</v>
      </c>
      <c r="L69" s="89"/>
      <c r="N69" s="6">
        <f t="shared" ref="N69:N100" si="12">J177/1000000000</f>
        <v>8.5306122448980002</v>
      </c>
      <c r="O69" s="11">
        <f t="shared" si="5"/>
        <v>-76.728667999999999</v>
      </c>
      <c r="P69" s="6">
        <f t="shared" ref="P69:P100" si="13">L177</f>
        <v>-71.728667999999999</v>
      </c>
    </row>
    <row r="70" spans="2:16" x14ac:dyDescent="0.25">
      <c r="B70" s="89">
        <v>8224489795.9183998</v>
      </c>
      <c r="C70" s="89">
        <v>-8.9008102000000004</v>
      </c>
      <c r="D70" s="89"/>
      <c r="F70" s="6">
        <f t="shared" si="10"/>
        <v>8.6326530612245005</v>
      </c>
      <c r="G70" s="11">
        <f t="shared" ref="G70:G103" si="14">H70-5</f>
        <v>-81.533974000000001</v>
      </c>
      <c r="H70" s="6">
        <f t="shared" si="11"/>
        <v>-76.533974000000001</v>
      </c>
      <c r="J70" s="89">
        <v>8224489795.9183998</v>
      </c>
      <c r="K70" s="89">
        <v>-8.9008102000000004</v>
      </c>
      <c r="L70" s="89"/>
      <c r="N70" s="6">
        <f t="shared" si="12"/>
        <v>8.6326530612245005</v>
      </c>
      <c r="O70" s="11">
        <f t="shared" ref="O70:O103" si="15">P70-5</f>
        <v>-75.065735000000004</v>
      </c>
      <c r="P70" s="6">
        <f t="shared" si="13"/>
        <v>-70.065735000000004</v>
      </c>
    </row>
    <row r="71" spans="2:16" x14ac:dyDescent="0.25">
      <c r="B71" s="89">
        <v>8326530612.2448997</v>
      </c>
      <c r="C71" s="89">
        <v>-8.9431477000000008</v>
      </c>
      <c r="D71" s="89"/>
      <c r="F71" s="6">
        <f t="shared" si="10"/>
        <v>8.7346938775510008</v>
      </c>
      <c r="G71" s="11">
        <f t="shared" si="14"/>
        <v>-76.670433000000003</v>
      </c>
      <c r="H71" s="6">
        <f t="shared" si="11"/>
        <v>-71.670433000000003</v>
      </c>
      <c r="J71" s="89">
        <v>8326530612.2448997</v>
      </c>
      <c r="K71" s="89">
        <v>-8.9431477000000008</v>
      </c>
      <c r="L71" s="89"/>
      <c r="N71" s="6">
        <f t="shared" si="12"/>
        <v>8.7346938775510008</v>
      </c>
      <c r="O71" s="11">
        <f t="shared" si="15"/>
        <v>-72.245734999999996</v>
      </c>
      <c r="P71" s="6">
        <f t="shared" si="13"/>
        <v>-67.245734999999996</v>
      </c>
    </row>
    <row r="72" spans="2:16" x14ac:dyDescent="0.25">
      <c r="B72" s="89">
        <v>8428571428.5713997</v>
      </c>
      <c r="C72" s="89">
        <v>-8.9822501999999993</v>
      </c>
      <c r="D72" s="89"/>
      <c r="F72" s="6">
        <f t="shared" si="10"/>
        <v>8.8367346938776006</v>
      </c>
      <c r="G72" s="11">
        <f t="shared" si="14"/>
        <v>-74.418816000000007</v>
      </c>
      <c r="H72" s="6">
        <f t="shared" si="11"/>
        <v>-69.418816000000007</v>
      </c>
      <c r="J72" s="89">
        <v>8428571428.5713997</v>
      </c>
      <c r="K72" s="89">
        <v>-8.9822501999999993</v>
      </c>
      <c r="L72" s="89"/>
      <c r="N72" s="6">
        <f t="shared" si="12"/>
        <v>8.8367346938776006</v>
      </c>
      <c r="O72" s="11">
        <f t="shared" si="15"/>
        <v>-71.466644000000002</v>
      </c>
      <c r="P72" s="6">
        <f t="shared" si="13"/>
        <v>-66.466644000000002</v>
      </c>
    </row>
    <row r="73" spans="2:16" x14ac:dyDescent="0.25">
      <c r="B73" s="89">
        <v>8530612244.8979998</v>
      </c>
      <c r="C73" s="89">
        <v>-9.1143227000000007</v>
      </c>
      <c r="D73" s="89"/>
      <c r="F73" s="6">
        <f t="shared" si="10"/>
        <v>8.9387755102040991</v>
      </c>
      <c r="G73" s="11">
        <f t="shared" si="14"/>
        <v>-71.663330000000002</v>
      </c>
      <c r="H73" s="6">
        <f t="shared" si="11"/>
        <v>-66.663330000000002</v>
      </c>
      <c r="J73" s="89">
        <v>8530612244.8979998</v>
      </c>
      <c r="K73" s="89">
        <v>-9.1143227000000007</v>
      </c>
      <c r="L73" s="89"/>
      <c r="N73" s="6">
        <f t="shared" si="12"/>
        <v>8.9387755102040991</v>
      </c>
      <c r="O73" s="11">
        <f t="shared" si="15"/>
        <v>-70.988265999999996</v>
      </c>
      <c r="P73" s="6">
        <f t="shared" si="13"/>
        <v>-65.988265999999996</v>
      </c>
    </row>
    <row r="74" spans="2:16" x14ac:dyDescent="0.25">
      <c r="B74" s="89">
        <v>8632653061.2245007</v>
      </c>
      <c r="C74" s="89">
        <v>-9.1635264999999997</v>
      </c>
      <c r="D74" s="89"/>
      <c r="F74" s="6">
        <f t="shared" si="10"/>
        <v>9.0408163265305994</v>
      </c>
      <c r="G74" s="11">
        <f t="shared" si="14"/>
        <v>-69.981658999999993</v>
      </c>
      <c r="H74" s="6">
        <f t="shared" si="11"/>
        <v>-64.981658999999993</v>
      </c>
      <c r="J74" s="89">
        <v>8632653061.2245007</v>
      </c>
      <c r="K74" s="89">
        <v>-9.1635264999999997</v>
      </c>
      <c r="L74" s="89"/>
      <c r="N74" s="6">
        <f t="shared" si="12"/>
        <v>9.0408163265305994</v>
      </c>
      <c r="O74" s="11">
        <f t="shared" si="15"/>
        <v>-72.298805000000002</v>
      </c>
      <c r="P74" s="6">
        <f t="shared" si="13"/>
        <v>-67.298805000000002</v>
      </c>
    </row>
    <row r="75" spans="2:16" x14ac:dyDescent="0.25">
      <c r="B75" s="89">
        <v>8734693877.5510006</v>
      </c>
      <c r="C75" s="89">
        <v>-9.2408170999999992</v>
      </c>
      <c r="D75" s="89"/>
      <c r="F75" s="6">
        <f t="shared" si="10"/>
        <v>9.1428571428570997</v>
      </c>
      <c r="G75" s="11">
        <f t="shared" si="14"/>
        <v>-68.666809000000001</v>
      </c>
      <c r="H75" s="6">
        <f t="shared" si="11"/>
        <v>-63.666809000000001</v>
      </c>
      <c r="J75" s="89">
        <v>8734693877.5510006</v>
      </c>
      <c r="K75" s="89">
        <v>-9.2408170999999992</v>
      </c>
      <c r="L75" s="89"/>
      <c r="N75" s="6">
        <f t="shared" si="12"/>
        <v>9.1428571428570997</v>
      </c>
      <c r="O75" s="11">
        <f t="shared" si="15"/>
        <v>-71.896507</v>
      </c>
      <c r="P75" s="6">
        <f t="shared" si="13"/>
        <v>-66.896507</v>
      </c>
    </row>
    <row r="76" spans="2:16" x14ac:dyDescent="0.25">
      <c r="B76" s="89">
        <v>8836734693.8775997</v>
      </c>
      <c r="C76" s="89">
        <v>-9.1014271000000004</v>
      </c>
      <c r="D76" s="89"/>
      <c r="F76" s="6">
        <f t="shared" si="10"/>
        <v>9.2448979591837013</v>
      </c>
      <c r="G76" s="11">
        <f t="shared" si="14"/>
        <v>-67.028019</v>
      </c>
      <c r="H76" s="6">
        <f t="shared" si="11"/>
        <v>-62.028019</v>
      </c>
      <c r="J76" s="89">
        <v>8836734693.8775997</v>
      </c>
      <c r="K76" s="89">
        <v>-9.1014271000000004</v>
      </c>
      <c r="L76" s="89"/>
      <c r="N76" s="6">
        <f t="shared" si="12"/>
        <v>9.2448979591837013</v>
      </c>
      <c r="O76" s="11">
        <f t="shared" si="15"/>
        <v>-71.154769999999999</v>
      </c>
      <c r="P76" s="6">
        <f t="shared" si="13"/>
        <v>-66.154769999999999</v>
      </c>
    </row>
    <row r="77" spans="2:16" x14ac:dyDescent="0.25">
      <c r="B77" s="89">
        <v>8938775510.2040997</v>
      </c>
      <c r="C77" s="89">
        <v>-9.1811427999999999</v>
      </c>
      <c r="D77" s="89"/>
      <c r="F77" s="6">
        <f t="shared" si="10"/>
        <v>9.3469387755101998</v>
      </c>
      <c r="G77" s="11">
        <f t="shared" si="14"/>
        <v>-65.700400999999999</v>
      </c>
      <c r="H77" s="6">
        <f t="shared" si="11"/>
        <v>-60.700400999999999</v>
      </c>
      <c r="J77" s="89">
        <v>8938775510.2040997</v>
      </c>
      <c r="K77" s="89">
        <v>-9.1811427999999999</v>
      </c>
      <c r="L77" s="89"/>
      <c r="N77" s="6">
        <f t="shared" si="12"/>
        <v>9.3469387755101998</v>
      </c>
      <c r="O77" s="11">
        <f t="shared" si="15"/>
        <v>-69.52816</v>
      </c>
      <c r="P77" s="6">
        <f t="shared" si="13"/>
        <v>-64.52816</v>
      </c>
    </row>
    <row r="78" spans="2:16" x14ac:dyDescent="0.25">
      <c r="B78" s="89">
        <v>9040816326.5305996</v>
      </c>
      <c r="C78" s="89">
        <v>-9.2590427000000002</v>
      </c>
      <c r="D78" s="89"/>
      <c r="F78" s="6">
        <f t="shared" si="10"/>
        <v>9.4489795918367001</v>
      </c>
      <c r="G78" s="11">
        <f t="shared" si="14"/>
        <v>-64.387684000000007</v>
      </c>
      <c r="H78" s="6">
        <f t="shared" si="11"/>
        <v>-59.387684</v>
      </c>
      <c r="J78" s="89">
        <v>9040816326.5305996</v>
      </c>
      <c r="K78" s="89">
        <v>-9.2590427000000002</v>
      </c>
      <c r="L78" s="89"/>
      <c r="N78" s="6">
        <f t="shared" si="12"/>
        <v>9.4489795918367001</v>
      </c>
      <c r="O78" s="11">
        <f t="shared" si="15"/>
        <v>-68.785042000000004</v>
      </c>
      <c r="P78" s="6">
        <f t="shared" si="13"/>
        <v>-63.785041999999997</v>
      </c>
    </row>
    <row r="79" spans="2:16" x14ac:dyDescent="0.25">
      <c r="B79" s="89">
        <v>9142857142.8570995</v>
      </c>
      <c r="C79" s="89">
        <v>-9.1702747000000002</v>
      </c>
      <c r="D79" s="89"/>
      <c r="F79" s="6">
        <f t="shared" si="10"/>
        <v>9.5510204081632999</v>
      </c>
      <c r="G79" s="11">
        <f t="shared" si="14"/>
        <v>-63.613059999999997</v>
      </c>
      <c r="H79" s="6">
        <f t="shared" si="11"/>
        <v>-58.613059999999997</v>
      </c>
      <c r="J79" s="89">
        <v>9142857142.8570995</v>
      </c>
      <c r="K79" s="89">
        <v>-9.1702747000000002</v>
      </c>
      <c r="L79" s="89"/>
      <c r="N79" s="6">
        <f t="shared" si="12"/>
        <v>9.5510204081632999</v>
      </c>
      <c r="O79" s="11">
        <f t="shared" si="15"/>
        <v>-68.272736000000009</v>
      </c>
      <c r="P79" s="6">
        <f t="shared" si="13"/>
        <v>-63.272736000000002</v>
      </c>
    </row>
    <row r="80" spans="2:16" x14ac:dyDescent="0.25">
      <c r="B80" s="89">
        <v>9244897959.1837006</v>
      </c>
      <c r="C80" s="89">
        <v>-9.2334785000000004</v>
      </c>
      <c r="D80" s="89"/>
      <c r="F80" s="6">
        <f t="shared" si="10"/>
        <v>9.6530612244898002</v>
      </c>
      <c r="G80" s="11">
        <f t="shared" si="14"/>
        <v>-62.915500999999999</v>
      </c>
      <c r="H80" s="6">
        <f t="shared" si="11"/>
        <v>-57.915500999999999</v>
      </c>
      <c r="J80" s="89">
        <v>9244897959.1837006</v>
      </c>
      <c r="K80" s="89">
        <v>-9.2334785000000004</v>
      </c>
      <c r="L80" s="89"/>
      <c r="N80" s="6">
        <f t="shared" si="12"/>
        <v>9.6530612244898002</v>
      </c>
      <c r="O80" s="11">
        <f t="shared" si="15"/>
        <v>-68.474354000000005</v>
      </c>
      <c r="P80" s="6">
        <f t="shared" si="13"/>
        <v>-63.474353999999998</v>
      </c>
    </row>
    <row r="81" spans="2:16" x14ac:dyDescent="0.25">
      <c r="B81" s="89">
        <v>9346938775.5102005</v>
      </c>
      <c r="C81" s="89">
        <v>-9.2319527000000008</v>
      </c>
      <c r="D81" s="89"/>
      <c r="F81" s="6">
        <f t="shared" si="10"/>
        <v>9.7551020408162987</v>
      </c>
      <c r="G81" s="11">
        <f t="shared" si="14"/>
        <v>-63.140129000000002</v>
      </c>
      <c r="H81" s="6">
        <f t="shared" si="11"/>
        <v>-58.140129000000002</v>
      </c>
      <c r="J81" s="89">
        <v>9346938775.5102005</v>
      </c>
      <c r="K81" s="89">
        <v>-9.2319527000000008</v>
      </c>
      <c r="L81" s="89"/>
      <c r="N81" s="6">
        <f t="shared" si="12"/>
        <v>9.7551020408162987</v>
      </c>
      <c r="O81" s="11">
        <f t="shared" si="15"/>
        <v>-68.411686000000003</v>
      </c>
      <c r="P81" s="6">
        <f t="shared" si="13"/>
        <v>-63.411686000000003</v>
      </c>
    </row>
    <row r="82" spans="2:16" x14ac:dyDescent="0.25">
      <c r="B82" s="89">
        <v>9448979591.8367004</v>
      </c>
      <c r="C82" s="89">
        <v>-9.1705550999999996</v>
      </c>
      <c r="D82" s="89"/>
      <c r="F82" s="6">
        <f t="shared" si="10"/>
        <v>9.8571428571429003</v>
      </c>
      <c r="G82" s="11">
        <f t="shared" si="14"/>
        <v>-64.363247000000001</v>
      </c>
      <c r="H82" s="6">
        <f t="shared" si="11"/>
        <v>-59.363247000000001</v>
      </c>
      <c r="J82" s="89">
        <v>9448979591.8367004</v>
      </c>
      <c r="K82" s="89">
        <v>-9.1705550999999996</v>
      </c>
      <c r="L82" s="89"/>
      <c r="N82" s="6">
        <f t="shared" si="12"/>
        <v>9.8571428571429003</v>
      </c>
      <c r="O82" s="11">
        <f t="shared" si="15"/>
        <v>-68.72977800000001</v>
      </c>
      <c r="P82" s="6">
        <f t="shared" si="13"/>
        <v>-63.729778000000003</v>
      </c>
    </row>
    <row r="83" spans="2:16" x14ac:dyDescent="0.25">
      <c r="B83" s="89">
        <v>9551020408.1632996</v>
      </c>
      <c r="C83" s="89">
        <v>-9.2347841000000006</v>
      </c>
      <c r="D83" s="89"/>
      <c r="F83" s="6">
        <f t="shared" si="10"/>
        <v>9.9591836734694006</v>
      </c>
      <c r="G83" s="11">
        <f t="shared" si="14"/>
        <v>-66.10293999999999</v>
      </c>
      <c r="H83" s="6">
        <f t="shared" si="11"/>
        <v>-61.102939999999997</v>
      </c>
      <c r="J83" s="89">
        <v>9551020408.1632996</v>
      </c>
      <c r="K83" s="89">
        <v>-9.2347841000000006</v>
      </c>
      <c r="L83" s="89"/>
      <c r="N83" s="6">
        <f t="shared" si="12"/>
        <v>9.9591836734694006</v>
      </c>
      <c r="O83" s="11">
        <f t="shared" si="15"/>
        <v>-68.924182999999999</v>
      </c>
      <c r="P83" s="6">
        <f t="shared" si="13"/>
        <v>-63.924182999999999</v>
      </c>
    </row>
    <row r="84" spans="2:16" x14ac:dyDescent="0.25">
      <c r="B84" s="89">
        <v>9653061224.4897995</v>
      </c>
      <c r="C84" s="89">
        <v>-9.0497131</v>
      </c>
      <c r="D84" s="89"/>
      <c r="F84" s="6">
        <f t="shared" si="10"/>
        <v>10.061224489796</v>
      </c>
      <c r="G84" s="11">
        <f t="shared" si="14"/>
        <v>-68.004440000000002</v>
      </c>
      <c r="H84" s="6">
        <f t="shared" si="11"/>
        <v>-63.004440000000002</v>
      </c>
      <c r="J84" s="89">
        <v>9653061224.4897995</v>
      </c>
      <c r="K84" s="89">
        <v>-9.0497131</v>
      </c>
      <c r="L84" s="89"/>
      <c r="N84" s="6">
        <f t="shared" si="12"/>
        <v>10.061224489796</v>
      </c>
      <c r="O84" s="11">
        <f t="shared" si="15"/>
        <v>-70.175940999999995</v>
      </c>
      <c r="P84" s="6">
        <f t="shared" si="13"/>
        <v>-65.175940999999995</v>
      </c>
    </row>
    <row r="85" spans="2:16" x14ac:dyDescent="0.25">
      <c r="B85" s="89">
        <v>9755102040.8162994</v>
      </c>
      <c r="C85" s="89">
        <v>-9.1823902000000004</v>
      </c>
      <c r="D85" s="89"/>
      <c r="F85" s="6">
        <f t="shared" si="10"/>
        <v>10.163265306122</v>
      </c>
      <c r="G85" s="11">
        <f t="shared" si="14"/>
        <v>-69.386375000000001</v>
      </c>
      <c r="H85" s="6">
        <f t="shared" si="11"/>
        <v>-64.386375000000001</v>
      </c>
      <c r="J85" s="89">
        <v>9755102040.8162994</v>
      </c>
      <c r="K85" s="89">
        <v>-9.1823902000000004</v>
      </c>
      <c r="L85" s="89"/>
      <c r="N85" s="6">
        <f t="shared" si="12"/>
        <v>10.163265306122</v>
      </c>
      <c r="O85" s="11">
        <f t="shared" si="15"/>
        <v>-71.491530999999995</v>
      </c>
      <c r="P85" s="6">
        <f t="shared" si="13"/>
        <v>-66.491530999999995</v>
      </c>
    </row>
    <row r="86" spans="2:16" x14ac:dyDescent="0.25">
      <c r="B86" s="89">
        <v>9857142857.1429005</v>
      </c>
      <c r="C86" s="89">
        <v>-9.1893119999999993</v>
      </c>
      <c r="D86" s="89"/>
      <c r="F86" s="6">
        <f t="shared" si="10"/>
        <v>10.265306122448999</v>
      </c>
      <c r="G86" s="11">
        <f t="shared" si="14"/>
        <v>-70.563346999999993</v>
      </c>
      <c r="H86" s="6">
        <f t="shared" si="11"/>
        <v>-65.563346999999993</v>
      </c>
      <c r="J86" s="89">
        <v>9857142857.1429005</v>
      </c>
      <c r="K86" s="89">
        <v>-9.1893119999999993</v>
      </c>
      <c r="L86" s="89"/>
      <c r="N86" s="6">
        <f t="shared" si="12"/>
        <v>10.265306122448999</v>
      </c>
      <c r="O86" s="11">
        <f t="shared" si="15"/>
        <v>-72.831519999999998</v>
      </c>
      <c r="P86" s="6">
        <f t="shared" si="13"/>
        <v>-67.831519999999998</v>
      </c>
    </row>
    <row r="87" spans="2:16" x14ac:dyDescent="0.25">
      <c r="B87" s="89">
        <v>9959183673.4694004</v>
      </c>
      <c r="C87" s="89">
        <v>-9.1647614999999991</v>
      </c>
      <c r="D87" s="89"/>
      <c r="F87" s="6">
        <f t="shared" si="10"/>
        <v>10.367346938775999</v>
      </c>
      <c r="G87" s="11">
        <f t="shared" si="14"/>
        <v>-71.202956999999998</v>
      </c>
      <c r="H87" s="6">
        <f t="shared" si="11"/>
        <v>-66.202956999999998</v>
      </c>
      <c r="J87" s="89">
        <v>9959183673.4694004</v>
      </c>
      <c r="K87" s="89">
        <v>-9.1647614999999991</v>
      </c>
      <c r="L87" s="89"/>
      <c r="N87" s="6">
        <f t="shared" si="12"/>
        <v>10.367346938775999</v>
      </c>
      <c r="O87" s="11">
        <f t="shared" si="15"/>
        <v>-73.846687000000003</v>
      </c>
      <c r="P87" s="6">
        <f t="shared" si="13"/>
        <v>-68.846687000000003</v>
      </c>
    </row>
    <row r="88" spans="2:16" x14ac:dyDescent="0.25">
      <c r="B88" s="89">
        <v>10061224489.796</v>
      </c>
      <c r="C88" s="89">
        <v>-9.1536989000000002</v>
      </c>
      <c r="D88" s="89"/>
      <c r="F88" s="6">
        <f t="shared" si="10"/>
        <v>10.469387755102</v>
      </c>
      <c r="G88" s="11">
        <f t="shared" si="14"/>
        <v>-72.238968</v>
      </c>
      <c r="H88" s="6">
        <f t="shared" si="11"/>
        <v>-67.238968</v>
      </c>
      <c r="J88" s="89">
        <v>10061224489.796</v>
      </c>
      <c r="K88" s="89">
        <v>-9.1536989000000002</v>
      </c>
      <c r="L88" s="89"/>
      <c r="N88" s="6">
        <f t="shared" si="12"/>
        <v>10.469387755102</v>
      </c>
      <c r="O88" s="11">
        <f t="shared" si="15"/>
        <v>-75.401970000000006</v>
      </c>
      <c r="P88" s="6">
        <f t="shared" si="13"/>
        <v>-70.401970000000006</v>
      </c>
    </row>
    <row r="89" spans="2:16" x14ac:dyDescent="0.25">
      <c r="B89" s="89">
        <v>10163265306.122</v>
      </c>
      <c r="C89" s="89">
        <v>-9.1900425000000006</v>
      </c>
      <c r="D89" s="89"/>
      <c r="F89" s="6">
        <f t="shared" si="10"/>
        <v>10.571428571429001</v>
      </c>
      <c r="G89" s="11">
        <f t="shared" si="14"/>
        <v>-73.740500999999995</v>
      </c>
      <c r="H89" s="6">
        <f t="shared" si="11"/>
        <v>-68.740500999999995</v>
      </c>
      <c r="J89" s="89">
        <v>10163265306.122</v>
      </c>
      <c r="K89" s="89">
        <v>-9.1900425000000006</v>
      </c>
      <c r="L89" s="89"/>
      <c r="N89" s="6">
        <f t="shared" si="12"/>
        <v>10.571428571429001</v>
      </c>
      <c r="O89" s="11">
        <f t="shared" si="15"/>
        <v>-75.611510999999993</v>
      </c>
      <c r="P89" s="6">
        <f t="shared" si="13"/>
        <v>-70.611510999999993</v>
      </c>
    </row>
    <row r="90" spans="2:16" x14ac:dyDescent="0.25">
      <c r="B90" s="89">
        <v>10265306122.448999</v>
      </c>
      <c r="C90" s="89">
        <v>-9.2412156999999997</v>
      </c>
      <c r="D90" s="89"/>
      <c r="F90" s="6">
        <f t="shared" si="10"/>
        <v>10.673469387754999</v>
      </c>
      <c r="G90" s="11">
        <f t="shared" si="14"/>
        <v>-75.571631999999994</v>
      </c>
      <c r="H90" s="6">
        <f t="shared" si="11"/>
        <v>-70.571631999999994</v>
      </c>
      <c r="J90" s="89">
        <v>10265306122.448999</v>
      </c>
      <c r="K90" s="89">
        <v>-9.2412156999999997</v>
      </c>
      <c r="L90" s="89"/>
      <c r="N90" s="6">
        <f t="shared" si="12"/>
        <v>10.673469387754999</v>
      </c>
      <c r="O90" s="11">
        <f t="shared" si="15"/>
        <v>-75.208160000000007</v>
      </c>
      <c r="P90" s="6">
        <f t="shared" si="13"/>
        <v>-70.208160000000007</v>
      </c>
    </row>
    <row r="91" spans="2:16" x14ac:dyDescent="0.25">
      <c r="B91" s="89">
        <v>10367346938.775999</v>
      </c>
      <c r="C91" s="89">
        <v>-9.1306629000000008</v>
      </c>
      <c r="D91" s="89"/>
      <c r="F91" s="6">
        <f t="shared" si="10"/>
        <v>10.775510204082</v>
      </c>
      <c r="G91" s="11">
        <f t="shared" si="14"/>
        <v>-75.574378999999993</v>
      </c>
      <c r="H91" s="6">
        <f t="shared" si="11"/>
        <v>-70.574378999999993</v>
      </c>
      <c r="J91" s="89">
        <v>10367346938.775999</v>
      </c>
      <c r="K91" s="89">
        <v>-9.1306629000000008</v>
      </c>
      <c r="L91" s="89"/>
      <c r="N91" s="6">
        <f t="shared" si="12"/>
        <v>10.775510204082</v>
      </c>
      <c r="O91" s="11">
        <f t="shared" si="15"/>
        <v>-73.074027999999998</v>
      </c>
      <c r="P91" s="6">
        <f t="shared" si="13"/>
        <v>-68.074027999999998</v>
      </c>
    </row>
    <row r="92" spans="2:16" x14ac:dyDescent="0.25">
      <c r="B92" s="89">
        <v>10469387755.101999</v>
      </c>
      <c r="C92" s="89">
        <v>-9.1723089000000009</v>
      </c>
      <c r="D92" s="89"/>
      <c r="F92" s="6">
        <f t="shared" si="10"/>
        <v>10.877551020408001</v>
      </c>
      <c r="G92" s="11">
        <f t="shared" si="14"/>
        <v>-74.417884999999998</v>
      </c>
      <c r="H92" s="6">
        <f t="shared" si="11"/>
        <v>-69.417884999999998</v>
      </c>
      <c r="J92" s="89">
        <v>10469387755.101999</v>
      </c>
      <c r="K92" s="89">
        <v>-9.1723089000000009</v>
      </c>
      <c r="L92" s="89"/>
      <c r="N92" s="6">
        <f t="shared" si="12"/>
        <v>10.877551020408001</v>
      </c>
      <c r="O92" s="11">
        <f t="shared" si="15"/>
        <v>-71.686806000000004</v>
      </c>
      <c r="P92" s="6">
        <f t="shared" si="13"/>
        <v>-66.686806000000004</v>
      </c>
    </row>
    <row r="93" spans="2:16" x14ac:dyDescent="0.25">
      <c r="B93" s="89">
        <v>10571428571.429001</v>
      </c>
      <c r="C93" s="89">
        <v>-9.1548680999999998</v>
      </c>
      <c r="D93" s="89"/>
      <c r="F93" s="6">
        <f t="shared" si="10"/>
        <v>10.979591836735</v>
      </c>
      <c r="G93" s="11">
        <f t="shared" si="14"/>
        <v>-73.850266000000005</v>
      </c>
      <c r="H93" s="6">
        <f t="shared" si="11"/>
        <v>-68.850266000000005</v>
      </c>
      <c r="J93" s="89">
        <v>10571428571.429001</v>
      </c>
      <c r="K93" s="89">
        <v>-9.1548680999999998</v>
      </c>
      <c r="L93" s="89"/>
      <c r="N93" s="6">
        <f t="shared" si="12"/>
        <v>10.979591836735</v>
      </c>
      <c r="O93" s="11">
        <f t="shared" si="15"/>
        <v>-69.738204999999994</v>
      </c>
      <c r="P93" s="6">
        <f t="shared" si="13"/>
        <v>-64.738204999999994</v>
      </c>
    </row>
    <row r="94" spans="2:16" x14ac:dyDescent="0.25">
      <c r="B94" s="89">
        <v>10673469387.754999</v>
      </c>
      <c r="C94" s="89">
        <v>-9.4139461999999998</v>
      </c>
      <c r="D94" s="89"/>
      <c r="F94" s="6">
        <f t="shared" si="10"/>
        <v>11.081632653061002</v>
      </c>
      <c r="G94" s="11">
        <f t="shared" si="14"/>
        <v>-73.324485999999993</v>
      </c>
      <c r="H94" s="6">
        <f t="shared" si="11"/>
        <v>-68.324485999999993</v>
      </c>
      <c r="J94" s="89">
        <v>10673469387.754999</v>
      </c>
      <c r="K94" s="89">
        <v>-9.4139461999999998</v>
      </c>
      <c r="L94" s="89"/>
      <c r="N94" s="6">
        <f t="shared" si="12"/>
        <v>11.081632653061002</v>
      </c>
      <c r="O94" s="11">
        <f t="shared" si="15"/>
        <v>-68.775665000000004</v>
      </c>
      <c r="P94" s="6">
        <f t="shared" si="13"/>
        <v>-63.775664999999996</v>
      </c>
    </row>
    <row r="95" spans="2:16" x14ac:dyDescent="0.25">
      <c r="B95" s="89">
        <v>10775510204.082001</v>
      </c>
      <c r="C95" s="89">
        <v>-9.2435179000000005</v>
      </c>
      <c r="D95" s="89"/>
      <c r="F95" s="6">
        <f t="shared" si="10"/>
        <v>11.183673469388001</v>
      </c>
      <c r="G95" s="11">
        <f t="shared" si="14"/>
        <v>-72.570335</v>
      </c>
      <c r="H95" s="6">
        <f t="shared" si="11"/>
        <v>-67.570335</v>
      </c>
      <c r="J95" s="89">
        <v>10775510204.082001</v>
      </c>
      <c r="K95" s="89">
        <v>-9.2435179000000005</v>
      </c>
      <c r="L95" s="89"/>
      <c r="N95" s="6">
        <f t="shared" si="12"/>
        <v>11.183673469388001</v>
      </c>
      <c r="O95" s="11">
        <f t="shared" si="15"/>
        <v>-67.596755999999999</v>
      </c>
      <c r="P95" s="6">
        <f t="shared" si="13"/>
        <v>-62.596755999999999</v>
      </c>
    </row>
    <row r="96" spans="2:16" x14ac:dyDescent="0.25">
      <c r="B96" s="89">
        <v>10877551020.408001</v>
      </c>
      <c r="C96" s="89">
        <v>-9.3759823000000004</v>
      </c>
      <c r="D96" s="89"/>
      <c r="F96" s="6">
        <f t="shared" si="10"/>
        <v>11.285714285714</v>
      </c>
      <c r="G96" s="11">
        <f t="shared" si="14"/>
        <v>-70.624793999999994</v>
      </c>
      <c r="H96" s="6">
        <f t="shared" si="11"/>
        <v>-65.624793999999994</v>
      </c>
      <c r="J96" s="89">
        <v>10877551020.408001</v>
      </c>
      <c r="K96" s="89">
        <v>-9.3759823000000004</v>
      </c>
      <c r="L96" s="89"/>
      <c r="N96" s="6">
        <f t="shared" si="12"/>
        <v>11.285714285714</v>
      </c>
      <c r="O96" s="11">
        <f t="shared" si="15"/>
        <v>-67.066916999999989</v>
      </c>
      <c r="P96" s="6">
        <f t="shared" si="13"/>
        <v>-62.066916999999997</v>
      </c>
    </row>
    <row r="97" spans="2:16" x14ac:dyDescent="0.25">
      <c r="B97" s="89">
        <v>10979591836.735001</v>
      </c>
      <c r="C97" s="89">
        <v>-9.4509754000000008</v>
      </c>
      <c r="D97" s="89"/>
      <c r="F97" s="6">
        <f t="shared" si="10"/>
        <v>11.387755102041</v>
      </c>
      <c r="G97" s="11">
        <f t="shared" si="14"/>
        <v>-69.273658999999995</v>
      </c>
      <c r="H97" s="6">
        <f t="shared" si="11"/>
        <v>-64.273658999999995</v>
      </c>
      <c r="J97" s="89">
        <v>10979591836.735001</v>
      </c>
      <c r="K97" s="89">
        <v>-9.4509754000000008</v>
      </c>
      <c r="L97" s="89"/>
      <c r="N97" s="6">
        <f t="shared" si="12"/>
        <v>11.387755102041</v>
      </c>
      <c r="O97" s="11">
        <f t="shared" si="15"/>
        <v>-67.005549999999999</v>
      </c>
      <c r="P97" s="6">
        <f t="shared" si="13"/>
        <v>-62.005549999999999</v>
      </c>
    </row>
    <row r="98" spans="2:16" x14ac:dyDescent="0.25">
      <c r="B98" s="89">
        <v>11081632653.061001</v>
      </c>
      <c r="C98" s="89">
        <v>-9.511673</v>
      </c>
      <c r="D98" s="89"/>
      <c r="F98" s="6">
        <f t="shared" si="10"/>
        <v>11.489795918367001</v>
      </c>
      <c r="G98" s="11">
        <f t="shared" si="14"/>
        <v>-68.512650000000008</v>
      </c>
      <c r="H98" s="6">
        <f t="shared" si="11"/>
        <v>-63.512650000000001</v>
      </c>
      <c r="J98" s="89">
        <v>11081632653.061001</v>
      </c>
      <c r="K98" s="89">
        <v>-9.511673</v>
      </c>
      <c r="L98" s="89"/>
      <c r="N98" s="6">
        <f t="shared" si="12"/>
        <v>11.489795918367001</v>
      </c>
      <c r="O98" s="11">
        <f t="shared" si="15"/>
        <v>-67.209370000000007</v>
      </c>
      <c r="P98" s="6">
        <f t="shared" si="13"/>
        <v>-62.20937</v>
      </c>
    </row>
    <row r="99" spans="2:16" x14ac:dyDescent="0.25">
      <c r="B99" s="89">
        <v>11183673469.388</v>
      </c>
      <c r="C99" s="89">
        <v>-9.5459823999999998</v>
      </c>
      <c r="D99" s="89"/>
      <c r="F99" s="6">
        <f t="shared" si="10"/>
        <v>11.591836734694001</v>
      </c>
      <c r="G99" s="11">
        <f t="shared" si="14"/>
        <v>-67.391875999999996</v>
      </c>
      <c r="H99" s="6">
        <f t="shared" si="11"/>
        <v>-62.391876000000003</v>
      </c>
      <c r="J99" s="89">
        <v>11183673469.388</v>
      </c>
      <c r="K99" s="89">
        <v>-9.5459823999999998</v>
      </c>
      <c r="L99" s="89"/>
      <c r="N99" s="6">
        <f t="shared" si="12"/>
        <v>11.591836734694001</v>
      </c>
      <c r="O99" s="11">
        <f t="shared" si="15"/>
        <v>-67.059489999999997</v>
      </c>
      <c r="P99" s="6">
        <f t="shared" si="13"/>
        <v>-62.059489999999997</v>
      </c>
    </row>
    <row r="100" spans="2:16" x14ac:dyDescent="0.25">
      <c r="B100" s="89">
        <v>11285714285.714001</v>
      </c>
      <c r="C100" s="89">
        <v>-9.7299185000000001</v>
      </c>
      <c r="D100" s="89"/>
      <c r="F100" s="6">
        <f t="shared" si="10"/>
        <v>11.69387755102</v>
      </c>
      <c r="G100" s="11">
        <f t="shared" si="14"/>
        <v>-66.409694999999999</v>
      </c>
      <c r="H100" s="6">
        <f t="shared" si="11"/>
        <v>-61.409694999999999</v>
      </c>
      <c r="J100" s="89">
        <v>11285714285.714001</v>
      </c>
      <c r="K100" s="89">
        <v>-9.7299185000000001</v>
      </c>
      <c r="L100" s="89"/>
      <c r="N100" s="6">
        <f t="shared" si="12"/>
        <v>11.69387755102</v>
      </c>
      <c r="O100" s="11">
        <f t="shared" si="15"/>
        <v>-65.588550999999995</v>
      </c>
      <c r="P100" s="6">
        <f t="shared" si="13"/>
        <v>-60.588551000000002</v>
      </c>
    </row>
    <row r="101" spans="2:16" x14ac:dyDescent="0.25">
      <c r="B101" s="89">
        <v>11387755102.041</v>
      </c>
      <c r="C101" s="89">
        <v>-9.8116350000000008</v>
      </c>
      <c r="D101" s="89"/>
      <c r="F101" s="6">
        <f t="shared" ref="F101:F103" si="16">B209/1000000000</f>
        <v>11.795918367346999</v>
      </c>
      <c r="G101" s="11">
        <f t="shared" si="14"/>
        <v>-65.392212000000001</v>
      </c>
      <c r="H101" s="6">
        <f t="shared" ref="H101:H103" si="17">D209</f>
        <v>-60.392212000000001</v>
      </c>
      <c r="J101" s="89">
        <v>11387755102.041</v>
      </c>
      <c r="K101" s="89">
        <v>-9.8116350000000008</v>
      </c>
      <c r="L101" s="89"/>
      <c r="N101" s="6">
        <f t="shared" ref="N101:N103" si="18">J209/1000000000</f>
        <v>11.795918367346999</v>
      </c>
      <c r="O101" s="11">
        <f t="shared" si="15"/>
        <v>-64.480441999999996</v>
      </c>
      <c r="P101" s="6">
        <f t="shared" ref="P101:P103" si="19">L209</f>
        <v>-59.480441999999996</v>
      </c>
    </row>
    <row r="102" spans="2:16" x14ac:dyDescent="0.25">
      <c r="B102" s="89">
        <v>11489795918.367001</v>
      </c>
      <c r="C102" s="89">
        <v>-9.9846448999999993</v>
      </c>
      <c r="D102" s="89"/>
      <c r="F102" s="6">
        <f t="shared" si="16"/>
        <v>11.897959183673001</v>
      </c>
      <c r="G102" s="11">
        <f t="shared" si="14"/>
        <v>-65.176556000000005</v>
      </c>
      <c r="H102" s="6">
        <f t="shared" si="17"/>
        <v>-60.176555999999998</v>
      </c>
      <c r="J102" s="89">
        <v>11489795918.367001</v>
      </c>
      <c r="K102" s="89">
        <v>-9.9846448999999993</v>
      </c>
      <c r="L102" s="89"/>
      <c r="N102" s="6">
        <f t="shared" si="18"/>
        <v>11.897959183673001</v>
      </c>
      <c r="O102" s="11">
        <f t="shared" si="15"/>
        <v>-63.743228999999999</v>
      </c>
      <c r="P102" s="6">
        <f t="shared" si="19"/>
        <v>-58.743228999999999</v>
      </c>
    </row>
    <row r="103" spans="2:16" x14ac:dyDescent="0.25">
      <c r="B103" s="89">
        <v>11591836734.694</v>
      </c>
      <c r="C103" s="89">
        <v>-10.001096</v>
      </c>
      <c r="D103" s="89"/>
      <c r="F103" s="6">
        <f t="shared" si="16"/>
        <v>12</v>
      </c>
      <c r="G103" s="11">
        <f t="shared" si="14"/>
        <v>-65.320591000000007</v>
      </c>
      <c r="H103" s="6">
        <f t="shared" si="17"/>
        <v>-60.320591</v>
      </c>
      <c r="J103" s="89">
        <v>11591836734.694</v>
      </c>
      <c r="K103" s="89">
        <v>-10.001096</v>
      </c>
      <c r="L103" s="89"/>
      <c r="N103" s="6">
        <f t="shared" si="18"/>
        <v>12</v>
      </c>
      <c r="O103" s="11">
        <f t="shared" si="15"/>
        <v>-63.850285</v>
      </c>
      <c r="P103" s="6">
        <f t="shared" si="19"/>
        <v>-58.850285</v>
      </c>
    </row>
    <row r="104" spans="2:16" x14ac:dyDescent="0.25">
      <c r="B104" s="89">
        <v>11693877551.02</v>
      </c>
      <c r="C104" s="89">
        <v>-10.307229</v>
      </c>
      <c r="D104" s="89"/>
      <c r="J104" s="89">
        <v>11693877551.02</v>
      </c>
      <c r="K104" s="89">
        <v>-10.307229</v>
      </c>
      <c r="L104" s="89"/>
      <c r="O104" s="11"/>
    </row>
    <row r="105" spans="2:16" x14ac:dyDescent="0.25">
      <c r="B105" s="89">
        <v>11795918367.347</v>
      </c>
      <c r="C105" s="89">
        <v>-10.517538</v>
      </c>
      <c r="D105" s="89"/>
      <c r="J105" s="89">
        <v>11795918367.347</v>
      </c>
      <c r="K105" s="89">
        <v>-10.517538</v>
      </c>
      <c r="L105" s="89"/>
    </row>
    <row r="106" spans="2:16" x14ac:dyDescent="0.25">
      <c r="B106" s="89">
        <v>11897959183.673</v>
      </c>
      <c r="C106" s="89">
        <v>-10.849878</v>
      </c>
      <c r="D106" s="89"/>
      <c r="J106" s="89">
        <v>11897959183.673</v>
      </c>
      <c r="K106" s="89">
        <v>-10.849878</v>
      </c>
      <c r="L106" s="89"/>
    </row>
    <row r="107" spans="2:16" x14ac:dyDescent="0.25">
      <c r="B107" s="89">
        <v>12000000000</v>
      </c>
      <c r="C107" s="89">
        <v>-11.139013</v>
      </c>
      <c r="D107" s="89"/>
      <c r="J107" s="89">
        <v>12000000000</v>
      </c>
      <c r="K107" s="89">
        <v>-11.139013</v>
      </c>
      <c r="L107" s="89"/>
    </row>
    <row r="108" spans="2:16" x14ac:dyDescent="0.25">
      <c r="B108" s="89" t="s">
        <v>21</v>
      </c>
      <c r="C108" s="89"/>
      <c r="D108" s="89"/>
      <c r="J108" s="89" t="s">
        <v>21</v>
      </c>
      <c r="K108" s="89"/>
      <c r="L108" s="89"/>
    </row>
    <row r="109" spans="2:16" x14ac:dyDescent="0.25">
      <c r="B109" s="89"/>
      <c r="C109" s="89"/>
      <c r="D109" s="89"/>
      <c r="J109" s="89"/>
      <c r="K109" s="89"/>
      <c r="L109" s="89"/>
    </row>
    <row r="110" spans="2:16" x14ac:dyDescent="0.25">
      <c r="B110" s="89"/>
      <c r="C110" s="89"/>
      <c r="D110" s="89"/>
      <c r="J110" s="89"/>
      <c r="K110" s="89"/>
      <c r="L110" s="89"/>
    </row>
    <row r="111" spans="2:16" x14ac:dyDescent="0.25">
      <c r="B111" s="89" t="s">
        <v>35</v>
      </c>
      <c r="C111" s="89"/>
      <c r="D111" s="89"/>
      <c r="J111" s="89" t="s">
        <v>35</v>
      </c>
      <c r="K111" s="89"/>
      <c r="L111" s="89"/>
    </row>
    <row r="112" spans="2:16" x14ac:dyDescent="0.25">
      <c r="B112" s="89" t="s">
        <v>19</v>
      </c>
      <c r="C112" s="89" t="s">
        <v>303</v>
      </c>
      <c r="D112" s="89" t="s">
        <v>36</v>
      </c>
      <c r="J112" s="89" t="s">
        <v>19</v>
      </c>
      <c r="K112" s="89" t="s">
        <v>303</v>
      </c>
      <c r="L112" s="89" t="s">
        <v>36</v>
      </c>
    </row>
    <row r="113" spans="2:12" x14ac:dyDescent="0.25">
      <c r="B113" s="89">
        <v>2000000000</v>
      </c>
      <c r="C113" s="89">
        <v>-55.370117</v>
      </c>
      <c r="D113" s="89">
        <v>-47.522396000000001</v>
      </c>
      <c r="J113" s="89">
        <v>2000000000</v>
      </c>
      <c r="K113" s="89">
        <v>-90.976425000000006</v>
      </c>
      <c r="L113" s="89">
        <v>-79.990493999999998</v>
      </c>
    </row>
    <row r="114" spans="2:12" x14ac:dyDescent="0.25">
      <c r="B114" s="89">
        <v>2102040816.3264999</v>
      </c>
      <c r="C114" s="89">
        <v>-57.062885000000001</v>
      </c>
      <c r="D114" s="89">
        <v>-48.756878</v>
      </c>
      <c r="J114" s="89">
        <v>2102040816.3264999</v>
      </c>
      <c r="K114" s="89">
        <v>-83.254577999999995</v>
      </c>
      <c r="L114" s="89">
        <v>-77.433090000000007</v>
      </c>
    </row>
    <row r="115" spans="2:12" x14ac:dyDescent="0.25">
      <c r="B115" s="89">
        <v>2204081632.6531</v>
      </c>
      <c r="C115" s="89">
        <v>-58.472518999999998</v>
      </c>
      <c r="D115" s="89">
        <v>-49.953575000000001</v>
      </c>
      <c r="J115" s="89">
        <v>2204081632.6531</v>
      </c>
      <c r="K115" s="89">
        <v>-82.703156000000007</v>
      </c>
      <c r="L115" s="89">
        <v>-71.772835000000001</v>
      </c>
    </row>
    <row r="116" spans="2:12" x14ac:dyDescent="0.25">
      <c r="B116" s="89">
        <v>2306122448.9796</v>
      </c>
      <c r="C116" s="89">
        <v>-58.378428999999997</v>
      </c>
      <c r="D116" s="89">
        <v>-51.084698000000003</v>
      </c>
      <c r="J116" s="89">
        <v>2306122448.9796</v>
      </c>
      <c r="K116" s="89">
        <v>-73.413878999999994</v>
      </c>
      <c r="L116" s="89">
        <v>-67.052764999999994</v>
      </c>
    </row>
    <row r="117" spans="2:12" x14ac:dyDescent="0.25">
      <c r="B117" s="89">
        <v>2408163265.3060999</v>
      </c>
      <c r="C117" s="89">
        <v>-60.076461999999999</v>
      </c>
      <c r="D117" s="89">
        <v>-51.668823000000003</v>
      </c>
      <c r="J117" s="89">
        <v>2408163265.3060999</v>
      </c>
      <c r="K117" s="89">
        <v>-68.714577000000006</v>
      </c>
      <c r="L117" s="89">
        <v>-61.688792999999997</v>
      </c>
    </row>
    <row r="118" spans="2:12" x14ac:dyDescent="0.25">
      <c r="B118" s="89">
        <v>2510204081.6327</v>
      </c>
      <c r="C118" s="89">
        <v>-60.091907999999997</v>
      </c>
      <c r="D118" s="89">
        <v>-52.928168999999997</v>
      </c>
      <c r="J118" s="89">
        <v>2510204081.6327</v>
      </c>
      <c r="K118" s="89">
        <v>-66.478256000000002</v>
      </c>
      <c r="L118" s="89">
        <v>-58.728996000000002</v>
      </c>
    </row>
    <row r="119" spans="2:12" x14ac:dyDescent="0.25">
      <c r="B119" s="89">
        <v>2612244897.9591999</v>
      </c>
      <c r="C119" s="89">
        <v>-61.972065000000001</v>
      </c>
      <c r="D119" s="89">
        <v>-53.892597000000002</v>
      </c>
      <c r="J119" s="89">
        <v>2612244897.9591999</v>
      </c>
      <c r="K119" s="89">
        <v>-64.350082</v>
      </c>
      <c r="L119" s="89">
        <v>-57.874752000000001</v>
      </c>
    </row>
    <row r="120" spans="2:12" x14ac:dyDescent="0.25">
      <c r="B120" s="89">
        <v>2714285714.2856998</v>
      </c>
      <c r="C120" s="89">
        <v>-62.891978999999999</v>
      </c>
      <c r="D120" s="89">
        <v>-54.599021999999998</v>
      </c>
      <c r="J120" s="89">
        <v>2714285714.2856998</v>
      </c>
      <c r="K120" s="89">
        <v>-66.074073999999996</v>
      </c>
      <c r="L120" s="89">
        <v>-57.599125000000001</v>
      </c>
    </row>
    <row r="121" spans="2:12" x14ac:dyDescent="0.25">
      <c r="B121" s="89">
        <v>2816326530.6121998</v>
      </c>
      <c r="C121" s="89">
        <v>-62.430228999999997</v>
      </c>
      <c r="D121" s="89">
        <v>-55.786625000000001</v>
      </c>
      <c r="J121" s="89">
        <v>2816326530.6121998</v>
      </c>
      <c r="K121" s="89">
        <v>-65.870429999999999</v>
      </c>
      <c r="L121" s="89">
        <v>-58.053317999999997</v>
      </c>
    </row>
    <row r="122" spans="2:12" x14ac:dyDescent="0.25">
      <c r="B122" s="89">
        <v>2918367346.9387999</v>
      </c>
      <c r="C122" s="89">
        <v>-65.738861</v>
      </c>
      <c r="D122" s="89">
        <v>-55.875526000000001</v>
      </c>
      <c r="J122" s="89">
        <v>2918367346.9387999</v>
      </c>
      <c r="K122" s="89">
        <v>-65.916640999999998</v>
      </c>
      <c r="L122" s="89">
        <v>-58.978881999999999</v>
      </c>
    </row>
    <row r="123" spans="2:12" x14ac:dyDescent="0.25">
      <c r="B123" s="89">
        <v>3020408163.2652998</v>
      </c>
      <c r="C123" s="89">
        <v>-63.620804</v>
      </c>
      <c r="D123" s="89">
        <v>-55.936065999999997</v>
      </c>
      <c r="J123" s="89">
        <v>3020408163.2652998</v>
      </c>
      <c r="K123" s="89">
        <v>-69.312897000000007</v>
      </c>
      <c r="L123" s="89">
        <v>-61.833880999999998</v>
      </c>
    </row>
    <row r="124" spans="2:12" x14ac:dyDescent="0.25">
      <c r="B124" s="89">
        <v>3122448979.5918002</v>
      </c>
      <c r="C124" s="89">
        <v>-62.841361999999997</v>
      </c>
      <c r="D124" s="89">
        <v>-54.857616</v>
      </c>
      <c r="J124" s="89">
        <v>3122448979.5918002</v>
      </c>
      <c r="K124" s="89">
        <v>-74.664947999999995</v>
      </c>
      <c r="L124" s="89">
        <v>-65.984482</v>
      </c>
    </row>
    <row r="125" spans="2:12" x14ac:dyDescent="0.25">
      <c r="B125" s="89">
        <v>3224489795.9183998</v>
      </c>
      <c r="C125" s="89">
        <v>-62.652282999999997</v>
      </c>
      <c r="D125" s="89">
        <v>-55.164721999999998</v>
      </c>
      <c r="J125" s="89">
        <v>3224489795.9183998</v>
      </c>
      <c r="K125" s="89">
        <v>-78.517219999999995</v>
      </c>
      <c r="L125" s="89">
        <v>-68.501464999999996</v>
      </c>
    </row>
    <row r="126" spans="2:12" x14ac:dyDescent="0.25">
      <c r="B126" s="89">
        <v>3326530612.2449002</v>
      </c>
      <c r="C126" s="89">
        <v>-64.491401999999994</v>
      </c>
      <c r="D126" s="89">
        <v>-56.173794000000001</v>
      </c>
      <c r="J126" s="89">
        <v>3326530612.2449002</v>
      </c>
      <c r="K126" s="89">
        <v>-76.813118000000003</v>
      </c>
      <c r="L126" s="89">
        <v>-67.277916000000005</v>
      </c>
    </row>
    <row r="127" spans="2:12" x14ac:dyDescent="0.25">
      <c r="B127" s="89">
        <v>3428571428.5714002</v>
      </c>
      <c r="C127" s="89">
        <v>-65.807472000000004</v>
      </c>
      <c r="D127" s="89">
        <v>-57.442101000000001</v>
      </c>
      <c r="J127" s="89">
        <v>3428571428.5714002</v>
      </c>
      <c r="K127" s="89">
        <v>-70.933197000000007</v>
      </c>
      <c r="L127" s="89">
        <v>-64.956085000000002</v>
      </c>
    </row>
    <row r="128" spans="2:12" x14ac:dyDescent="0.25">
      <c r="B128" s="89">
        <v>3530612244.8979998</v>
      </c>
      <c r="C128" s="89">
        <v>-66.574798999999999</v>
      </c>
      <c r="D128" s="89">
        <v>-58.492657000000001</v>
      </c>
      <c r="J128" s="89">
        <v>3530612244.8979998</v>
      </c>
      <c r="K128" s="89">
        <v>-71.669296000000003</v>
      </c>
      <c r="L128" s="89">
        <v>-62.327057000000003</v>
      </c>
    </row>
    <row r="129" spans="2:12" x14ac:dyDescent="0.25">
      <c r="B129" s="89">
        <v>3632653061.2245002</v>
      </c>
      <c r="C129" s="89">
        <v>-67.584098999999995</v>
      </c>
      <c r="D129" s="89">
        <v>-59.434989999999999</v>
      </c>
      <c r="J129" s="89">
        <v>3632653061.2245002</v>
      </c>
      <c r="K129" s="89">
        <v>-68.867064999999997</v>
      </c>
      <c r="L129" s="89">
        <v>-61.251316000000003</v>
      </c>
    </row>
    <row r="130" spans="2:12" x14ac:dyDescent="0.25">
      <c r="B130" s="89">
        <v>3734693877.5510001</v>
      </c>
      <c r="C130" s="89">
        <v>-68.588417000000007</v>
      </c>
      <c r="D130" s="89">
        <v>-60.143700000000003</v>
      </c>
      <c r="J130" s="89">
        <v>3734693877.5510001</v>
      </c>
      <c r="K130" s="89">
        <v>-67.659926999999996</v>
      </c>
      <c r="L130" s="89">
        <v>-60.170712000000002</v>
      </c>
    </row>
    <row r="131" spans="2:12" x14ac:dyDescent="0.25">
      <c r="B131" s="89">
        <v>3836734693.8776002</v>
      </c>
      <c r="C131" s="89">
        <v>-68.692474000000004</v>
      </c>
      <c r="D131" s="89">
        <v>-61.033450999999999</v>
      </c>
      <c r="J131" s="89">
        <v>3836734693.8776002</v>
      </c>
      <c r="K131" s="89">
        <v>-68.419037000000003</v>
      </c>
      <c r="L131" s="89">
        <v>-60.134200999999997</v>
      </c>
    </row>
    <row r="132" spans="2:12" x14ac:dyDescent="0.25">
      <c r="B132" s="89">
        <v>3938775510.2041001</v>
      </c>
      <c r="C132" s="89">
        <v>-70.279258999999996</v>
      </c>
      <c r="D132" s="89">
        <v>-63.004997000000003</v>
      </c>
      <c r="J132" s="89">
        <v>3938775510.2041001</v>
      </c>
      <c r="K132" s="89">
        <v>-68.783439999999999</v>
      </c>
      <c r="L132" s="89">
        <v>-60.401375000000002</v>
      </c>
    </row>
    <row r="133" spans="2:12" x14ac:dyDescent="0.25">
      <c r="B133" s="89">
        <v>4040816326.5306001</v>
      </c>
      <c r="C133" s="89">
        <v>-74.436522999999994</v>
      </c>
      <c r="D133" s="89">
        <v>-65.103836000000001</v>
      </c>
      <c r="J133" s="89">
        <v>4040816326.5306001</v>
      </c>
      <c r="K133" s="89">
        <v>-68.394919999999999</v>
      </c>
      <c r="L133" s="89">
        <v>-60.933078999999999</v>
      </c>
    </row>
    <row r="134" spans="2:12" x14ac:dyDescent="0.25">
      <c r="B134" s="89">
        <v>4142857142.8571</v>
      </c>
      <c r="C134" s="89">
        <v>-74.779251000000002</v>
      </c>
      <c r="D134" s="89">
        <v>-67.534499999999994</v>
      </c>
      <c r="J134" s="89">
        <v>4142857142.8571</v>
      </c>
      <c r="K134" s="89">
        <v>-69.804419999999993</v>
      </c>
      <c r="L134" s="89">
        <v>-60.837054999999999</v>
      </c>
    </row>
    <row r="135" spans="2:12" x14ac:dyDescent="0.25">
      <c r="B135" s="89">
        <v>4244897959.1837001</v>
      </c>
      <c r="C135" s="89">
        <v>-77.497687999999997</v>
      </c>
      <c r="D135" s="89">
        <v>-67.912116999999995</v>
      </c>
      <c r="J135" s="89">
        <v>4244897959.1837001</v>
      </c>
      <c r="K135" s="89">
        <v>-68.421783000000005</v>
      </c>
      <c r="L135" s="89">
        <v>-60.944468999999998</v>
      </c>
    </row>
    <row r="136" spans="2:12" x14ac:dyDescent="0.25">
      <c r="B136" s="89">
        <v>4346938775.5101995</v>
      </c>
      <c r="C136" s="89">
        <v>-75.542557000000002</v>
      </c>
      <c r="D136" s="89">
        <v>-68.276252999999997</v>
      </c>
      <c r="J136" s="89">
        <v>4346938775.5101995</v>
      </c>
      <c r="K136" s="89">
        <v>-68.690346000000005</v>
      </c>
      <c r="L136" s="89">
        <v>-61.149180999999999</v>
      </c>
    </row>
    <row r="137" spans="2:12" x14ac:dyDescent="0.25">
      <c r="B137" s="89">
        <v>4448979591.8367004</v>
      </c>
      <c r="C137" s="89">
        <v>-75.983635000000007</v>
      </c>
      <c r="D137" s="89">
        <v>-67.916686999999996</v>
      </c>
      <c r="J137" s="89">
        <v>4448979591.8367004</v>
      </c>
      <c r="K137" s="89">
        <v>-70.530518000000001</v>
      </c>
      <c r="L137" s="89">
        <v>-61.505901000000001</v>
      </c>
    </row>
    <row r="138" spans="2:12" x14ac:dyDescent="0.25">
      <c r="B138" s="89">
        <v>4551020408.1632996</v>
      </c>
      <c r="C138" s="89">
        <v>-76.451248000000007</v>
      </c>
      <c r="D138" s="89">
        <v>-68.494308000000004</v>
      </c>
      <c r="J138" s="89">
        <v>4551020408.1632996</v>
      </c>
      <c r="K138" s="89">
        <v>-69.524231</v>
      </c>
      <c r="L138" s="89">
        <v>-61.598647999999997</v>
      </c>
    </row>
    <row r="139" spans="2:12" x14ac:dyDescent="0.25">
      <c r="B139" s="89">
        <v>4653061224.4898005</v>
      </c>
      <c r="C139" s="89">
        <v>-77.274223000000006</v>
      </c>
      <c r="D139" s="89">
        <v>-69.960976000000002</v>
      </c>
      <c r="J139" s="89">
        <v>4653061224.4898005</v>
      </c>
      <c r="K139" s="89">
        <v>-68.967392000000004</v>
      </c>
      <c r="L139" s="89">
        <v>-60.980533999999999</v>
      </c>
    </row>
    <row r="140" spans="2:12" x14ac:dyDescent="0.25">
      <c r="B140" s="89">
        <v>4755102040.8163004</v>
      </c>
      <c r="C140" s="89">
        <v>-80.466369999999998</v>
      </c>
      <c r="D140" s="89">
        <v>-72.939483999999993</v>
      </c>
      <c r="J140" s="89">
        <v>4755102040.8163004</v>
      </c>
      <c r="K140" s="89">
        <v>-68.758895999999993</v>
      </c>
      <c r="L140" s="89">
        <v>-60.686217999999997</v>
      </c>
    </row>
    <row r="141" spans="2:12" x14ac:dyDescent="0.25">
      <c r="B141" s="89">
        <v>4857142857.1429005</v>
      </c>
      <c r="C141" s="89">
        <v>-85.464005</v>
      </c>
      <c r="D141" s="89">
        <v>-73.845084999999997</v>
      </c>
      <c r="J141" s="89">
        <v>4857142857.1429005</v>
      </c>
      <c r="K141" s="89">
        <v>-68.718520999999996</v>
      </c>
      <c r="L141" s="89">
        <v>-60.620911</v>
      </c>
    </row>
    <row r="142" spans="2:12" x14ac:dyDescent="0.25">
      <c r="B142" s="89">
        <v>4959183673.4694004</v>
      </c>
      <c r="C142" s="89">
        <v>-79.959152000000003</v>
      </c>
      <c r="D142" s="89">
        <v>-72.666458000000006</v>
      </c>
      <c r="J142" s="89">
        <v>4959183673.4694004</v>
      </c>
      <c r="K142" s="89">
        <v>-68.739586000000003</v>
      </c>
      <c r="L142" s="89">
        <v>-60.993209999999998</v>
      </c>
    </row>
    <row r="143" spans="2:12" x14ac:dyDescent="0.25">
      <c r="B143" s="89">
        <v>5061224489.7959003</v>
      </c>
      <c r="C143" s="89">
        <v>-76.886307000000002</v>
      </c>
      <c r="D143" s="89">
        <v>-68.039412999999996</v>
      </c>
      <c r="J143" s="89">
        <v>5061224489.7959003</v>
      </c>
      <c r="K143" s="89">
        <v>-69.831619000000003</v>
      </c>
      <c r="L143" s="89">
        <v>-62.348250999999998</v>
      </c>
    </row>
    <row r="144" spans="2:12" x14ac:dyDescent="0.25">
      <c r="B144" s="89">
        <v>5163265306.1224003</v>
      </c>
      <c r="C144" s="89">
        <v>-71.731644000000003</v>
      </c>
      <c r="D144" s="89">
        <v>-64.757355000000004</v>
      </c>
      <c r="J144" s="89">
        <v>5163265306.1224003</v>
      </c>
      <c r="K144" s="89">
        <v>-72.932395999999997</v>
      </c>
      <c r="L144" s="89">
        <v>-64.287064000000001</v>
      </c>
    </row>
    <row r="145" spans="2:12" x14ac:dyDescent="0.25">
      <c r="B145" s="89">
        <v>5265306122.4490004</v>
      </c>
      <c r="C145" s="89">
        <v>-70.282203999999993</v>
      </c>
      <c r="D145" s="89">
        <v>-62.872379000000002</v>
      </c>
      <c r="J145" s="89">
        <v>5265306122.4490004</v>
      </c>
      <c r="K145" s="89">
        <v>-74.725280999999995</v>
      </c>
      <c r="L145" s="89">
        <v>-66.22757</v>
      </c>
    </row>
    <row r="146" spans="2:12" x14ac:dyDescent="0.25">
      <c r="B146" s="89">
        <v>5367346938.7755003</v>
      </c>
      <c r="C146" s="89">
        <v>-71.169387999999998</v>
      </c>
      <c r="D146" s="89">
        <v>-63.807713</v>
      </c>
      <c r="J146" s="89">
        <v>5367346938.7755003</v>
      </c>
      <c r="K146" s="89">
        <v>-75.591125000000005</v>
      </c>
      <c r="L146" s="89">
        <v>-67.360207000000003</v>
      </c>
    </row>
    <row r="147" spans="2:12" x14ac:dyDescent="0.25">
      <c r="B147" s="89">
        <v>5469387755.1020002</v>
      </c>
      <c r="C147" s="89">
        <v>-74.501418999999999</v>
      </c>
      <c r="D147" s="89">
        <v>-66.781799000000007</v>
      </c>
      <c r="J147" s="89">
        <v>5469387755.1020002</v>
      </c>
      <c r="K147" s="89">
        <v>-76.294089999999997</v>
      </c>
      <c r="L147" s="89">
        <v>-67.992797999999993</v>
      </c>
    </row>
    <row r="148" spans="2:12" x14ac:dyDescent="0.25">
      <c r="B148" s="89">
        <v>5571428571.4286003</v>
      </c>
      <c r="C148" s="89">
        <v>-79.214432000000002</v>
      </c>
      <c r="D148" s="89">
        <v>-69.061965999999998</v>
      </c>
      <c r="J148" s="89">
        <v>5571428571.4286003</v>
      </c>
      <c r="K148" s="89">
        <v>-76.633010999999996</v>
      </c>
      <c r="L148" s="89">
        <v>-68.931618</v>
      </c>
    </row>
    <row r="149" spans="2:12" x14ac:dyDescent="0.25">
      <c r="B149" s="89">
        <v>5673469387.7551003</v>
      </c>
      <c r="C149" s="89">
        <v>-78.072997999999998</v>
      </c>
      <c r="D149" s="89">
        <v>-70.693245000000005</v>
      </c>
      <c r="J149" s="89">
        <v>5673469387.7551003</v>
      </c>
      <c r="K149" s="89">
        <v>-78.470703</v>
      </c>
      <c r="L149" s="89">
        <v>-68.879493999999994</v>
      </c>
    </row>
    <row r="150" spans="2:12" x14ac:dyDescent="0.25">
      <c r="B150" s="89">
        <v>5775510204.0816002</v>
      </c>
      <c r="C150" s="89">
        <v>-79.447975</v>
      </c>
      <c r="D150" s="89">
        <v>-69.921959000000001</v>
      </c>
      <c r="J150" s="89">
        <v>5775510204.0816002</v>
      </c>
      <c r="K150" s="89">
        <v>-76.190453000000005</v>
      </c>
      <c r="L150" s="89">
        <v>-69.141563000000005</v>
      </c>
    </row>
    <row r="151" spans="2:12" x14ac:dyDescent="0.25">
      <c r="B151" s="89">
        <v>5877551020.4082003</v>
      </c>
      <c r="C151" s="89">
        <v>-77.023193000000006</v>
      </c>
      <c r="D151" s="89">
        <v>-69.010688999999999</v>
      </c>
      <c r="J151" s="89">
        <v>5877551020.4082003</v>
      </c>
      <c r="K151" s="89">
        <v>-77.541824000000005</v>
      </c>
      <c r="L151" s="89">
        <v>-68.682327000000001</v>
      </c>
    </row>
    <row r="152" spans="2:12" x14ac:dyDescent="0.25">
      <c r="B152" s="89">
        <v>5979591836.7347002</v>
      </c>
      <c r="C152" s="89">
        <v>-75.513442999999995</v>
      </c>
      <c r="D152" s="89">
        <v>-67.964729000000005</v>
      </c>
      <c r="J152" s="89">
        <v>5979591836.7347002</v>
      </c>
      <c r="K152" s="89">
        <v>-77.267234999999999</v>
      </c>
      <c r="L152" s="89">
        <v>-69.354140999999998</v>
      </c>
    </row>
    <row r="153" spans="2:12" x14ac:dyDescent="0.25">
      <c r="B153" s="89">
        <v>6081632653.0612001</v>
      </c>
      <c r="C153" s="89">
        <v>-76.419678000000005</v>
      </c>
      <c r="D153" s="89">
        <v>-67.026259999999994</v>
      </c>
      <c r="J153" s="89">
        <v>6081632653.0612001</v>
      </c>
      <c r="K153" s="89">
        <v>-78.315490999999994</v>
      </c>
      <c r="L153" s="89">
        <v>-69.569755999999998</v>
      </c>
    </row>
    <row r="154" spans="2:12" x14ac:dyDescent="0.25">
      <c r="B154" s="89">
        <v>6183673469.3878002</v>
      </c>
      <c r="C154" s="89">
        <v>-74.191360000000003</v>
      </c>
      <c r="D154" s="89">
        <v>-67.726875000000007</v>
      </c>
      <c r="J154" s="89">
        <v>6183673469.3878002</v>
      </c>
      <c r="K154" s="89">
        <v>-78.172248999999994</v>
      </c>
      <c r="L154" s="89">
        <v>-70.314445000000006</v>
      </c>
    </row>
    <row r="155" spans="2:12" x14ac:dyDescent="0.25">
      <c r="B155" s="89">
        <v>6285714285.7143002</v>
      </c>
      <c r="C155" s="89">
        <v>-77.648750000000007</v>
      </c>
      <c r="D155" s="89">
        <v>-68.356575000000007</v>
      </c>
      <c r="J155" s="89">
        <v>6285714285.7143002</v>
      </c>
      <c r="K155" s="89">
        <v>-79.534767000000002</v>
      </c>
      <c r="L155" s="89">
        <v>-69.167113999999998</v>
      </c>
    </row>
    <row r="156" spans="2:12" x14ac:dyDescent="0.25">
      <c r="B156" s="89">
        <v>6387755102.0408001</v>
      </c>
      <c r="C156" s="89">
        <v>-78.270622000000003</v>
      </c>
      <c r="D156" s="89">
        <v>-69.048980999999998</v>
      </c>
      <c r="J156" s="89">
        <v>6387755102.0408001</v>
      </c>
      <c r="K156" s="89">
        <v>-74.835335000000001</v>
      </c>
      <c r="L156" s="89">
        <v>-68.62191</v>
      </c>
    </row>
    <row r="157" spans="2:12" x14ac:dyDescent="0.25">
      <c r="B157" s="89">
        <v>6489795918.3673</v>
      </c>
      <c r="C157" s="89">
        <v>-76.348236</v>
      </c>
      <c r="D157" s="89">
        <v>-68.532318000000004</v>
      </c>
      <c r="J157" s="89">
        <v>6489795918.3673</v>
      </c>
      <c r="K157" s="89">
        <v>-76.616287</v>
      </c>
      <c r="L157" s="89">
        <v>-67.148437999999999</v>
      </c>
    </row>
    <row r="158" spans="2:12" x14ac:dyDescent="0.25">
      <c r="B158" s="89">
        <v>6591836734.6939001</v>
      </c>
      <c r="C158" s="89">
        <v>-76.199921000000003</v>
      </c>
      <c r="D158" s="89">
        <v>-67.936126999999999</v>
      </c>
      <c r="J158" s="89">
        <v>6591836734.6939001</v>
      </c>
      <c r="K158" s="89">
        <v>-75.215500000000006</v>
      </c>
      <c r="L158" s="89">
        <v>-67.973220999999995</v>
      </c>
    </row>
    <row r="159" spans="2:12" x14ac:dyDescent="0.25">
      <c r="B159" s="89">
        <v>6693877551.0204</v>
      </c>
      <c r="C159" s="89">
        <v>-76.650504999999995</v>
      </c>
      <c r="D159" s="89">
        <v>-67.836410999999998</v>
      </c>
      <c r="J159" s="89">
        <v>6693877551.0204</v>
      </c>
      <c r="K159" s="89">
        <v>-77.478149000000002</v>
      </c>
      <c r="L159" s="89">
        <v>-68.423927000000006</v>
      </c>
    </row>
    <row r="160" spans="2:12" x14ac:dyDescent="0.25">
      <c r="B160" s="89">
        <v>6795918367.3469</v>
      </c>
      <c r="C160" s="89">
        <v>-76.230712999999994</v>
      </c>
      <c r="D160" s="89">
        <v>-68.258865</v>
      </c>
      <c r="J160" s="89">
        <v>6795918367.3469</v>
      </c>
      <c r="K160" s="89">
        <v>-78.150024000000002</v>
      </c>
      <c r="L160" s="89">
        <v>-68.992644999999996</v>
      </c>
    </row>
    <row r="161" spans="2:12" x14ac:dyDescent="0.25">
      <c r="B161" s="89">
        <v>6897959183.6735001</v>
      </c>
      <c r="C161" s="89">
        <v>-77.611198000000002</v>
      </c>
      <c r="D161" s="89">
        <v>-68.359145999999996</v>
      </c>
      <c r="J161" s="89">
        <v>6897959183.6735001</v>
      </c>
      <c r="K161" s="89">
        <v>-77.06559</v>
      </c>
      <c r="L161" s="89">
        <v>-68.743469000000005</v>
      </c>
    </row>
    <row r="162" spans="2:12" x14ac:dyDescent="0.25">
      <c r="B162" s="89">
        <v>7000000000</v>
      </c>
      <c r="C162" s="89">
        <v>-77.093863999999996</v>
      </c>
      <c r="D162" s="89">
        <v>-67.680137999999999</v>
      </c>
      <c r="J162" s="89">
        <v>7000000000</v>
      </c>
      <c r="K162" s="89">
        <v>-76.873131000000001</v>
      </c>
      <c r="L162" s="89">
        <v>-68.233711</v>
      </c>
    </row>
    <row r="163" spans="2:12" x14ac:dyDescent="0.25">
      <c r="B163" s="89">
        <v>7102040816.3264999</v>
      </c>
      <c r="C163" s="89">
        <v>-74.381882000000004</v>
      </c>
      <c r="D163" s="89">
        <v>-66.287330999999995</v>
      </c>
      <c r="J163" s="89">
        <v>7102040816.3264999</v>
      </c>
      <c r="K163" s="89">
        <v>-76.808937</v>
      </c>
      <c r="L163" s="89">
        <v>-67.080139000000003</v>
      </c>
    </row>
    <row r="164" spans="2:12" x14ac:dyDescent="0.25">
      <c r="B164" s="89">
        <v>7204081632.6531</v>
      </c>
      <c r="C164" s="89">
        <v>-73.585396000000003</v>
      </c>
      <c r="D164" s="89">
        <v>-66.077988000000005</v>
      </c>
      <c r="J164" s="89">
        <v>7204081632.6531</v>
      </c>
      <c r="K164" s="89">
        <v>-75.578986999999998</v>
      </c>
      <c r="L164" s="89">
        <v>-66.799773999999999</v>
      </c>
    </row>
    <row r="165" spans="2:12" x14ac:dyDescent="0.25">
      <c r="B165" s="89">
        <v>7306122448.9796</v>
      </c>
      <c r="C165" s="89">
        <v>-76.703177999999994</v>
      </c>
      <c r="D165" s="89">
        <v>-67.309494000000001</v>
      </c>
      <c r="J165" s="89">
        <v>7306122448.9796</v>
      </c>
      <c r="K165" s="89">
        <v>-75.733520999999996</v>
      </c>
      <c r="L165" s="89">
        <v>-66.796920999999998</v>
      </c>
    </row>
    <row r="166" spans="2:12" x14ac:dyDescent="0.25">
      <c r="B166" s="89">
        <v>7408163265.3060999</v>
      </c>
      <c r="C166" s="89">
        <v>-78.249397000000002</v>
      </c>
      <c r="D166" s="89">
        <v>-68.589737</v>
      </c>
      <c r="J166" s="89">
        <v>7408163265.3060999</v>
      </c>
      <c r="K166" s="89">
        <v>-75.687743999999995</v>
      </c>
      <c r="L166" s="89">
        <v>-66.323920999999999</v>
      </c>
    </row>
    <row r="167" spans="2:12" x14ac:dyDescent="0.25">
      <c r="B167" s="89">
        <v>7510204081.6327</v>
      </c>
      <c r="C167" s="89">
        <v>-77.743378000000007</v>
      </c>
      <c r="D167" s="89">
        <v>-68.954659000000007</v>
      </c>
      <c r="J167" s="89">
        <v>7510204081.6327</v>
      </c>
      <c r="K167" s="89">
        <v>-74.477264000000005</v>
      </c>
      <c r="L167" s="89">
        <v>-66.103249000000005</v>
      </c>
    </row>
    <row r="168" spans="2:12" x14ac:dyDescent="0.25">
      <c r="B168" s="89">
        <v>7612244897.9591999</v>
      </c>
      <c r="C168" s="89">
        <v>-77.845268000000004</v>
      </c>
      <c r="D168" s="89">
        <v>-69.162047999999999</v>
      </c>
      <c r="J168" s="89">
        <v>7612244897.9591999</v>
      </c>
      <c r="K168" s="89">
        <v>-75.118819999999999</v>
      </c>
      <c r="L168" s="89">
        <v>-66.079505999999995</v>
      </c>
    </row>
    <row r="169" spans="2:12" x14ac:dyDescent="0.25">
      <c r="B169" s="89">
        <v>7714285714.2856998</v>
      </c>
      <c r="C169" s="89">
        <v>-78.979561000000004</v>
      </c>
      <c r="D169" s="89">
        <v>-69.730689999999996</v>
      </c>
      <c r="J169" s="89">
        <v>7714285714.2856998</v>
      </c>
      <c r="K169" s="89">
        <v>-75.724495000000005</v>
      </c>
      <c r="L169" s="89">
        <v>-66.295174000000003</v>
      </c>
    </row>
    <row r="170" spans="2:12" x14ac:dyDescent="0.25">
      <c r="B170" s="89">
        <v>7816326530.6121998</v>
      </c>
      <c r="C170" s="89">
        <v>-79.390349999999998</v>
      </c>
      <c r="D170" s="89">
        <v>-72.199569999999994</v>
      </c>
      <c r="J170" s="89">
        <v>7816326530.6121998</v>
      </c>
      <c r="K170" s="89">
        <v>-75.065323000000006</v>
      </c>
      <c r="L170" s="89">
        <v>-67.556572000000003</v>
      </c>
    </row>
    <row r="171" spans="2:12" x14ac:dyDescent="0.25">
      <c r="B171" s="89">
        <v>7918367346.9387999</v>
      </c>
      <c r="C171" s="89">
        <v>-85.113388</v>
      </c>
      <c r="D171" s="89">
        <v>-77.488158999999996</v>
      </c>
      <c r="J171" s="89">
        <v>7918367346.9387999</v>
      </c>
      <c r="K171" s="89">
        <v>-78.764495999999994</v>
      </c>
      <c r="L171" s="89">
        <v>-70.559471000000002</v>
      </c>
    </row>
    <row r="172" spans="2:12" x14ac:dyDescent="0.25">
      <c r="B172" s="89">
        <v>8020408163.2652998</v>
      </c>
      <c r="C172" s="89">
        <v>-94.652557000000002</v>
      </c>
      <c r="D172" s="89">
        <v>-80.298079999999999</v>
      </c>
      <c r="J172" s="89">
        <v>8020408163.2652998</v>
      </c>
      <c r="K172" s="89">
        <v>-84.540428000000006</v>
      </c>
      <c r="L172" s="89">
        <v>-72.586181999999994</v>
      </c>
    </row>
    <row r="173" spans="2:12" x14ac:dyDescent="0.25">
      <c r="B173" s="89">
        <v>8122448979.5917997</v>
      </c>
      <c r="C173" s="89">
        <v>-87.720511999999999</v>
      </c>
      <c r="D173" s="89">
        <v>-85.363051999999996</v>
      </c>
      <c r="J173" s="89">
        <v>8122448979.5917997</v>
      </c>
      <c r="K173" s="89">
        <v>-81.045837000000006</v>
      </c>
      <c r="L173" s="89">
        <v>-74.613792000000004</v>
      </c>
    </row>
    <row r="174" spans="2:12" x14ac:dyDescent="0.25">
      <c r="B174" s="89">
        <v>8224489795.9183998</v>
      </c>
      <c r="C174" s="89">
        <v>-100.37363000000001</v>
      </c>
      <c r="D174" s="89">
        <v>-84.040931999999998</v>
      </c>
      <c r="J174" s="89">
        <v>8224489795.9183998</v>
      </c>
      <c r="K174" s="89">
        <v>-84.912659000000005</v>
      </c>
      <c r="L174" s="89">
        <v>-74.698798999999994</v>
      </c>
    </row>
    <row r="175" spans="2:12" x14ac:dyDescent="0.25">
      <c r="B175" s="89">
        <v>8326530612.2448997</v>
      </c>
      <c r="C175" s="89">
        <v>-90.799789000000004</v>
      </c>
      <c r="D175" s="89">
        <v>-86.328902999999997</v>
      </c>
      <c r="J175" s="89">
        <v>8326530612.2448997</v>
      </c>
      <c r="K175" s="89">
        <v>-84.909026999999995</v>
      </c>
      <c r="L175" s="89">
        <v>-74.986671000000001</v>
      </c>
    </row>
    <row r="176" spans="2:12" x14ac:dyDescent="0.25">
      <c r="B176" s="89">
        <v>8428571428.5713997</v>
      </c>
      <c r="C176" s="89">
        <v>-94.639503000000005</v>
      </c>
      <c r="D176" s="89">
        <v>-83.587661999999995</v>
      </c>
      <c r="J176" s="89">
        <v>8428571428.5713997</v>
      </c>
      <c r="K176" s="89">
        <v>-81.964545999999999</v>
      </c>
      <c r="L176" s="89">
        <v>-73.962387000000007</v>
      </c>
    </row>
    <row r="177" spans="2:12" x14ac:dyDescent="0.25">
      <c r="B177" s="89">
        <v>8530612244.8979998</v>
      </c>
      <c r="C177" s="89">
        <v>-92.363410999999999</v>
      </c>
      <c r="D177" s="89">
        <v>-80.640129000000002</v>
      </c>
      <c r="J177" s="89">
        <v>8530612244.8979998</v>
      </c>
      <c r="K177" s="89">
        <v>-82.053314</v>
      </c>
      <c r="L177" s="89">
        <v>-71.728667999999999</v>
      </c>
    </row>
    <row r="178" spans="2:12" x14ac:dyDescent="0.25">
      <c r="B178" s="89">
        <v>8632653061.2245007</v>
      </c>
      <c r="C178" s="89">
        <v>-82.177582000000001</v>
      </c>
      <c r="D178" s="89">
        <v>-76.533974000000001</v>
      </c>
      <c r="J178" s="89">
        <v>8632653061.2245007</v>
      </c>
      <c r="K178" s="89">
        <v>-78.428246000000001</v>
      </c>
      <c r="L178" s="89">
        <v>-70.065735000000004</v>
      </c>
    </row>
    <row r="179" spans="2:12" x14ac:dyDescent="0.25">
      <c r="B179" s="89">
        <v>8734693877.5510006</v>
      </c>
      <c r="C179" s="89">
        <v>-82.579597000000007</v>
      </c>
      <c r="D179" s="89">
        <v>-71.670433000000003</v>
      </c>
      <c r="J179" s="89">
        <v>8734693877.5510006</v>
      </c>
      <c r="K179" s="89">
        <v>-77.234313999999998</v>
      </c>
      <c r="L179" s="89">
        <v>-67.245734999999996</v>
      </c>
    </row>
    <row r="180" spans="2:12" x14ac:dyDescent="0.25">
      <c r="B180" s="89">
        <v>8836734693.8775997</v>
      </c>
      <c r="C180" s="89">
        <v>-77.759888000000004</v>
      </c>
      <c r="D180" s="89">
        <v>-69.418816000000007</v>
      </c>
      <c r="J180" s="89">
        <v>8836734693.8775997</v>
      </c>
      <c r="K180" s="89">
        <v>-73.580414000000005</v>
      </c>
      <c r="L180" s="89">
        <v>-66.466644000000002</v>
      </c>
    </row>
    <row r="181" spans="2:12" x14ac:dyDescent="0.25">
      <c r="B181" s="89">
        <v>8938775510.2040997</v>
      </c>
      <c r="C181" s="89">
        <v>-75.440346000000005</v>
      </c>
      <c r="D181" s="89">
        <v>-66.663330000000002</v>
      </c>
      <c r="J181" s="89">
        <v>8938775510.2040997</v>
      </c>
      <c r="K181" s="89">
        <v>-76.108581999999998</v>
      </c>
      <c r="L181" s="89">
        <v>-65.988265999999996</v>
      </c>
    </row>
    <row r="182" spans="2:12" x14ac:dyDescent="0.25">
      <c r="B182" s="89">
        <v>9040816326.5305996</v>
      </c>
      <c r="C182" s="89">
        <v>-74.331367</v>
      </c>
      <c r="D182" s="89">
        <v>-64.981658999999993</v>
      </c>
      <c r="J182" s="89">
        <v>9040816326.5305996</v>
      </c>
      <c r="K182" s="89">
        <v>-75.817420999999996</v>
      </c>
      <c r="L182" s="89">
        <v>-67.298805000000002</v>
      </c>
    </row>
    <row r="183" spans="2:12" x14ac:dyDescent="0.25">
      <c r="B183" s="89">
        <v>9142857142.8570995</v>
      </c>
      <c r="C183" s="89">
        <v>-72.783721999999997</v>
      </c>
      <c r="D183" s="89">
        <v>-63.666809000000001</v>
      </c>
      <c r="J183" s="89">
        <v>9142857142.8570995</v>
      </c>
      <c r="K183" s="89">
        <v>-77.580887000000004</v>
      </c>
      <c r="L183" s="89">
        <v>-66.896507</v>
      </c>
    </row>
    <row r="184" spans="2:12" x14ac:dyDescent="0.25">
      <c r="B184" s="89">
        <v>9244897959.1837006</v>
      </c>
      <c r="C184" s="89">
        <v>-71.548141000000001</v>
      </c>
      <c r="D184" s="89">
        <v>-62.028019</v>
      </c>
      <c r="J184" s="89">
        <v>9244897959.1837006</v>
      </c>
      <c r="K184" s="89">
        <v>-74.954018000000005</v>
      </c>
      <c r="L184" s="89">
        <v>-66.154769999999999</v>
      </c>
    </row>
    <row r="185" spans="2:12" x14ac:dyDescent="0.25">
      <c r="B185" s="89">
        <v>9346938775.5102005</v>
      </c>
      <c r="C185" s="89">
        <v>-69.387908999999993</v>
      </c>
      <c r="D185" s="89">
        <v>-60.700400999999999</v>
      </c>
      <c r="J185" s="89">
        <v>9346938775.5102005</v>
      </c>
      <c r="K185" s="89">
        <v>-73.565117000000001</v>
      </c>
      <c r="L185" s="89">
        <v>-64.52816</v>
      </c>
    </row>
    <row r="186" spans="2:12" x14ac:dyDescent="0.25">
      <c r="B186" s="89">
        <v>9448979591.8367004</v>
      </c>
      <c r="C186" s="89">
        <v>-68.801147</v>
      </c>
      <c r="D186" s="89">
        <v>-59.387684</v>
      </c>
      <c r="J186" s="89">
        <v>9448979591.8367004</v>
      </c>
      <c r="K186" s="89">
        <v>-72.701340000000002</v>
      </c>
      <c r="L186" s="89">
        <v>-63.785041999999997</v>
      </c>
    </row>
    <row r="187" spans="2:12" x14ac:dyDescent="0.25">
      <c r="B187" s="89">
        <v>9551020408.1632996</v>
      </c>
      <c r="C187" s="89">
        <v>-67.611289999999997</v>
      </c>
      <c r="D187" s="89">
        <v>-58.613059999999997</v>
      </c>
      <c r="J187" s="89">
        <v>9551020408.1632996</v>
      </c>
      <c r="K187" s="89">
        <v>-72.725966999999997</v>
      </c>
      <c r="L187" s="89">
        <v>-63.272736000000002</v>
      </c>
    </row>
    <row r="188" spans="2:12" x14ac:dyDescent="0.25">
      <c r="B188" s="89">
        <v>9653061224.4897995</v>
      </c>
      <c r="C188" s="89">
        <v>-66.881789999999995</v>
      </c>
      <c r="D188" s="89">
        <v>-57.915500999999999</v>
      </c>
      <c r="J188" s="89">
        <v>9653061224.4897995</v>
      </c>
      <c r="K188" s="89">
        <v>-71.845955000000004</v>
      </c>
      <c r="L188" s="89">
        <v>-63.474353999999998</v>
      </c>
    </row>
    <row r="189" spans="2:12" x14ac:dyDescent="0.25">
      <c r="B189" s="89">
        <v>9755102040.8162994</v>
      </c>
      <c r="C189" s="89">
        <v>-66.720298999999997</v>
      </c>
      <c r="D189" s="89">
        <v>-58.140129000000002</v>
      </c>
      <c r="J189" s="89">
        <v>9755102040.8162994</v>
      </c>
      <c r="K189" s="89">
        <v>-73.318023999999994</v>
      </c>
      <c r="L189" s="89">
        <v>-63.411686000000003</v>
      </c>
    </row>
    <row r="190" spans="2:12" x14ac:dyDescent="0.25">
      <c r="B190" s="89">
        <v>9857142857.1429005</v>
      </c>
      <c r="C190" s="89">
        <v>-68.239707999999993</v>
      </c>
      <c r="D190" s="89">
        <v>-59.363247000000001</v>
      </c>
      <c r="J190" s="89">
        <v>9857142857.1429005</v>
      </c>
      <c r="K190" s="89">
        <v>-72.492492999999996</v>
      </c>
      <c r="L190" s="89">
        <v>-63.729778000000003</v>
      </c>
    </row>
    <row r="191" spans="2:12" x14ac:dyDescent="0.25">
      <c r="B191" s="89">
        <v>9959183673.4694004</v>
      </c>
      <c r="C191" s="89">
        <v>-70.666183000000004</v>
      </c>
      <c r="D191" s="89">
        <v>-61.102939999999997</v>
      </c>
      <c r="J191" s="89">
        <v>9959183673.4694004</v>
      </c>
      <c r="K191" s="89">
        <v>-72.915267999999998</v>
      </c>
      <c r="L191" s="89">
        <v>-63.924182999999999</v>
      </c>
    </row>
    <row r="192" spans="2:12" x14ac:dyDescent="0.25">
      <c r="B192" s="89">
        <v>10061224489.796</v>
      </c>
      <c r="C192" s="89">
        <v>-71.910690000000002</v>
      </c>
      <c r="D192" s="89">
        <v>-63.004440000000002</v>
      </c>
      <c r="J192" s="89">
        <v>10061224489.796</v>
      </c>
      <c r="K192" s="89">
        <v>-73.872542999999993</v>
      </c>
      <c r="L192" s="89">
        <v>-65.175940999999995</v>
      </c>
    </row>
    <row r="193" spans="2:12" x14ac:dyDescent="0.25">
      <c r="B193" s="89">
        <v>10163265306.122</v>
      </c>
      <c r="C193" s="89">
        <v>-73.944946000000002</v>
      </c>
      <c r="D193" s="89">
        <v>-64.386375000000001</v>
      </c>
      <c r="J193" s="89">
        <v>10163265306.122</v>
      </c>
      <c r="K193" s="89">
        <v>-76.248512000000005</v>
      </c>
      <c r="L193" s="89">
        <v>-66.491530999999995</v>
      </c>
    </row>
    <row r="194" spans="2:12" x14ac:dyDescent="0.25">
      <c r="B194" s="89">
        <v>10265306122.448999</v>
      </c>
      <c r="C194" s="89">
        <v>-74.888442999999995</v>
      </c>
      <c r="D194" s="89">
        <v>-65.563346999999993</v>
      </c>
      <c r="J194" s="89">
        <v>10265306122.448999</v>
      </c>
      <c r="K194" s="89">
        <v>-76.938491999999997</v>
      </c>
      <c r="L194" s="89">
        <v>-67.831519999999998</v>
      </c>
    </row>
    <row r="195" spans="2:12" x14ac:dyDescent="0.25">
      <c r="B195" s="89">
        <v>10367346938.775999</v>
      </c>
      <c r="C195" s="89">
        <v>-75.418578999999994</v>
      </c>
      <c r="D195" s="89">
        <v>-66.202956999999998</v>
      </c>
      <c r="J195" s="89">
        <v>10367346938.775999</v>
      </c>
      <c r="K195" s="89">
        <v>-77.869484</v>
      </c>
      <c r="L195" s="89">
        <v>-68.846687000000003</v>
      </c>
    </row>
    <row r="196" spans="2:12" x14ac:dyDescent="0.25">
      <c r="B196" s="89">
        <v>10469387755.101999</v>
      </c>
      <c r="C196" s="89">
        <v>-75.846039000000005</v>
      </c>
      <c r="D196" s="89">
        <v>-67.238968</v>
      </c>
      <c r="J196" s="89">
        <v>10469387755.101999</v>
      </c>
      <c r="K196" s="89">
        <v>-79.276283000000006</v>
      </c>
      <c r="L196" s="89">
        <v>-70.401970000000006</v>
      </c>
    </row>
    <row r="197" spans="2:12" x14ac:dyDescent="0.25">
      <c r="B197" s="89">
        <v>10571428571.429001</v>
      </c>
      <c r="C197" s="89">
        <v>-77.910126000000005</v>
      </c>
      <c r="D197" s="89">
        <v>-68.740500999999995</v>
      </c>
      <c r="J197" s="89">
        <v>10571428571.429001</v>
      </c>
      <c r="K197" s="89">
        <v>-81.517982000000003</v>
      </c>
      <c r="L197" s="89">
        <v>-70.611510999999993</v>
      </c>
    </row>
    <row r="198" spans="2:12" x14ac:dyDescent="0.25">
      <c r="B198" s="89">
        <v>10673469387.754999</v>
      </c>
      <c r="C198" s="89">
        <v>-80.206458999999995</v>
      </c>
      <c r="D198" s="89">
        <v>-70.571631999999994</v>
      </c>
      <c r="J198" s="89">
        <v>10673469387.754999</v>
      </c>
      <c r="K198" s="89">
        <v>-78.781386999999995</v>
      </c>
      <c r="L198" s="89">
        <v>-70.208160000000007</v>
      </c>
    </row>
    <row r="199" spans="2:12" x14ac:dyDescent="0.25">
      <c r="B199" s="89">
        <v>10775510204.082001</v>
      </c>
      <c r="C199" s="89">
        <v>-81.410651999999999</v>
      </c>
      <c r="D199" s="89">
        <v>-70.574378999999993</v>
      </c>
      <c r="J199" s="89">
        <v>10775510204.082001</v>
      </c>
      <c r="K199" s="89">
        <v>-78.137444000000002</v>
      </c>
      <c r="L199" s="89">
        <v>-68.074027999999998</v>
      </c>
    </row>
    <row r="200" spans="2:12" x14ac:dyDescent="0.25">
      <c r="B200" s="89">
        <v>10877551020.408001</v>
      </c>
      <c r="C200" s="89">
        <v>-78.139472999999995</v>
      </c>
      <c r="D200" s="89">
        <v>-69.417884999999998</v>
      </c>
      <c r="J200" s="89">
        <v>10877551020.408001</v>
      </c>
      <c r="K200" s="89">
        <v>-75.336708000000002</v>
      </c>
      <c r="L200" s="89">
        <v>-66.686806000000004</v>
      </c>
    </row>
    <row r="201" spans="2:12" x14ac:dyDescent="0.25">
      <c r="B201" s="89">
        <v>10979591836.735001</v>
      </c>
      <c r="C201" s="89">
        <v>-76.774017000000001</v>
      </c>
      <c r="D201" s="89">
        <v>-68.850266000000005</v>
      </c>
      <c r="J201" s="89">
        <v>10979591836.735001</v>
      </c>
      <c r="K201" s="89">
        <v>-74.656745999999998</v>
      </c>
      <c r="L201" s="89">
        <v>-64.738204999999994</v>
      </c>
    </row>
    <row r="202" spans="2:12" x14ac:dyDescent="0.25">
      <c r="B202" s="89">
        <v>11081632653.061001</v>
      </c>
      <c r="C202" s="89">
        <v>-79.975928999999994</v>
      </c>
      <c r="D202" s="89">
        <v>-68.324485999999993</v>
      </c>
      <c r="J202" s="89">
        <v>11081632653.061001</v>
      </c>
      <c r="K202" s="89">
        <v>-72.559807000000006</v>
      </c>
      <c r="L202" s="89">
        <v>-63.775664999999996</v>
      </c>
    </row>
    <row r="203" spans="2:12" x14ac:dyDescent="0.25">
      <c r="B203" s="89">
        <v>11183673469.388</v>
      </c>
      <c r="C203" s="89">
        <v>-76.732132000000007</v>
      </c>
      <c r="D203" s="89">
        <v>-67.570335</v>
      </c>
      <c r="J203" s="89">
        <v>11183673469.388</v>
      </c>
      <c r="K203" s="89">
        <v>-72.619079999999997</v>
      </c>
      <c r="L203" s="89">
        <v>-62.596755999999999</v>
      </c>
    </row>
    <row r="204" spans="2:12" x14ac:dyDescent="0.25">
      <c r="B204" s="89">
        <v>11285714285.714001</v>
      </c>
      <c r="C204" s="89">
        <v>-74.790512000000007</v>
      </c>
      <c r="D204" s="89">
        <v>-65.624793999999994</v>
      </c>
      <c r="J204" s="89">
        <v>11285714285.714001</v>
      </c>
      <c r="K204" s="89">
        <v>-71.398955999999998</v>
      </c>
      <c r="L204" s="89">
        <v>-62.066916999999997</v>
      </c>
    </row>
    <row r="205" spans="2:12" x14ac:dyDescent="0.25">
      <c r="B205" s="89">
        <v>11387755102.041</v>
      </c>
      <c r="C205" s="89">
        <v>-74.439269999999993</v>
      </c>
      <c r="D205" s="89">
        <v>-64.273658999999995</v>
      </c>
      <c r="J205" s="89">
        <v>11387755102.041</v>
      </c>
      <c r="K205" s="89">
        <v>-71.270256000000003</v>
      </c>
      <c r="L205" s="89">
        <v>-62.005549999999999</v>
      </c>
    </row>
    <row r="206" spans="2:12" x14ac:dyDescent="0.25">
      <c r="B206" s="89">
        <v>11489795918.367001</v>
      </c>
      <c r="C206" s="89">
        <v>-73.117401000000001</v>
      </c>
      <c r="D206" s="89">
        <v>-63.512650000000001</v>
      </c>
      <c r="J206" s="89">
        <v>11489795918.367001</v>
      </c>
      <c r="K206" s="89">
        <v>-72.873642000000004</v>
      </c>
      <c r="L206" s="89">
        <v>-62.20937</v>
      </c>
    </row>
    <row r="207" spans="2:12" x14ac:dyDescent="0.25">
      <c r="B207" s="89">
        <v>11591836734.694</v>
      </c>
      <c r="C207" s="89">
        <v>-72.778655999999998</v>
      </c>
      <c r="D207" s="89">
        <v>-62.391876000000003</v>
      </c>
      <c r="J207" s="89">
        <v>11591836734.694</v>
      </c>
      <c r="K207" s="89">
        <v>-72.281593000000001</v>
      </c>
      <c r="L207" s="89">
        <v>-62.059489999999997</v>
      </c>
    </row>
    <row r="208" spans="2:12" x14ac:dyDescent="0.25">
      <c r="B208" s="89">
        <v>11693877551.02</v>
      </c>
      <c r="C208" s="89">
        <v>-71.572533000000007</v>
      </c>
      <c r="D208" s="89">
        <v>-61.409694999999999</v>
      </c>
      <c r="J208" s="89">
        <v>11693877551.02</v>
      </c>
      <c r="K208" s="89">
        <v>-71.316208000000003</v>
      </c>
      <c r="L208" s="89">
        <v>-60.588551000000002</v>
      </c>
    </row>
    <row r="209" spans="2:12" x14ac:dyDescent="0.25">
      <c r="B209" s="89">
        <v>11795918367.347</v>
      </c>
      <c r="C209" s="89">
        <v>-70.703757999999993</v>
      </c>
      <c r="D209" s="89">
        <v>-60.392212000000001</v>
      </c>
      <c r="J209" s="89">
        <v>11795918367.347</v>
      </c>
      <c r="K209" s="89">
        <v>-68.993720999999994</v>
      </c>
      <c r="L209" s="89">
        <v>-59.480441999999996</v>
      </c>
    </row>
    <row r="210" spans="2:12" x14ac:dyDescent="0.25">
      <c r="B210" s="89">
        <v>11897959183.673</v>
      </c>
      <c r="C210" s="89">
        <v>-70.574989000000002</v>
      </c>
      <c r="D210" s="89">
        <v>-60.176555999999998</v>
      </c>
      <c r="J210" s="89">
        <v>11897959183.673</v>
      </c>
      <c r="K210" s="89">
        <v>-69.806045999999995</v>
      </c>
      <c r="L210" s="89">
        <v>-58.743228999999999</v>
      </c>
    </row>
    <row r="211" spans="2:12" x14ac:dyDescent="0.25">
      <c r="B211" s="89">
        <v>12000000000</v>
      </c>
      <c r="C211" s="89">
        <v>-71.757346999999996</v>
      </c>
      <c r="D211" s="89">
        <v>-60.320591</v>
      </c>
      <c r="J211" s="89">
        <v>12000000000</v>
      </c>
      <c r="K211" s="89">
        <v>-69.936356000000004</v>
      </c>
      <c r="L211" s="89">
        <v>-58.850285</v>
      </c>
    </row>
    <row r="212" spans="2:12" x14ac:dyDescent="0.25">
      <c r="B212" s="89" t="s">
        <v>21</v>
      </c>
      <c r="C212" s="89"/>
      <c r="D212" s="89"/>
      <c r="J212" s="89" t="s">
        <v>21</v>
      </c>
      <c r="K212" s="89"/>
      <c r="L212" s="89"/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12"/>
  <sheetViews>
    <sheetView workbookViewId="0">
      <selection activeCell="J1" sqref="J1:L212"/>
    </sheetView>
  </sheetViews>
  <sheetFormatPr defaultRowHeight="15" x14ac:dyDescent="0.25"/>
  <cols>
    <col min="1" max="1" width="13.7109375" style="40" customWidth="1"/>
    <col min="2" max="4" width="9.140625" style="88"/>
    <col min="5" max="5" width="2.7109375" style="9" customWidth="1"/>
    <col min="6" max="6" width="12.85546875" style="6" bestFit="1" customWidth="1"/>
    <col min="7" max="7" width="18.5703125" style="12" bestFit="1" customWidth="1"/>
    <col min="8" max="8" width="20.5703125" style="12" bestFit="1" customWidth="1"/>
    <col min="9" max="9" width="13.7109375" style="40" customWidth="1"/>
    <col min="10" max="12" width="9.140625" style="88"/>
    <col min="13" max="13" width="2.7109375" style="9" customWidth="1"/>
    <col min="14" max="14" width="12.85546875" style="6" bestFit="1" customWidth="1"/>
    <col min="15" max="15" width="18.5703125" style="12" bestFit="1" customWidth="1"/>
    <col min="16" max="16" width="20.5703125" style="12" bestFit="1" customWidth="1"/>
    <col min="17" max="17" width="2.7109375" style="9" customWidth="1"/>
  </cols>
  <sheetData>
    <row r="1" spans="1:17" x14ac:dyDescent="0.25">
      <c r="B1" s="89" t="s">
        <v>95</v>
      </c>
      <c r="C1" s="89"/>
      <c r="D1" s="89"/>
      <c r="E1" s="89"/>
      <c r="F1" s="6" t="s">
        <v>2</v>
      </c>
      <c r="G1" s="13" t="s">
        <v>112</v>
      </c>
      <c r="H1" s="44" t="str">
        <f>D112</f>
        <v>2Ix1L dBc Log Mag(dB)</v>
      </c>
      <c r="J1" s="89" t="s">
        <v>95</v>
      </c>
      <c r="K1" s="89"/>
      <c r="L1" s="89"/>
      <c r="N1" s="6" t="s">
        <v>2</v>
      </c>
      <c r="O1" s="13" t="s">
        <v>112</v>
      </c>
      <c r="P1" s="44" t="str">
        <f>L112</f>
        <v>2Ix1L dBc Log Mag(dB)</v>
      </c>
    </row>
    <row r="2" spans="1:17" x14ac:dyDescent="0.25">
      <c r="A2" s="50" t="s">
        <v>111</v>
      </c>
      <c r="B2" s="89" t="s">
        <v>259</v>
      </c>
      <c r="C2" s="89" t="s">
        <v>279</v>
      </c>
      <c r="D2" s="89" t="s">
        <v>280</v>
      </c>
      <c r="E2" s="89" t="s">
        <v>281</v>
      </c>
      <c r="H2" s="11"/>
      <c r="I2" s="50" t="s">
        <v>108</v>
      </c>
      <c r="J2" s="89" t="s">
        <v>259</v>
      </c>
      <c r="K2" s="89" t="s">
        <v>279</v>
      </c>
      <c r="L2" s="89" t="s">
        <v>280</v>
      </c>
      <c r="P2" s="11"/>
    </row>
    <row r="3" spans="1:17" s="15" customFormat="1" x14ac:dyDescent="0.25">
      <c r="A3" s="40"/>
      <c r="B3" s="89" t="s">
        <v>314</v>
      </c>
      <c r="C3" s="89" t="s">
        <v>315</v>
      </c>
      <c r="D3" s="89" t="s">
        <v>318</v>
      </c>
      <c r="E3" s="89"/>
      <c r="F3" s="13" t="s">
        <v>12</v>
      </c>
      <c r="G3" s="13">
        <f>ABS(AVERAGE(G5:G103))</f>
        <v>62.502706484848481</v>
      </c>
      <c r="H3" s="82" t="s">
        <v>255</v>
      </c>
      <c r="I3" s="40"/>
      <c r="J3" s="89" t="s">
        <v>314</v>
      </c>
      <c r="K3" s="89" t="s">
        <v>315</v>
      </c>
      <c r="L3" s="89" t="s">
        <v>319</v>
      </c>
      <c r="M3" s="14"/>
      <c r="N3" s="13" t="s">
        <v>12</v>
      </c>
      <c r="O3" s="13">
        <f>ABS(AVERAGE(O5:O103))</f>
        <v>63.277991696969735</v>
      </c>
      <c r="P3" s="82" t="s">
        <v>255</v>
      </c>
      <c r="Q3" s="14"/>
    </row>
    <row r="4" spans="1:17" x14ac:dyDescent="0.25">
      <c r="B4" s="89" t="s">
        <v>98</v>
      </c>
      <c r="C4" s="89"/>
      <c r="D4" s="89"/>
      <c r="E4" s="89"/>
      <c r="G4" s="11"/>
      <c r="H4" s="11"/>
      <c r="J4" s="89" t="s">
        <v>98</v>
      </c>
      <c r="K4" s="89"/>
      <c r="L4" s="89"/>
      <c r="O4" s="11"/>
      <c r="P4" s="11"/>
    </row>
    <row r="5" spans="1:17" x14ac:dyDescent="0.25">
      <c r="B5" s="89"/>
      <c r="C5" s="89"/>
      <c r="D5" s="89"/>
      <c r="E5" s="89"/>
      <c r="F5" s="6">
        <f t="shared" ref="F5:F36" si="0">B113/1000000000</f>
        <v>2.1819999999999999</v>
      </c>
      <c r="G5" s="11">
        <f>H5-5</f>
        <v>-55.371906000000003</v>
      </c>
      <c r="H5" s="6">
        <f t="shared" ref="H5:H36" si="1">D113</f>
        <v>-50.371906000000003</v>
      </c>
      <c r="J5" s="89"/>
      <c r="K5" s="89"/>
      <c r="L5" s="89"/>
      <c r="N5" s="6">
        <f t="shared" ref="N5:N36" si="2">J113/1000000000</f>
        <v>2.1819999999999999</v>
      </c>
      <c r="O5" s="11">
        <f>P5-5</f>
        <v>-63.788043999999999</v>
      </c>
      <c r="P5" s="6">
        <f t="shared" ref="P5:P36" si="3">L113</f>
        <v>-58.788043999999999</v>
      </c>
    </row>
    <row r="6" spans="1:17" x14ac:dyDescent="0.25">
      <c r="B6" s="89"/>
      <c r="C6" s="89"/>
      <c r="D6" s="89"/>
      <c r="E6" s="89"/>
      <c r="F6" s="6">
        <f t="shared" si="0"/>
        <v>2.2821836734694001</v>
      </c>
      <c r="G6" s="11">
        <f t="shared" ref="G6:G69" si="4">H6-5</f>
        <v>-54.652462</v>
      </c>
      <c r="H6" s="6">
        <f t="shared" si="1"/>
        <v>-49.652462</v>
      </c>
      <c r="J6" s="89"/>
      <c r="K6" s="89"/>
      <c r="L6" s="89"/>
      <c r="N6" s="6">
        <f t="shared" si="2"/>
        <v>2.2821836734694001</v>
      </c>
      <c r="O6" s="11">
        <f t="shared" ref="O6:O69" si="5">P6-5</f>
        <v>-63.639519</v>
      </c>
      <c r="P6" s="6">
        <f t="shared" si="3"/>
        <v>-58.639519</v>
      </c>
    </row>
    <row r="7" spans="1:17" x14ac:dyDescent="0.25">
      <c r="B7" s="89" t="s">
        <v>99</v>
      </c>
      <c r="C7" s="89"/>
      <c r="D7" s="89"/>
      <c r="E7" s="89"/>
      <c r="F7" s="6">
        <f t="shared" si="0"/>
        <v>2.3823673469387998</v>
      </c>
      <c r="G7" s="11">
        <f t="shared" si="4"/>
        <v>-53.425877</v>
      </c>
      <c r="H7" s="6">
        <f t="shared" si="1"/>
        <v>-48.425877</v>
      </c>
      <c r="J7" s="89" t="s">
        <v>99</v>
      </c>
      <c r="K7" s="89"/>
      <c r="L7" s="89"/>
      <c r="N7" s="6">
        <f t="shared" si="2"/>
        <v>2.3823673469387998</v>
      </c>
      <c r="O7" s="11">
        <f t="shared" si="5"/>
        <v>-61.999336</v>
      </c>
      <c r="P7" s="6">
        <f t="shared" si="3"/>
        <v>-56.999336</v>
      </c>
    </row>
    <row r="8" spans="1:17" x14ac:dyDescent="0.25">
      <c r="B8" s="89" t="s">
        <v>19</v>
      </c>
      <c r="C8" s="89" t="s">
        <v>116</v>
      </c>
      <c r="D8" s="89"/>
      <c r="E8" s="89"/>
      <c r="F8" s="6">
        <f t="shared" si="0"/>
        <v>2.4825510204082</v>
      </c>
      <c r="G8" s="11">
        <f t="shared" si="4"/>
        <v>-52.603282999999998</v>
      </c>
      <c r="H8" s="6">
        <f t="shared" si="1"/>
        <v>-47.603282999999998</v>
      </c>
      <c r="J8" s="89" t="s">
        <v>19</v>
      </c>
      <c r="K8" s="89" t="s">
        <v>116</v>
      </c>
      <c r="L8" s="89"/>
      <c r="N8" s="6">
        <f t="shared" si="2"/>
        <v>2.4825510204082</v>
      </c>
      <c r="O8" s="11">
        <f t="shared" si="5"/>
        <v>-60.962905999999997</v>
      </c>
      <c r="P8" s="6">
        <f t="shared" si="3"/>
        <v>-55.962905999999997</v>
      </c>
    </row>
    <row r="9" spans="1:17" x14ac:dyDescent="0.25">
      <c r="B9" s="89">
        <v>2091000000</v>
      </c>
      <c r="C9" s="89">
        <v>-8.3026198999999998</v>
      </c>
      <c r="D9" s="89"/>
      <c r="E9" s="89"/>
      <c r="F9" s="6">
        <f t="shared" si="0"/>
        <v>2.5827346938776001</v>
      </c>
      <c r="G9" s="11">
        <f t="shared" si="4"/>
        <v>-52.499003999999999</v>
      </c>
      <c r="H9" s="6">
        <f t="shared" si="1"/>
        <v>-47.499003999999999</v>
      </c>
      <c r="J9" s="89">
        <v>2091000000</v>
      </c>
      <c r="K9" s="89">
        <v>-9.5654278000000001</v>
      </c>
      <c r="L9" s="89"/>
      <c r="N9" s="6">
        <f t="shared" si="2"/>
        <v>2.5827346938776001</v>
      </c>
      <c r="O9" s="11">
        <f t="shared" si="5"/>
        <v>-60.515011000000001</v>
      </c>
      <c r="P9" s="6">
        <f t="shared" si="3"/>
        <v>-55.515011000000001</v>
      </c>
    </row>
    <row r="10" spans="1:17" x14ac:dyDescent="0.25">
      <c r="B10" s="89">
        <v>2192112244.8979998</v>
      </c>
      <c r="C10" s="89">
        <v>-8.1697053999999998</v>
      </c>
      <c r="D10" s="89"/>
      <c r="E10" s="89"/>
      <c r="F10" s="6">
        <f t="shared" si="0"/>
        <v>2.6829183673468999</v>
      </c>
      <c r="G10" s="11">
        <f t="shared" si="4"/>
        <v>-53.330074000000003</v>
      </c>
      <c r="H10" s="6">
        <f t="shared" si="1"/>
        <v>-48.330074000000003</v>
      </c>
      <c r="J10" s="89">
        <v>2192112244.8979998</v>
      </c>
      <c r="K10" s="89">
        <v>-8.9135313000000007</v>
      </c>
      <c r="L10" s="89"/>
      <c r="N10" s="6">
        <f t="shared" si="2"/>
        <v>2.6829183673468999</v>
      </c>
      <c r="O10" s="11">
        <f t="shared" si="5"/>
        <v>-62.441105</v>
      </c>
      <c r="P10" s="6">
        <f t="shared" si="3"/>
        <v>-57.441105</v>
      </c>
    </row>
    <row r="11" spans="1:17" x14ac:dyDescent="0.25">
      <c r="B11" s="89">
        <v>2293224489.7958999</v>
      </c>
      <c r="C11" s="89">
        <v>-7.9918566000000002</v>
      </c>
      <c r="D11" s="89"/>
      <c r="E11" s="89"/>
      <c r="F11" s="6">
        <f t="shared" si="0"/>
        <v>2.7831020408163001</v>
      </c>
      <c r="G11" s="11">
        <f t="shared" si="4"/>
        <v>-53.977024</v>
      </c>
      <c r="H11" s="6">
        <f t="shared" si="1"/>
        <v>-48.977024</v>
      </c>
      <c r="J11" s="89">
        <v>2293224489.7958999</v>
      </c>
      <c r="K11" s="89">
        <v>-8.4132861999999999</v>
      </c>
      <c r="L11" s="89"/>
      <c r="N11" s="6">
        <f t="shared" si="2"/>
        <v>2.7831020408163001</v>
      </c>
      <c r="O11" s="11">
        <f t="shared" si="5"/>
        <v>-64.870429999999999</v>
      </c>
      <c r="P11" s="6">
        <f t="shared" si="3"/>
        <v>-59.870429999999999</v>
      </c>
    </row>
    <row r="12" spans="1:17" x14ac:dyDescent="0.25">
      <c r="B12" s="89">
        <v>2394336734.6939001</v>
      </c>
      <c r="C12" s="89">
        <v>-8.0313025000000007</v>
      </c>
      <c r="D12" s="89"/>
      <c r="E12" s="89"/>
      <c r="F12" s="6">
        <f t="shared" si="0"/>
        <v>2.8832857142856998</v>
      </c>
      <c r="G12" s="11">
        <f t="shared" si="4"/>
        <v>-54.583022999999997</v>
      </c>
      <c r="H12" s="6">
        <f t="shared" si="1"/>
        <v>-49.583022999999997</v>
      </c>
      <c r="J12" s="89">
        <v>2394336734.6939001</v>
      </c>
      <c r="K12" s="89">
        <v>-7.9797878000000004</v>
      </c>
      <c r="L12" s="89"/>
      <c r="N12" s="6">
        <f t="shared" si="2"/>
        <v>2.8832857142856998</v>
      </c>
      <c r="O12" s="11">
        <f t="shared" si="5"/>
        <v>-71.828177999999994</v>
      </c>
      <c r="P12" s="6">
        <f t="shared" si="3"/>
        <v>-66.828177999999994</v>
      </c>
    </row>
    <row r="13" spans="1:17" x14ac:dyDescent="0.25">
      <c r="B13" s="89">
        <v>2495448979.5918002</v>
      </c>
      <c r="C13" s="89">
        <v>-7.8443141000000001</v>
      </c>
      <c r="D13" s="89"/>
      <c r="E13" s="89"/>
      <c r="F13" s="6">
        <f t="shared" si="0"/>
        <v>2.9834693877551</v>
      </c>
      <c r="G13" s="11">
        <f t="shared" si="4"/>
        <v>-55.167636999999999</v>
      </c>
      <c r="H13" s="6">
        <f t="shared" si="1"/>
        <v>-50.167636999999999</v>
      </c>
      <c r="J13" s="89">
        <v>2495448979.5918002</v>
      </c>
      <c r="K13" s="89">
        <v>-7.7591596000000003</v>
      </c>
      <c r="L13" s="89"/>
      <c r="N13" s="6">
        <f t="shared" si="2"/>
        <v>2.9834693877551</v>
      </c>
      <c r="O13" s="11">
        <f t="shared" si="5"/>
        <v>-73.397018000000003</v>
      </c>
      <c r="P13" s="6">
        <f t="shared" si="3"/>
        <v>-68.397018000000003</v>
      </c>
    </row>
    <row r="14" spans="1:17" x14ac:dyDescent="0.25">
      <c r="B14" s="89">
        <v>2596561224.4898</v>
      </c>
      <c r="C14" s="89">
        <v>-7.6831130999999999</v>
      </c>
      <c r="D14" s="89"/>
      <c r="E14" s="89"/>
      <c r="F14" s="6">
        <f t="shared" si="0"/>
        <v>3.0836530612245001</v>
      </c>
      <c r="G14" s="11">
        <f t="shared" si="4"/>
        <v>-55.905670000000001</v>
      </c>
      <c r="H14" s="6">
        <f t="shared" si="1"/>
        <v>-50.905670000000001</v>
      </c>
      <c r="J14" s="89">
        <v>2596561224.4898</v>
      </c>
      <c r="K14" s="89">
        <v>-7.6357746000000004</v>
      </c>
      <c r="L14" s="89"/>
      <c r="N14" s="6">
        <f t="shared" si="2"/>
        <v>3.0836530612245001</v>
      </c>
      <c r="O14" s="11">
        <f t="shared" si="5"/>
        <v>-74.170479</v>
      </c>
      <c r="P14" s="6">
        <f t="shared" si="3"/>
        <v>-69.170479</v>
      </c>
    </row>
    <row r="15" spans="1:17" x14ac:dyDescent="0.25">
      <c r="B15" s="89">
        <v>2697673469.3878002</v>
      </c>
      <c r="C15" s="89">
        <v>-7.5198431000000001</v>
      </c>
      <c r="D15" s="89"/>
      <c r="E15" s="89"/>
      <c r="F15" s="6">
        <f t="shared" si="0"/>
        <v>3.1838367346939003</v>
      </c>
      <c r="G15" s="11">
        <f t="shared" si="4"/>
        <v>-57.194229</v>
      </c>
      <c r="H15" s="6">
        <f t="shared" si="1"/>
        <v>-52.194229</v>
      </c>
      <c r="J15" s="89">
        <v>2697673469.3878002</v>
      </c>
      <c r="K15" s="89">
        <v>-7.5167975</v>
      </c>
      <c r="L15" s="89"/>
      <c r="N15" s="6">
        <f t="shared" si="2"/>
        <v>3.1838367346939003</v>
      </c>
      <c r="O15" s="11">
        <f t="shared" si="5"/>
        <v>-69.948318</v>
      </c>
      <c r="P15" s="6">
        <f t="shared" si="3"/>
        <v>-64.948318</v>
      </c>
    </row>
    <row r="16" spans="1:17" x14ac:dyDescent="0.25">
      <c r="B16" s="89">
        <v>2798785714.2856998</v>
      </c>
      <c r="C16" s="89">
        <v>-7.5280022999999998</v>
      </c>
      <c r="D16" s="89"/>
      <c r="E16" s="89"/>
      <c r="F16" s="6">
        <f t="shared" si="0"/>
        <v>3.2840204081633</v>
      </c>
      <c r="G16" s="11">
        <f t="shared" si="4"/>
        <v>-58.156936999999999</v>
      </c>
      <c r="H16" s="6">
        <f t="shared" si="1"/>
        <v>-53.156936999999999</v>
      </c>
      <c r="J16" s="89">
        <v>2798785714.2856998</v>
      </c>
      <c r="K16" s="89">
        <v>-7.4721831999999999</v>
      </c>
      <c r="L16" s="89"/>
      <c r="N16" s="6">
        <f t="shared" si="2"/>
        <v>3.2840204081633</v>
      </c>
      <c r="O16" s="11">
        <f t="shared" si="5"/>
        <v>-68.63833600000001</v>
      </c>
      <c r="P16" s="6">
        <f t="shared" si="3"/>
        <v>-63.638336000000002</v>
      </c>
    </row>
    <row r="17" spans="2:16" x14ac:dyDescent="0.25">
      <c r="B17" s="89">
        <v>2899897959.1837001</v>
      </c>
      <c r="C17" s="89">
        <v>-7.5104685</v>
      </c>
      <c r="D17" s="89"/>
      <c r="E17" s="89"/>
      <c r="F17" s="6">
        <f t="shared" si="0"/>
        <v>3.3842040816327001</v>
      </c>
      <c r="G17" s="11">
        <f t="shared" si="4"/>
        <v>-58.986797000000003</v>
      </c>
      <c r="H17" s="6">
        <f t="shared" si="1"/>
        <v>-53.986797000000003</v>
      </c>
      <c r="J17" s="89">
        <v>2899897959.1837001</v>
      </c>
      <c r="K17" s="89">
        <v>-7.3456807</v>
      </c>
      <c r="L17" s="89"/>
      <c r="N17" s="6">
        <f t="shared" si="2"/>
        <v>3.3842040816327001</v>
      </c>
      <c r="O17" s="11">
        <f t="shared" si="5"/>
        <v>-66.957202999999993</v>
      </c>
      <c r="P17" s="6">
        <f t="shared" si="3"/>
        <v>-61.957203</v>
      </c>
    </row>
    <row r="18" spans="2:16" x14ac:dyDescent="0.25">
      <c r="B18" s="89">
        <v>3001010204.0816002</v>
      </c>
      <c r="C18" s="89">
        <v>-7.6266898999999997</v>
      </c>
      <c r="D18" s="89"/>
      <c r="E18" s="89"/>
      <c r="F18" s="6">
        <f t="shared" si="0"/>
        <v>3.4843877551020004</v>
      </c>
      <c r="G18" s="11">
        <f t="shared" si="4"/>
        <v>-59.780375999999997</v>
      </c>
      <c r="H18" s="6">
        <f t="shared" si="1"/>
        <v>-54.780375999999997</v>
      </c>
      <c r="J18" s="89">
        <v>3001010204.0816002</v>
      </c>
      <c r="K18" s="89">
        <v>-7.3548751000000001</v>
      </c>
      <c r="L18" s="89"/>
      <c r="N18" s="6">
        <f t="shared" si="2"/>
        <v>3.4843877551020004</v>
      </c>
      <c r="O18" s="11">
        <f t="shared" si="5"/>
        <v>-64.780338</v>
      </c>
      <c r="P18" s="6">
        <f t="shared" si="3"/>
        <v>-59.780338</v>
      </c>
    </row>
    <row r="19" spans="2:16" x14ac:dyDescent="0.25">
      <c r="B19" s="89">
        <v>3102122448.9796</v>
      </c>
      <c r="C19" s="89">
        <v>-7.5246734999999996</v>
      </c>
      <c r="D19" s="89"/>
      <c r="E19" s="89"/>
      <c r="F19" s="6">
        <f t="shared" si="0"/>
        <v>3.5845714285714001</v>
      </c>
      <c r="G19" s="11">
        <f t="shared" si="4"/>
        <v>-60.623142000000001</v>
      </c>
      <c r="H19" s="6">
        <f t="shared" si="1"/>
        <v>-55.623142000000001</v>
      </c>
      <c r="J19" s="89">
        <v>3102122448.9796</v>
      </c>
      <c r="K19" s="89">
        <v>-7.3418307</v>
      </c>
      <c r="L19" s="89"/>
      <c r="N19" s="6">
        <f t="shared" si="2"/>
        <v>3.5845714285714001</v>
      </c>
      <c r="O19" s="11">
        <f t="shared" si="5"/>
        <v>-64.139647999999994</v>
      </c>
      <c r="P19" s="6">
        <f t="shared" si="3"/>
        <v>-59.139648000000001</v>
      </c>
    </row>
    <row r="20" spans="2:16" x14ac:dyDescent="0.25">
      <c r="B20" s="89">
        <v>3203234693.8776002</v>
      </c>
      <c r="C20" s="89">
        <v>-7.5897249999999996</v>
      </c>
      <c r="D20" s="89"/>
      <c r="E20" s="89"/>
      <c r="F20" s="6">
        <f t="shared" si="0"/>
        <v>3.6847551020408003</v>
      </c>
      <c r="G20" s="11">
        <f t="shared" si="4"/>
        <v>-61.667622000000001</v>
      </c>
      <c r="H20" s="6">
        <f t="shared" si="1"/>
        <v>-56.667622000000001</v>
      </c>
      <c r="J20" s="89">
        <v>3203234693.8776002</v>
      </c>
      <c r="K20" s="89">
        <v>-7.4271282999999997</v>
      </c>
      <c r="L20" s="89"/>
      <c r="N20" s="6">
        <f t="shared" si="2"/>
        <v>3.6847551020408003</v>
      </c>
      <c r="O20" s="11">
        <f t="shared" si="5"/>
        <v>-63.638339999999999</v>
      </c>
      <c r="P20" s="6">
        <f t="shared" si="3"/>
        <v>-58.638339999999999</v>
      </c>
    </row>
    <row r="21" spans="2:16" x14ac:dyDescent="0.25">
      <c r="B21" s="89">
        <v>3304346938.7754998</v>
      </c>
      <c r="C21" s="89">
        <v>-7.4479904000000001</v>
      </c>
      <c r="D21" s="89"/>
      <c r="E21" s="89"/>
      <c r="F21" s="6">
        <f t="shared" si="0"/>
        <v>3.7849387755102</v>
      </c>
      <c r="G21" s="11">
        <f t="shared" si="4"/>
        <v>-61.926482999999998</v>
      </c>
      <c r="H21" s="6">
        <f t="shared" si="1"/>
        <v>-56.926482999999998</v>
      </c>
      <c r="J21" s="89">
        <v>3304346938.7754998</v>
      </c>
      <c r="K21" s="89">
        <v>-7.4188169999999998</v>
      </c>
      <c r="L21" s="89"/>
      <c r="N21" s="6">
        <f t="shared" si="2"/>
        <v>3.7849387755102</v>
      </c>
      <c r="O21" s="11">
        <f t="shared" si="5"/>
        <v>-63.444557000000003</v>
      </c>
      <c r="P21" s="6">
        <f t="shared" si="3"/>
        <v>-58.444557000000003</v>
      </c>
    </row>
    <row r="22" spans="2:16" x14ac:dyDescent="0.25">
      <c r="B22" s="89">
        <v>3405459183.6735001</v>
      </c>
      <c r="C22" s="89">
        <v>-7.5547848000000002</v>
      </c>
      <c r="D22" s="89"/>
      <c r="E22" s="89"/>
      <c r="F22" s="6">
        <f t="shared" si="0"/>
        <v>3.8851224489796001</v>
      </c>
      <c r="G22" s="11">
        <f t="shared" si="4"/>
        <v>-62.613239</v>
      </c>
      <c r="H22" s="6">
        <f t="shared" si="1"/>
        <v>-57.613239</v>
      </c>
      <c r="J22" s="89">
        <v>3405459183.6735001</v>
      </c>
      <c r="K22" s="89">
        <v>-7.5689396999999996</v>
      </c>
      <c r="L22" s="89"/>
      <c r="N22" s="6">
        <f t="shared" si="2"/>
        <v>3.8851224489796001</v>
      </c>
      <c r="O22" s="11">
        <f t="shared" si="5"/>
        <v>-63.468657999999998</v>
      </c>
      <c r="P22" s="6">
        <f t="shared" si="3"/>
        <v>-58.468657999999998</v>
      </c>
    </row>
    <row r="23" spans="2:16" x14ac:dyDescent="0.25">
      <c r="B23" s="89">
        <v>3506571428.5714002</v>
      </c>
      <c r="C23" s="89">
        <v>-7.6039900999999999</v>
      </c>
      <c r="D23" s="89"/>
      <c r="E23" s="89"/>
      <c r="F23" s="6">
        <f t="shared" si="0"/>
        <v>3.9853061224489998</v>
      </c>
      <c r="G23" s="11">
        <f t="shared" si="4"/>
        <v>-62.888545999999998</v>
      </c>
      <c r="H23" s="6">
        <f t="shared" si="1"/>
        <v>-57.888545999999998</v>
      </c>
      <c r="J23" s="89">
        <v>3506571428.5714002</v>
      </c>
      <c r="K23" s="89">
        <v>-7.6652851000000002</v>
      </c>
      <c r="L23" s="89"/>
      <c r="N23" s="6">
        <f t="shared" si="2"/>
        <v>3.9853061224489998</v>
      </c>
      <c r="O23" s="11">
        <f t="shared" si="5"/>
        <v>-63.514904000000001</v>
      </c>
      <c r="P23" s="6">
        <f t="shared" si="3"/>
        <v>-58.514904000000001</v>
      </c>
    </row>
    <row r="24" spans="2:16" x14ac:dyDescent="0.25">
      <c r="B24" s="89">
        <v>3607683673.4693999</v>
      </c>
      <c r="C24" s="89">
        <v>-7.6156148999999997</v>
      </c>
      <c r="D24" s="89"/>
      <c r="E24" s="89"/>
      <c r="F24" s="6">
        <f t="shared" si="0"/>
        <v>4.0854897959183996</v>
      </c>
      <c r="G24" s="11">
        <f t="shared" si="4"/>
        <v>-63.294795999999998</v>
      </c>
      <c r="H24" s="6">
        <f t="shared" si="1"/>
        <v>-58.294795999999998</v>
      </c>
      <c r="J24" s="89">
        <v>3607683673.4693999</v>
      </c>
      <c r="K24" s="89">
        <v>-7.7524642999999998</v>
      </c>
      <c r="L24" s="89"/>
      <c r="N24" s="6">
        <f t="shared" si="2"/>
        <v>4.0854897959183996</v>
      </c>
      <c r="O24" s="11">
        <f t="shared" si="5"/>
        <v>-63.678485999999999</v>
      </c>
      <c r="P24" s="6">
        <f t="shared" si="3"/>
        <v>-58.678485999999999</v>
      </c>
    </row>
    <row r="25" spans="2:16" x14ac:dyDescent="0.25">
      <c r="B25" s="89">
        <v>3708795918.3673</v>
      </c>
      <c r="C25" s="89">
        <v>-7.5524483</v>
      </c>
      <c r="D25" s="89"/>
      <c r="E25" s="89"/>
      <c r="F25" s="6">
        <f t="shared" si="0"/>
        <v>4.1856734693878002</v>
      </c>
      <c r="G25" s="11">
        <f t="shared" si="4"/>
        <v>-63.552123999999999</v>
      </c>
      <c r="H25" s="6">
        <f t="shared" si="1"/>
        <v>-58.552123999999999</v>
      </c>
      <c r="J25" s="89">
        <v>3708795918.3673</v>
      </c>
      <c r="K25" s="89">
        <v>-7.8274064000000001</v>
      </c>
      <c r="L25" s="89"/>
      <c r="N25" s="6">
        <f t="shared" si="2"/>
        <v>4.1856734693878002</v>
      </c>
      <c r="O25" s="11">
        <f t="shared" si="5"/>
        <v>-63.500259</v>
      </c>
      <c r="P25" s="6">
        <f t="shared" si="3"/>
        <v>-58.500259</v>
      </c>
    </row>
    <row r="26" spans="2:16" x14ac:dyDescent="0.25">
      <c r="B26" s="89">
        <v>3809908163.2652998</v>
      </c>
      <c r="C26" s="89">
        <v>-7.5723453000000003</v>
      </c>
      <c r="D26" s="89"/>
      <c r="E26" s="89"/>
      <c r="F26" s="6">
        <f t="shared" si="0"/>
        <v>4.2858571428571004</v>
      </c>
      <c r="G26" s="11">
        <f t="shared" si="4"/>
        <v>-64.127242999999993</v>
      </c>
      <c r="H26" s="6">
        <f t="shared" si="1"/>
        <v>-59.127243</v>
      </c>
      <c r="J26" s="89">
        <v>3809908163.2652998</v>
      </c>
      <c r="K26" s="89">
        <v>-7.9490999999999996</v>
      </c>
      <c r="L26" s="89"/>
      <c r="N26" s="6">
        <f t="shared" si="2"/>
        <v>4.2858571428571004</v>
      </c>
      <c r="O26" s="11">
        <f t="shared" si="5"/>
        <v>-63.591563999999998</v>
      </c>
      <c r="P26" s="6">
        <f t="shared" si="3"/>
        <v>-58.591563999999998</v>
      </c>
    </row>
    <row r="27" spans="2:16" x14ac:dyDescent="0.25">
      <c r="B27" s="89">
        <v>3911020408.1633</v>
      </c>
      <c r="C27" s="89">
        <v>-7.6222576999999996</v>
      </c>
      <c r="D27" s="89"/>
      <c r="E27" s="89"/>
      <c r="F27" s="6">
        <f t="shared" si="0"/>
        <v>4.3860408163265001</v>
      </c>
      <c r="G27" s="11">
        <f t="shared" si="4"/>
        <v>-64.688189999999992</v>
      </c>
      <c r="H27" s="6">
        <f t="shared" si="1"/>
        <v>-59.688189999999999</v>
      </c>
      <c r="J27" s="89">
        <v>3911020408.1633</v>
      </c>
      <c r="K27" s="89">
        <v>-8.1300077000000002</v>
      </c>
      <c r="L27" s="89"/>
      <c r="N27" s="6">
        <f t="shared" si="2"/>
        <v>4.3860408163265001</v>
      </c>
      <c r="O27" s="11">
        <f t="shared" si="5"/>
        <v>-63.405487000000001</v>
      </c>
      <c r="P27" s="6">
        <f t="shared" si="3"/>
        <v>-58.405487000000001</v>
      </c>
    </row>
    <row r="28" spans="2:16" x14ac:dyDescent="0.25">
      <c r="B28" s="89">
        <v>4012132653.0612001</v>
      </c>
      <c r="C28" s="89">
        <v>-7.5077990999999997</v>
      </c>
      <c r="D28" s="89"/>
      <c r="E28" s="89"/>
      <c r="F28" s="6">
        <f t="shared" si="0"/>
        <v>4.4862244897959007</v>
      </c>
      <c r="G28" s="11">
        <f t="shared" si="4"/>
        <v>-65.069785999999993</v>
      </c>
      <c r="H28" s="6">
        <f t="shared" si="1"/>
        <v>-60.069786000000001</v>
      </c>
      <c r="J28" s="89">
        <v>4012132653.0612001</v>
      </c>
      <c r="K28" s="89">
        <v>-8.1685619000000003</v>
      </c>
      <c r="L28" s="89"/>
      <c r="N28" s="6">
        <f t="shared" si="2"/>
        <v>4.4862244897959007</v>
      </c>
      <c r="O28" s="11">
        <f t="shared" si="5"/>
        <v>-63.168179000000002</v>
      </c>
      <c r="P28" s="6">
        <f t="shared" si="3"/>
        <v>-58.168179000000002</v>
      </c>
    </row>
    <row r="29" spans="2:16" x14ac:dyDescent="0.25">
      <c r="B29" s="89">
        <v>4113244897.9591999</v>
      </c>
      <c r="C29" s="89">
        <v>-7.4871749999999997</v>
      </c>
      <c r="D29" s="89"/>
      <c r="E29" s="89"/>
      <c r="F29" s="6">
        <f t="shared" si="0"/>
        <v>4.5864081632652995</v>
      </c>
      <c r="G29" s="11">
        <f t="shared" si="4"/>
        <v>-65.358482000000009</v>
      </c>
      <c r="H29" s="6">
        <f t="shared" si="1"/>
        <v>-60.358482000000002</v>
      </c>
      <c r="J29" s="89">
        <v>4113244897.9591999</v>
      </c>
      <c r="K29" s="89">
        <v>-8.2354202000000001</v>
      </c>
      <c r="L29" s="89"/>
      <c r="N29" s="6">
        <f t="shared" si="2"/>
        <v>4.5864081632652995</v>
      </c>
      <c r="O29" s="11">
        <f t="shared" si="5"/>
        <v>-62.49033</v>
      </c>
      <c r="P29" s="6">
        <f t="shared" si="3"/>
        <v>-57.49033</v>
      </c>
    </row>
    <row r="30" spans="2:16" x14ac:dyDescent="0.25">
      <c r="B30" s="89">
        <v>4214357142.8571</v>
      </c>
      <c r="C30" s="89">
        <v>-7.5316000000000001</v>
      </c>
      <c r="D30" s="89"/>
      <c r="E30" s="89"/>
      <c r="F30" s="6">
        <f t="shared" si="0"/>
        <v>4.6865918367347001</v>
      </c>
      <c r="G30" s="11">
        <f t="shared" si="4"/>
        <v>-65.852744999999999</v>
      </c>
      <c r="H30" s="6">
        <f t="shared" si="1"/>
        <v>-60.852744999999999</v>
      </c>
      <c r="J30" s="89">
        <v>4214357142.8571</v>
      </c>
      <c r="K30" s="89">
        <v>-8.3648910999999995</v>
      </c>
      <c r="L30" s="89"/>
      <c r="N30" s="6">
        <f t="shared" si="2"/>
        <v>4.6865918367347001</v>
      </c>
      <c r="O30" s="11">
        <f t="shared" si="5"/>
        <v>-61.688113999999999</v>
      </c>
      <c r="P30" s="6">
        <f t="shared" si="3"/>
        <v>-56.688113999999999</v>
      </c>
    </row>
    <row r="31" spans="2:16" x14ac:dyDescent="0.25">
      <c r="B31" s="89">
        <v>4315469387.7551003</v>
      </c>
      <c r="C31" s="89">
        <v>-7.5671124000000001</v>
      </c>
      <c r="D31" s="89"/>
      <c r="E31" s="89"/>
      <c r="F31" s="6">
        <f t="shared" si="0"/>
        <v>4.7867755102040999</v>
      </c>
      <c r="G31" s="11">
        <f t="shared" si="4"/>
        <v>-65.883121000000003</v>
      </c>
      <c r="H31" s="6">
        <f t="shared" si="1"/>
        <v>-60.883121000000003</v>
      </c>
      <c r="J31" s="89">
        <v>4315469387.7551003</v>
      </c>
      <c r="K31" s="89">
        <v>-8.3974524000000006</v>
      </c>
      <c r="L31" s="89"/>
      <c r="N31" s="6">
        <f t="shared" si="2"/>
        <v>4.7867755102040999</v>
      </c>
      <c r="O31" s="11">
        <f t="shared" si="5"/>
        <v>-60.708888999999999</v>
      </c>
      <c r="P31" s="6">
        <f t="shared" si="3"/>
        <v>-55.708888999999999</v>
      </c>
    </row>
    <row r="32" spans="2:16" x14ac:dyDescent="0.25">
      <c r="B32" s="89">
        <v>4416581632.6531</v>
      </c>
      <c r="C32" s="89">
        <v>-7.4710979000000002</v>
      </c>
      <c r="D32" s="89"/>
      <c r="E32" s="89"/>
      <c r="F32" s="6">
        <f t="shared" si="0"/>
        <v>4.8869591836735005</v>
      </c>
      <c r="G32" s="11">
        <f t="shared" si="4"/>
        <v>-65.680450000000008</v>
      </c>
      <c r="H32" s="6">
        <f t="shared" si="1"/>
        <v>-60.68045</v>
      </c>
      <c r="J32" s="89">
        <v>4416581632.6531</v>
      </c>
      <c r="K32" s="89">
        <v>-8.3918171000000008</v>
      </c>
      <c r="L32" s="89"/>
      <c r="N32" s="6">
        <f t="shared" si="2"/>
        <v>4.8869591836735005</v>
      </c>
      <c r="O32" s="11">
        <f t="shared" si="5"/>
        <v>-59.772778000000002</v>
      </c>
      <c r="P32" s="6">
        <f t="shared" si="3"/>
        <v>-54.772778000000002</v>
      </c>
    </row>
    <row r="33" spans="2:16" x14ac:dyDescent="0.25">
      <c r="B33" s="89">
        <v>4517693877.5509996</v>
      </c>
      <c r="C33" s="89">
        <v>-7.5317917000000003</v>
      </c>
      <c r="D33" s="89"/>
      <c r="E33" s="89"/>
      <c r="F33" s="6">
        <f t="shared" si="0"/>
        <v>4.9871428571429002</v>
      </c>
      <c r="G33" s="11">
        <f t="shared" si="4"/>
        <v>-65.720950999999999</v>
      </c>
      <c r="H33" s="6">
        <f t="shared" si="1"/>
        <v>-60.720950999999999</v>
      </c>
      <c r="J33" s="89">
        <v>4517693877.5509996</v>
      </c>
      <c r="K33" s="89">
        <v>-8.5155115000000006</v>
      </c>
      <c r="L33" s="89"/>
      <c r="N33" s="6">
        <f t="shared" si="2"/>
        <v>4.9871428571429002</v>
      </c>
      <c r="O33" s="11">
        <f t="shared" si="5"/>
        <v>-59.368575999999997</v>
      </c>
      <c r="P33" s="6">
        <f t="shared" si="3"/>
        <v>-54.368575999999997</v>
      </c>
    </row>
    <row r="34" spans="2:16" x14ac:dyDescent="0.25">
      <c r="B34" s="89">
        <v>4618806122.4490004</v>
      </c>
      <c r="C34" s="89">
        <v>-7.5425314999999999</v>
      </c>
      <c r="D34" s="89"/>
      <c r="E34" s="89"/>
      <c r="F34" s="6">
        <f t="shared" si="0"/>
        <v>5.0873265306121995</v>
      </c>
      <c r="G34" s="11">
        <f t="shared" si="4"/>
        <v>-66.842647999999997</v>
      </c>
      <c r="H34" s="6">
        <f t="shared" si="1"/>
        <v>-61.842647999999997</v>
      </c>
      <c r="J34" s="89">
        <v>4618806122.4490004</v>
      </c>
      <c r="K34" s="89">
        <v>-8.5517263000000003</v>
      </c>
      <c r="L34" s="89"/>
      <c r="N34" s="6">
        <f t="shared" si="2"/>
        <v>5.0873265306121995</v>
      </c>
      <c r="O34" s="11">
        <f t="shared" si="5"/>
        <v>-59.019112</v>
      </c>
      <c r="P34" s="6">
        <f t="shared" si="3"/>
        <v>-54.019112</v>
      </c>
    </row>
    <row r="35" spans="2:16" x14ac:dyDescent="0.25">
      <c r="B35" s="89">
        <v>4719918367.3469</v>
      </c>
      <c r="C35" s="89">
        <v>-7.5691271000000002</v>
      </c>
      <c r="D35" s="89"/>
      <c r="E35" s="89"/>
      <c r="F35" s="6">
        <f t="shared" si="0"/>
        <v>5.1875102040816001</v>
      </c>
      <c r="G35" s="11">
        <f t="shared" si="4"/>
        <v>-69.088645999999997</v>
      </c>
      <c r="H35" s="6">
        <f t="shared" si="1"/>
        <v>-64.088645999999997</v>
      </c>
      <c r="J35" s="89">
        <v>4719918367.3469</v>
      </c>
      <c r="K35" s="89">
        <v>-8.5053864000000008</v>
      </c>
      <c r="L35" s="89"/>
      <c r="N35" s="6">
        <f t="shared" si="2"/>
        <v>5.1875102040816001</v>
      </c>
      <c r="O35" s="11">
        <f t="shared" si="5"/>
        <v>-59.231731000000003</v>
      </c>
      <c r="P35" s="6">
        <f t="shared" si="3"/>
        <v>-54.231731000000003</v>
      </c>
    </row>
    <row r="36" spans="2:16" x14ac:dyDescent="0.25">
      <c r="B36" s="89">
        <v>4821030612.2448997</v>
      </c>
      <c r="C36" s="89">
        <v>-7.5651517000000004</v>
      </c>
      <c r="D36" s="89"/>
      <c r="E36" s="89"/>
      <c r="F36" s="6">
        <f t="shared" si="0"/>
        <v>5.2876938775509998</v>
      </c>
      <c r="G36" s="11">
        <f t="shared" si="4"/>
        <v>-71.351273000000006</v>
      </c>
      <c r="H36" s="6">
        <f t="shared" si="1"/>
        <v>-66.351273000000006</v>
      </c>
      <c r="J36" s="89">
        <v>4821030612.2448997</v>
      </c>
      <c r="K36" s="89">
        <v>-8.5660638999999996</v>
      </c>
      <c r="L36" s="89"/>
      <c r="N36" s="6">
        <f t="shared" si="2"/>
        <v>5.2876938775509998</v>
      </c>
      <c r="O36" s="11">
        <f t="shared" si="5"/>
        <v>-60.208621999999998</v>
      </c>
      <c r="P36" s="6">
        <f t="shared" si="3"/>
        <v>-55.208621999999998</v>
      </c>
    </row>
    <row r="37" spans="2:16" x14ac:dyDescent="0.25">
      <c r="B37" s="89">
        <v>4922142857.1429005</v>
      </c>
      <c r="C37" s="89">
        <v>-7.5539864999999997</v>
      </c>
      <c r="D37" s="89"/>
      <c r="E37" s="89"/>
      <c r="F37" s="6">
        <f t="shared" ref="F37:F68" si="6">B145/1000000000</f>
        <v>5.3878775510204004</v>
      </c>
      <c r="G37" s="11">
        <f t="shared" si="4"/>
        <v>-71.549339000000003</v>
      </c>
      <c r="H37" s="6">
        <f t="shared" ref="H37:H68" si="7">D145</f>
        <v>-66.549339000000003</v>
      </c>
      <c r="J37" s="89">
        <v>4922142857.1429005</v>
      </c>
      <c r="K37" s="89">
        <v>-8.5203399999999991</v>
      </c>
      <c r="L37" s="89"/>
      <c r="N37" s="6">
        <f t="shared" ref="N37:N68" si="8">J145/1000000000</f>
        <v>5.3878775510204004</v>
      </c>
      <c r="O37" s="11">
        <f t="shared" si="5"/>
        <v>-61.786895999999999</v>
      </c>
      <c r="P37" s="6">
        <f t="shared" ref="P37:P68" si="9">L145</f>
        <v>-56.786895999999999</v>
      </c>
    </row>
    <row r="38" spans="2:16" x14ac:dyDescent="0.25">
      <c r="B38" s="89">
        <v>5023255102.0408001</v>
      </c>
      <c r="C38" s="89">
        <v>-7.6474356999999999</v>
      </c>
      <c r="D38" s="89"/>
      <c r="E38" s="89"/>
      <c r="F38" s="6">
        <f t="shared" si="6"/>
        <v>5.4880612244898002</v>
      </c>
      <c r="G38" s="11">
        <f t="shared" si="4"/>
        <v>-70.304321000000002</v>
      </c>
      <c r="H38" s="6">
        <f t="shared" si="7"/>
        <v>-65.304321000000002</v>
      </c>
      <c r="J38" s="89">
        <v>5023255102.0408001</v>
      </c>
      <c r="K38" s="89">
        <v>-8.6717738999999998</v>
      </c>
      <c r="L38" s="89"/>
      <c r="N38" s="6">
        <f t="shared" si="8"/>
        <v>5.4880612244898002</v>
      </c>
      <c r="O38" s="11">
        <f t="shared" si="5"/>
        <v>-63.499896999999997</v>
      </c>
      <c r="P38" s="6">
        <f t="shared" si="9"/>
        <v>-58.499896999999997</v>
      </c>
    </row>
    <row r="39" spans="2:16" x14ac:dyDescent="0.25">
      <c r="B39" s="89">
        <v>5124367346.9387999</v>
      </c>
      <c r="C39" s="89">
        <v>-7.7600731999999999</v>
      </c>
      <c r="D39" s="89"/>
      <c r="E39" s="89"/>
      <c r="F39" s="6">
        <f t="shared" si="6"/>
        <v>5.5882448979591999</v>
      </c>
      <c r="G39" s="11">
        <f t="shared" si="4"/>
        <v>-67.610965999999991</v>
      </c>
      <c r="H39" s="6">
        <f t="shared" si="7"/>
        <v>-62.610965999999998</v>
      </c>
      <c r="J39" s="89">
        <v>5124367346.9387999</v>
      </c>
      <c r="K39" s="89">
        <v>-8.8037194999999997</v>
      </c>
      <c r="L39" s="89"/>
      <c r="N39" s="6">
        <f t="shared" si="8"/>
        <v>5.5882448979591999</v>
      </c>
      <c r="O39" s="11">
        <f t="shared" si="5"/>
        <v>-64.391898999999995</v>
      </c>
      <c r="P39" s="6">
        <f t="shared" si="9"/>
        <v>-59.391899000000002</v>
      </c>
    </row>
    <row r="40" spans="2:16" x14ac:dyDescent="0.25">
      <c r="B40" s="89">
        <v>5225479591.8367004</v>
      </c>
      <c r="C40" s="89">
        <v>-7.6709404000000001</v>
      </c>
      <c r="D40" s="89"/>
      <c r="E40" s="89"/>
      <c r="F40" s="6">
        <f t="shared" si="6"/>
        <v>5.6884285714286005</v>
      </c>
      <c r="G40" s="11">
        <f t="shared" si="4"/>
        <v>-66.226112000000001</v>
      </c>
      <c r="H40" s="6">
        <f t="shared" si="7"/>
        <v>-61.226112000000001</v>
      </c>
      <c r="J40" s="89">
        <v>5225479591.8367004</v>
      </c>
      <c r="K40" s="89">
        <v>-8.8533153999999996</v>
      </c>
      <c r="L40" s="89"/>
      <c r="N40" s="6">
        <f t="shared" si="8"/>
        <v>5.6884285714286005</v>
      </c>
      <c r="O40" s="11">
        <f t="shared" si="5"/>
        <v>-64.728881999999999</v>
      </c>
      <c r="P40" s="6">
        <f t="shared" si="9"/>
        <v>-59.728881999999999</v>
      </c>
    </row>
    <row r="41" spans="2:16" x14ac:dyDescent="0.25">
      <c r="B41" s="89">
        <v>5326591836.7347002</v>
      </c>
      <c r="C41" s="89">
        <v>-7.6024612999999999</v>
      </c>
      <c r="D41" s="89"/>
      <c r="E41" s="89"/>
      <c r="F41" s="6">
        <f t="shared" si="6"/>
        <v>5.7886122448980002</v>
      </c>
      <c r="G41" s="11">
        <f t="shared" si="4"/>
        <v>-65.17166499999999</v>
      </c>
      <c r="H41" s="6">
        <f t="shared" si="7"/>
        <v>-60.171664999999997</v>
      </c>
      <c r="J41" s="89">
        <v>5326591836.7347002</v>
      </c>
      <c r="K41" s="89">
        <v>-8.9721650999999998</v>
      </c>
      <c r="L41" s="89"/>
      <c r="N41" s="6">
        <f t="shared" si="8"/>
        <v>5.7886122448980002</v>
      </c>
      <c r="O41" s="11">
        <f t="shared" si="5"/>
        <v>-64.838115999999999</v>
      </c>
      <c r="P41" s="6">
        <f t="shared" si="9"/>
        <v>-59.838115999999999</v>
      </c>
    </row>
    <row r="42" spans="2:16" x14ac:dyDescent="0.25">
      <c r="B42" s="89">
        <v>5427704081.6327</v>
      </c>
      <c r="C42" s="89">
        <v>-7.5491123</v>
      </c>
      <c r="D42" s="89"/>
      <c r="E42" s="89"/>
      <c r="F42" s="6">
        <f t="shared" si="6"/>
        <v>5.8887959183673004</v>
      </c>
      <c r="G42" s="11">
        <f t="shared" si="4"/>
        <v>-65.196410999999998</v>
      </c>
      <c r="H42" s="6">
        <f t="shared" si="7"/>
        <v>-60.196410999999998</v>
      </c>
      <c r="J42" s="89">
        <v>5427704081.6327</v>
      </c>
      <c r="K42" s="89">
        <v>-9.0179386000000008</v>
      </c>
      <c r="L42" s="89"/>
      <c r="N42" s="6">
        <f t="shared" si="8"/>
        <v>5.8887959183673004</v>
      </c>
      <c r="O42" s="11">
        <f t="shared" si="5"/>
        <v>-64.560817999999998</v>
      </c>
      <c r="P42" s="6">
        <f t="shared" si="9"/>
        <v>-59.560817999999998</v>
      </c>
    </row>
    <row r="43" spans="2:16" x14ac:dyDescent="0.25">
      <c r="B43" s="89">
        <v>5528816326.5305996</v>
      </c>
      <c r="C43" s="89">
        <v>-7.6598873000000003</v>
      </c>
      <c r="D43" s="89"/>
      <c r="E43" s="89"/>
      <c r="F43" s="6">
        <f t="shared" si="6"/>
        <v>5.9889795918367001</v>
      </c>
      <c r="G43" s="11">
        <f t="shared" si="4"/>
        <v>-64.991688000000011</v>
      </c>
      <c r="H43" s="6">
        <f t="shared" si="7"/>
        <v>-59.991688000000003</v>
      </c>
      <c r="J43" s="89">
        <v>5528816326.5305996</v>
      </c>
      <c r="K43" s="89">
        <v>-9.1713456999999998</v>
      </c>
      <c r="L43" s="89"/>
      <c r="N43" s="6">
        <f t="shared" si="8"/>
        <v>5.9889795918367001</v>
      </c>
      <c r="O43" s="11">
        <f t="shared" si="5"/>
        <v>-64.837874999999997</v>
      </c>
      <c r="P43" s="6">
        <f t="shared" si="9"/>
        <v>-59.837874999999997</v>
      </c>
    </row>
    <row r="44" spans="2:16" x14ac:dyDescent="0.25">
      <c r="B44" s="89">
        <v>5629928571.4286003</v>
      </c>
      <c r="C44" s="89">
        <v>-7.6602420999999996</v>
      </c>
      <c r="D44" s="89"/>
      <c r="E44" s="89"/>
      <c r="F44" s="6">
        <f t="shared" si="6"/>
        <v>6.0891632653060999</v>
      </c>
      <c r="G44" s="11">
        <f t="shared" si="4"/>
        <v>-64.627644000000004</v>
      </c>
      <c r="H44" s="6">
        <f t="shared" si="7"/>
        <v>-59.627643999999997</v>
      </c>
      <c r="J44" s="89">
        <v>5629928571.4286003</v>
      </c>
      <c r="K44" s="89">
        <v>-9.1688652000000008</v>
      </c>
      <c r="L44" s="89"/>
      <c r="N44" s="6">
        <f t="shared" si="8"/>
        <v>6.0891632653060999</v>
      </c>
      <c r="O44" s="11">
        <f t="shared" si="5"/>
        <v>-66.144114999999999</v>
      </c>
      <c r="P44" s="6">
        <f t="shared" si="9"/>
        <v>-61.144114999999999</v>
      </c>
    </row>
    <row r="45" spans="2:16" x14ac:dyDescent="0.25">
      <c r="B45" s="89">
        <v>5731040816.3264999</v>
      </c>
      <c r="C45" s="89">
        <v>-7.7100635000000004</v>
      </c>
      <c r="D45" s="89"/>
      <c r="E45" s="89"/>
      <c r="F45" s="6">
        <f t="shared" si="6"/>
        <v>6.1893469387755005</v>
      </c>
      <c r="G45" s="11">
        <f t="shared" si="4"/>
        <v>-64.868167999999997</v>
      </c>
      <c r="H45" s="6">
        <f t="shared" si="7"/>
        <v>-59.868167999999997</v>
      </c>
      <c r="J45" s="89">
        <v>5731040816.3264999</v>
      </c>
      <c r="K45" s="89">
        <v>-9.2233199999999993</v>
      </c>
      <c r="L45" s="89"/>
      <c r="N45" s="6">
        <f t="shared" si="8"/>
        <v>6.1893469387755005</v>
      </c>
      <c r="O45" s="11">
        <f t="shared" si="5"/>
        <v>-67.810181</v>
      </c>
      <c r="P45" s="6">
        <f t="shared" si="9"/>
        <v>-62.810181</v>
      </c>
    </row>
    <row r="46" spans="2:16" x14ac:dyDescent="0.25">
      <c r="B46" s="89">
        <v>5832153061.2244997</v>
      </c>
      <c r="C46" s="89">
        <v>-7.6741260999999996</v>
      </c>
      <c r="D46" s="89"/>
      <c r="E46" s="89"/>
      <c r="F46" s="6">
        <f t="shared" si="6"/>
        <v>6.2895306122449002</v>
      </c>
      <c r="G46" s="11">
        <f t="shared" si="4"/>
        <v>-65.385100999999992</v>
      </c>
      <c r="H46" s="6">
        <f t="shared" si="7"/>
        <v>-60.385100999999999</v>
      </c>
      <c r="J46" s="89">
        <v>5832153061.2244997</v>
      </c>
      <c r="K46" s="89">
        <v>-9.2625092999999996</v>
      </c>
      <c r="L46" s="89"/>
      <c r="N46" s="6">
        <f t="shared" si="8"/>
        <v>6.2895306122449002</v>
      </c>
      <c r="O46" s="11">
        <f t="shared" si="5"/>
        <v>-69.950569000000002</v>
      </c>
      <c r="P46" s="6">
        <f t="shared" si="9"/>
        <v>-64.950569000000002</v>
      </c>
    </row>
    <row r="47" spans="2:16" x14ac:dyDescent="0.25">
      <c r="B47" s="89">
        <v>5933265306.1224003</v>
      </c>
      <c r="C47" s="89">
        <v>-7.7301282999999996</v>
      </c>
      <c r="D47" s="89"/>
      <c r="E47" s="89"/>
      <c r="F47" s="6">
        <f t="shared" si="6"/>
        <v>6.3897142857142999</v>
      </c>
      <c r="G47" s="11">
        <f t="shared" si="4"/>
        <v>-66.078213000000005</v>
      </c>
      <c r="H47" s="6">
        <f t="shared" si="7"/>
        <v>-61.078212999999998</v>
      </c>
      <c r="J47" s="89">
        <v>5933265306.1224003</v>
      </c>
      <c r="K47" s="89">
        <v>-9.3601188999999998</v>
      </c>
      <c r="L47" s="89"/>
      <c r="N47" s="6">
        <f t="shared" si="8"/>
        <v>6.3897142857142999</v>
      </c>
      <c r="O47" s="11">
        <f t="shared" si="5"/>
        <v>-70.543411000000006</v>
      </c>
      <c r="P47" s="6">
        <f t="shared" si="9"/>
        <v>-65.543411000000006</v>
      </c>
    </row>
    <row r="48" spans="2:16" x14ac:dyDescent="0.25">
      <c r="B48" s="89">
        <v>6034377551.0204</v>
      </c>
      <c r="C48" s="89">
        <v>-7.8276171999999997</v>
      </c>
      <c r="D48" s="89"/>
      <c r="E48" s="89"/>
      <c r="F48" s="6">
        <f t="shared" si="6"/>
        <v>6.4898979591836996</v>
      </c>
      <c r="G48" s="11">
        <f t="shared" si="4"/>
        <v>-65.785942000000006</v>
      </c>
      <c r="H48" s="6">
        <f t="shared" si="7"/>
        <v>-60.785941999999999</v>
      </c>
      <c r="J48" s="89">
        <v>6034377551.0204</v>
      </c>
      <c r="K48" s="89">
        <v>-9.4535475000000009</v>
      </c>
      <c r="L48" s="89"/>
      <c r="N48" s="6">
        <f t="shared" si="8"/>
        <v>6.4898979591836996</v>
      </c>
      <c r="O48" s="11">
        <f t="shared" si="5"/>
        <v>-70.201447000000002</v>
      </c>
      <c r="P48" s="6">
        <f t="shared" si="9"/>
        <v>-65.201447000000002</v>
      </c>
    </row>
    <row r="49" spans="2:16" x14ac:dyDescent="0.25">
      <c r="B49" s="89">
        <v>6135489795.9183998</v>
      </c>
      <c r="C49" s="89">
        <v>-7.8450011999999996</v>
      </c>
      <c r="D49" s="89"/>
      <c r="E49" s="89"/>
      <c r="F49" s="6">
        <f t="shared" si="6"/>
        <v>6.5900816326531002</v>
      </c>
      <c r="G49" s="11">
        <f t="shared" si="4"/>
        <v>-64.635063000000002</v>
      </c>
      <c r="H49" s="6">
        <f t="shared" si="7"/>
        <v>-59.635063000000002</v>
      </c>
      <c r="J49" s="89">
        <v>6135489795.9183998</v>
      </c>
      <c r="K49" s="89">
        <v>-9.478631</v>
      </c>
      <c r="L49" s="89"/>
      <c r="N49" s="6">
        <f t="shared" si="8"/>
        <v>6.5900816326531002</v>
      </c>
      <c r="O49" s="11">
        <f t="shared" si="5"/>
        <v>-68.332492999999999</v>
      </c>
      <c r="P49" s="6">
        <f t="shared" si="9"/>
        <v>-63.332492999999999</v>
      </c>
    </row>
    <row r="50" spans="2:16" x14ac:dyDescent="0.25">
      <c r="B50" s="89">
        <v>6236602040.8163004</v>
      </c>
      <c r="C50" s="89">
        <v>-7.8440599000000004</v>
      </c>
      <c r="D50" s="89"/>
      <c r="E50" s="89"/>
      <c r="F50" s="6">
        <f t="shared" si="6"/>
        <v>6.6902653061224004</v>
      </c>
      <c r="G50" s="11">
        <f t="shared" si="4"/>
        <v>-63.678421</v>
      </c>
      <c r="H50" s="6">
        <f t="shared" si="7"/>
        <v>-58.678421</v>
      </c>
      <c r="J50" s="89">
        <v>6236602040.8163004</v>
      </c>
      <c r="K50" s="89">
        <v>-9.4897699000000006</v>
      </c>
      <c r="L50" s="89"/>
      <c r="N50" s="6">
        <f t="shared" si="8"/>
        <v>6.6902653061224004</v>
      </c>
      <c r="O50" s="11">
        <f t="shared" si="5"/>
        <v>-66.40420499999999</v>
      </c>
      <c r="P50" s="6">
        <f t="shared" si="9"/>
        <v>-61.404204999999997</v>
      </c>
    </row>
    <row r="51" spans="2:16" x14ac:dyDescent="0.25">
      <c r="B51" s="89">
        <v>6337714285.7143002</v>
      </c>
      <c r="C51" s="89">
        <v>-7.8747848999999999</v>
      </c>
      <c r="D51" s="89"/>
      <c r="E51" s="89"/>
      <c r="F51" s="6">
        <f t="shared" si="6"/>
        <v>6.7904489795918002</v>
      </c>
      <c r="G51" s="11">
        <f t="shared" si="4"/>
        <v>-62.910843</v>
      </c>
      <c r="H51" s="6">
        <f t="shared" si="7"/>
        <v>-57.910843</v>
      </c>
      <c r="J51" s="89">
        <v>6337714285.7143002</v>
      </c>
      <c r="K51" s="89">
        <v>-9.5293770000000002</v>
      </c>
      <c r="L51" s="89"/>
      <c r="N51" s="6">
        <f t="shared" si="8"/>
        <v>6.7904489795918002</v>
      </c>
      <c r="O51" s="11">
        <f t="shared" si="5"/>
        <v>-65.399426000000005</v>
      </c>
      <c r="P51" s="6">
        <f t="shared" si="9"/>
        <v>-60.399425999999998</v>
      </c>
    </row>
    <row r="52" spans="2:16" x14ac:dyDescent="0.25">
      <c r="B52" s="89">
        <v>6438826530.6121998</v>
      </c>
      <c r="C52" s="89">
        <v>-7.8018627</v>
      </c>
      <c r="D52" s="89"/>
      <c r="E52" s="89"/>
      <c r="F52" s="6">
        <f t="shared" si="6"/>
        <v>6.8906326530611999</v>
      </c>
      <c r="G52" s="11">
        <f t="shared" si="4"/>
        <v>-62.886208000000003</v>
      </c>
      <c r="H52" s="6">
        <f t="shared" si="7"/>
        <v>-57.886208000000003</v>
      </c>
      <c r="J52" s="89">
        <v>6438826530.6121998</v>
      </c>
      <c r="K52" s="89">
        <v>-9.5031157000000004</v>
      </c>
      <c r="L52" s="89"/>
      <c r="N52" s="6">
        <f t="shared" si="8"/>
        <v>6.8906326530611999</v>
      </c>
      <c r="O52" s="11">
        <f t="shared" si="5"/>
        <v>-64.603245000000001</v>
      </c>
      <c r="P52" s="6">
        <f t="shared" si="9"/>
        <v>-59.603245000000001</v>
      </c>
    </row>
    <row r="53" spans="2:16" x14ac:dyDescent="0.25">
      <c r="B53" s="89">
        <v>6539938775.5101995</v>
      </c>
      <c r="C53" s="89">
        <v>-7.8026666999999996</v>
      </c>
      <c r="D53" s="89"/>
      <c r="E53" s="89"/>
      <c r="F53" s="6">
        <f t="shared" si="6"/>
        <v>6.9908163265305996</v>
      </c>
      <c r="G53" s="11">
        <f t="shared" si="4"/>
        <v>-62.738776999999999</v>
      </c>
      <c r="H53" s="6">
        <f t="shared" si="7"/>
        <v>-57.738776999999999</v>
      </c>
      <c r="J53" s="89">
        <v>6539938775.5101995</v>
      </c>
      <c r="K53" s="89">
        <v>-9.5235337999999992</v>
      </c>
      <c r="L53" s="89"/>
      <c r="N53" s="6">
        <f t="shared" si="8"/>
        <v>6.9908163265305996</v>
      </c>
      <c r="O53" s="11">
        <f t="shared" si="5"/>
        <v>-64.008831000000001</v>
      </c>
      <c r="P53" s="6">
        <f t="shared" si="9"/>
        <v>-59.008831000000001</v>
      </c>
    </row>
    <row r="54" spans="2:16" x14ac:dyDescent="0.25">
      <c r="B54" s="89">
        <v>6641051020.4082003</v>
      </c>
      <c r="C54" s="89">
        <v>-7.9651489</v>
      </c>
      <c r="D54" s="89"/>
      <c r="E54" s="89"/>
      <c r="F54" s="6">
        <f t="shared" si="6"/>
        <v>7.0910000000000002</v>
      </c>
      <c r="G54" s="11">
        <f t="shared" si="4"/>
        <v>-62.685471</v>
      </c>
      <c r="H54" s="6">
        <f t="shared" si="7"/>
        <v>-57.685471</v>
      </c>
      <c r="J54" s="89">
        <v>6641051020.4082003</v>
      </c>
      <c r="K54" s="89">
        <v>-9.6282786999999992</v>
      </c>
      <c r="L54" s="89"/>
      <c r="N54" s="6">
        <f t="shared" si="8"/>
        <v>7.0910000000000002</v>
      </c>
      <c r="O54" s="11">
        <f t="shared" si="5"/>
        <v>-63.123576999999997</v>
      </c>
      <c r="P54" s="6">
        <f t="shared" si="9"/>
        <v>-58.123576999999997</v>
      </c>
    </row>
    <row r="55" spans="2:16" x14ac:dyDescent="0.25">
      <c r="B55" s="89">
        <v>6742163265.3060999</v>
      </c>
      <c r="C55" s="89">
        <v>-8.0830660000000005</v>
      </c>
      <c r="D55" s="89"/>
      <c r="E55" s="89"/>
      <c r="F55" s="6">
        <f t="shared" si="6"/>
        <v>7.1911836734694008</v>
      </c>
      <c r="G55" s="11">
        <f t="shared" si="4"/>
        <v>-62.889591000000003</v>
      </c>
      <c r="H55" s="6">
        <f t="shared" si="7"/>
        <v>-57.889591000000003</v>
      </c>
      <c r="J55" s="89">
        <v>6742163265.3060999</v>
      </c>
      <c r="K55" s="89">
        <v>-9.7027283000000004</v>
      </c>
      <c r="L55" s="89"/>
      <c r="N55" s="6">
        <f t="shared" si="8"/>
        <v>7.1911836734694008</v>
      </c>
      <c r="O55" s="11">
        <f t="shared" si="5"/>
        <v>-63.127228000000002</v>
      </c>
      <c r="P55" s="6">
        <f t="shared" si="9"/>
        <v>-58.127228000000002</v>
      </c>
    </row>
    <row r="56" spans="2:16" x14ac:dyDescent="0.25">
      <c r="B56" s="89">
        <v>6843275510.2040997</v>
      </c>
      <c r="C56" s="89">
        <v>-8.1812562999999994</v>
      </c>
      <c r="D56" s="89"/>
      <c r="E56" s="89"/>
      <c r="F56" s="6">
        <f t="shared" si="6"/>
        <v>7.2913673469387996</v>
      </c>
      <c r="G56" s="11">
        <f t="shared" si="4"/>
        <v>-63.645781999999997</v>
      </c>
      <c r="H56" s="6">
        <f t="shared" si="7"/>
        <v>-58.645781999999997</v>
      </c>
      <c r="J56" s="89">
        <v>6843275510.2040997</v>
      </c>
      <c r="K56" s="89">
        <v>-9.7427711000000006</v>
      </c>
      <c r="L56" s="89"/>
      <c r="N56" s="6">
        <f t="shared" si="8"/>
        <v>7.2913673469387996</v>
      </c>
      <c r="O56" s="11">
        <f t="shared" si="5"/>
        <v>-63.573345000000003</v>
      </c>
      <c r="P56" s="6">
        <f t="shared" si="9"/>
        <v>-58.573345000000003</v>
      </c>
    </row>
    <row r="57" spans="2:16" x14ac:dyDescent="0.25">
      <c r="B57" s="89">
        <v>6944387755.1020002</v>
      </c>
      <c r="C57" s="89">
        <v>-8.1444472999999995</v>
      </c>
      <c r="D57" s="89"/>
      <c r="E57" s="89"/>
      <c r="F57" s="6">
        <f t="shared" si="6"/>
        <v>7.3915510204082002</v>
      </c>
      <c r="G57" s="11">
        <f t="shared" si="4"/>
        <v>-64.361130000000003</v>
      </c>
      <c r="H57" s="6">
        <f t="shared" si="7"/>
        <v>-59.361130000000003</v>
      </c>
      <c r="J57" s="89">
        <v>6944387755.1020002</v>
      </c>
      <c r="K57" s="89">
        <v>-9.7655534999999993</v>
      </c>
      <c r="L57" s="89"/>
      <c r="N57" s="6">
        <f t="shared" si="8"/>
        <v>7.3915510204082002</v>
      </c>
      <c r="O57" s="11">
        <f t="shared" si="5"/>
        <v>-63.642597000000002</v>
      </c>
      <c r="P57" s="6">
        <f t="shared" si="9"/>
        <v>-58.642597000000002</v>
      </c>
    </row>
    <row r="58" spans="2:16" x14ac:dyDescent="0.25">
      <c r="B58" s="89">
        <v>7045500000</v>
      </c>
      <c r="C58" s="89">
        <v>-8.2268629000000004</v>
      </c>
      <c r="D58" s="89"/>
      <c r="E58" s="89"/>
      <c r="F58" s="6">
        <f t="shared" si="6"/>
        <v>7.4917346938775999</v>
      </c>
      <c r="G58" s="11">
        <f t="shared" si="4"/>
        <v>-64.6036</v>
      </c>
      <c r="H58" s="6">
        <f t="shared" si="7"/>
        <v>-59.6036</v>
      </c>
      <c r="J58" s="89">
        <v>7045500000</v>
      </c>
      <c r="K58" s="89">
        <v>-9.8531361000000004</v>
      </c>
      <c r="L58" s="89"/>
      <c r="N58" s="6">
        <f t="shared" si="8"/>
        <v>7.4917346938775999</v>
      </c>
      <c r="O58" s="11">
        <f t="shared" si="5"/>
        <v>-63.531860000000002</v>
      </c>
      <c r="P58" s="6">
        <f t="shared" si="9"/>
        <v>-58.531860000000002</v>
      </c>
    </row>
    <row r="59" spans="2:16" x14ac:dyDescent="0.25">
      <c r="B59" s="89">
        <v>7146612244.8979998</v>
      </c>
      <c r="C59" s="89">
        <v>-8.2836800000000004</v>
      </c>
      <c r="D59" s="89"/>
      <c r="E59" s="89"/>
      <c r="F59" s="6">
        <f t="shared" si="6"/>
        <v>7.5919183673469002</v>
      </c>
      <c r="G59" s="11">
        <f t="shared" si="4"/>
        <v>-64.096371000000005</v>
      </c>
      <c r="H59" s="6">
        <f t="shared" si="7"/>
        <v>-59.096370999999998</v>
      </c>
      <c r="J59" s="89">
        <v>7146612244.8979998</v>
      </c>
      <c r="K59" s="89">
        <v>-9.9331875000000007</v>
      </c>
      <c r="L59" s="89"/>
      <c r="N59" s="6">
        <f t="shared" si="8"/>
        <v>7.5919183673469002</v>
      </c>
      <c r="O59" s="11">
        <f t="shared" si="5"/>
        <v>-62.800877</v>
      </c>
      <c r="P59" s="6">
        <f t="shared" si="9"/>
        <v>-57.800877</v>
      </c>
    </row>
    <row r="60" spans="2:16" x14ac:dyDescent="0.25">
      <c r="B60" s="89">
        <v>7247724489.7959003</v>
      </c>
      <c r="C60" s="89">
        <v>-8.3317222999999991</v>
      </c>
      <c r="D60" s="89"/>
      <c r="E60" s="89"/>
      <c r="F60" s="6">
        <f t="shared" si="6"/>
        <v>7.6921020408163008</v>
      </c>
      <c r="G60" s="11">
        <f t="shared" si="4"/>
        <v>-63.391945</v>
      </c>
      <c r="H60" s="6">
        <f t="shared" si="7"/>
        <v>-58.391945</v>
      </c>
      <c r="J60" s="89">
        <v>7247724489.7959003</v>
      </c>
      <c r="K60" s="89">
        <v>-9.9798574000000002</v>
      </c>
      <c r="L60" s="89"/>
      <c r="N60" s="6">
        <f t="shared" si="8"/>
        <v>7.6921020408163008</v>
      </c>
      <c r="O60" s="11">
        <f t="shared" si="5"/>
        <v>-62.382542000000001</v>
      </c>
      <c r="P60" s="6">
        <f t="shared" si="9"/>
        <v>-57.382542000000001</v>
      </c>
    </row>
    <row r="61" spans="2:16" x14ac:dyDescent="0.25">
      <c r="B61" s="89">
        <v>7348836734.6939001</v>
      </c>
      <c r="C61" s="89">
        <v>-8.4619350000000004</v>
      </c>
      <c r="D61" s="89"/>
      <c r="E61" s="89"/>
      <c r="F61" s="6">
        <f t="shared" si="6"/>
        <v>7.7922857142856996</v>
      </c>
      <c r="G61" s="11">
        <f t="shared" si="4"/>
        <v>-63.121281000000003</v>
      </c>
      <c r="H61" s="6">
        <f t="shared" si="7"/>
        <v>-58.121281000000003</v>
      </c>
      <c r="J61" s="89">
        <v>7348836734.6939001</v>
      </c>
      <c r="K61" s="89">
        <v>-10.087522999999999</v>
      </c>
      <c r="L61" s="89"/>
      <c r="N61" s="6">
        <f t="shared" si="8"/>
        <v>7.7922857142856996</v>
      </c>
      <c r="O61" s="11">
        <f t="shared" si="5"/>
        <v>-62.103706000000003</v>
      </c>
      <c r="P61" s="6">
        <f t="shared" si="9"/>
        <v>-57.103706000000003</v>
      </c>
    </row>
    <row r="62" spans="2:16" x14ac:dyDescent="0.25">
      <c r="B62" s="89">
        <v>7449948979.5917997</v>
      </c>
      <c r="C62" s="89">
        <v>-8.4111680999999994</v>
      </c>
      <c r="D62" s="89"/>
      <c r="E62" s="89"/>
      <c r="F62" s="6">
        <f t="shared" si="6"/>
        <v>7.8924693877551002</v>
      </c>
      <c r="G62" s="11">
        <f t="shared" si="4"/>
        <v>-62.912551999999998</v>
      </c>
      <c r="H62" s="6">
        <f t="shared" si="7"/>
        <v>-57.912551999999998</v>
      </c>
      <c r="J62" s="89">
        <v>7449948979.5917997</v>
      </c>
      <c r="K62" s="89">
        <v>-10.068376000000001</v>
      </c>
      <c r="L62" s="89"/>
      <c r="N62" s="6">
        <f t="shared" si="8"/>
        <v>7.8924693877551002</v>
      </c>
      <c r="O62" s="11">
        <f t="shared" si="5"/>
        <v>-62.130549999999999</v>
      </c>
      <c r="P62" s="6">
        <f t="shared" si="9"/>
        <v>-57.130549999999999</v>
      </c>
    </row>
    <row r="63" spans="2:16" x14ac:dyDescent="0.25">
      <c r="B63" s="89">
        <v>7551061224.4898005</v>
      </c>
      <c r="C63" s="89">
        <v>-8.4156484999999996</v>
      </c>
      <c r="D63" s="89"/>
      <c r="E63" s="89"/>
      <c r="F63" s="6">
        <f t="shared" si="6"/>
        <v>7.9926530612244999</v>
      </c>
      <c r="G63" s="11">
        <f t="shared" si="4"/>
        <v>-63.169314999999997</v>
      </c>
      <c r="H63" s="6">
        <f t="shared" si="7"/>
        <v>-58.169314999999997</v>
      </c>
      <c r="J63" s="89">
        <v>7551061224.4898005</v>
      </c>
      <c r="K63" s="89">
        <v>-10.109163000000001</v>
      </c>
      <c r="L63" s="89"/>
      <c r="N63" s="6">
        <f t="shared" si="8"/>
        <v>7.9926530612244999</v>
      </c>
      <c r="O63" s="11">
        <f t="shared" si="5"/>
        <v>-62.314396000000002</v>
      </c>
      <c r="P63" s="6">
        <f t="shared" si="9"/>
        <v>-57.314396000000002</v>
      </c>
    </row>
    <row r="64" spans="2:16" x14ac:dyDescent="0.25">
      <c r="B64" s="89">
        <v>7652173469.3878002</v>
      </c>
      <c r="C64" s="89">
        <v>-8.3876399999999993</v>
      </c>
      <c r="D64" s="89"/>
      <c r="E64" s="89"/>
      <c r="F64" s="6">
        <f t="shared" si="6"/>
        <v>8.0928367346939005</v>
      </c>
      <c r="G64" s="11">
        <f t="shared" si="4"/>
        <v>-62.801608999999999</v>
      </c>
      <c r="H64" s="6">
        <f t="shared" si="7"/>
        <v>-57.801608999999999</v>
      </c>
      <c r="J64" s="89">
        <v>7652173469.3878002</v>
      </c>
      <c r="K64" s="89">
        <v>-10.127916000000001</v>
      </c>
      <c r="L64" s="89"/>
      <c r="N64" s="6">
        <f t="shared" si="8"/>
        <v>8.0928367346939005</v>
      </c>
      <c r="O64" s="11">
        <f t="shared" si="5"/>
        <v>-61.988650999999997</v>
      </c>
      <c r="P64" s="6">
        <f t="shared" si="9"/>
        <v>-56.988650999999997</v>
      </c>
    </row>
    <row r="65" spans="2:16" x14ac:dyDescent="0.25">
      <c r="B65" s="89">
        <v>7753285714.2856998</v>
      </c>
      <c r="C65" s="89">
        <v>-8.4517336000000007</v>
      </c>
      <c r="D65" s="89"/>
      <c r="E65" s="89"/>
      <c r="F65" s="6">
        <f t="shared" si="6"/>
        <v>8.1930204081632994</v>
      </c>
      <c r="G65" s="11">
        <f t="shared" si="4"/>
        <v>-62.761645999999999</v>
      </c>
      <c r="H65" s="6">
        <f t="shared" si="7"/>
        <v>-57.761645999999999</v>
      </c>
      <c r="J65" s="89">
        <v>7753285714.2856998</v>
      </c>
      <c r="K65" s="89">
        <v>-10.193909</v>
      </c>
      <c r="L65" s="89"/>
      <c r="N65" s="6">
        <f t="shared" si="8"/>
        <v>8.1930204081632994</v>
      </c>
      <c r="O65" s="11">
        <f t="shared" si="5"/>
        <v>-61.741824999999999</v>
      </c>
      <c r="P65" s="6">
        <f t="shared" si="9"/>
        <v>-56.741824999999999</v>
      </c>
    </row>
    <row r="66" spans="2:16" x14ac:dyDescent="0.25">
      <c r="B66" s="89">
        <v>7854397959.1836996</v>
      </c>
      <c r="C66" s="89">
        <v>-8.4626836999999995</v>
      </c>
      <c r="D66" s="89"/>
      <c r="E66" s="89"/>
      <c r="F66" s="6">
        <f t="shared" si="6"/>
        <v>8.2932040816327</v>
      </c>
      <c r="G66" s="11">
        <f t="shared" si="4"/>
        <v>-62.378070999999998</v>
      </c>
      <c r="H66" s="6">
        <f t="shared" si="7"/>
        <v>-57.378070999999998</v>
      </c>
      <c r="J66" s="89">
        <v>7854397959.1836996</v>
      </c>
      <c r="K66" s="89">
        <v>-10.167555999999999</v>
      </c>
      <c r="L66" s="89"/>
      <c r="N66" s="6">
        <f t="shared" si="8"/>
        <v>8.2932040816327</v>
      </c>
      <c r="O66" s="11">
        <f t="shared" si="5"/>
        <v>-61.371989999999997</v>
      </c>
      <c r="P66" s="6">
        <f t="shared" si="9"/>
        <v>-56.371989999999997</v>
      </c>
    </row>
    <row r="67" spans="2:16" x14ac:dyDescent="0.25">
      <c r="B67" s="89">
        <v>7955510204.0816002</v>
      </c>
      <c r="C67" s="89">
        <v>-8.4203834999999998</v>
      </c>
      <c r="D67" s="89"/>
      <c r="E67" s="89"/>
      <c r="F67" s="6">
        <f t="shared" si="6"/>
        <v>8.3933877551020011</v>
      </c>
      <c r="G67" s="11">
        <f t="shared" si="4"/>
        <v>-62.535651999999999</v>
      </c>
      <c r="H67" s="6">
        <f t="shared" si="7"/>
        <v>-57.535651999999999</v>
      </c>
      <c r="J67" s="89">
        <v>7955510204.0816002</v>
      </c>
      <c r="K67" s="89">
        <v>-10.082522000000001</v>
      </c>
      <c r="L67" s="89"/>
      <c r="N67" s="6">
        <f t="shared" si="8"/>
        <v>8.3933877551020011</v>
      </c>
      <c r="O67" s="11">
        <f t="shared" si="5"/>
        <v>-61.188625000000002</v>
      </c>
      <c r="P67" s="6">
        <f t="shared" si="9"/>
        <v>-56.188625000000002</v>
      </c>
    </row>
    <row r="68" spans="2:16" x14ac:dyDescent="0.25">
      <c r="B68" s="89">
        <v>8056622448.9796</v>
      </c>
      <c r="C68" s="89">
        <v>-8.3138304000000005</v>
      </c>
      <c r="D68" s="89"/>
      <c r="E68" s="89"/>
      <c r="F68" s="6">
        <f t="shared" si="6"/>
        <v>8.4935714285713999</v>
      </c>
      <c r="G68" s="11">
        <f t="shared" si="4"/>
        <v>-62.564297000000003</v>
      </c>
      <c r="H68" s="6">
        <f t="shared" si="7"/>
        <v>-57.564297000000003</v>
      </c>
      <c r="J68" s="89">
        <v>8056622448.9796</v>
      </c>
      <c r="K68" s="89">
        <v>-10.033179000000001</v>
      </c>
      <c r="L68" s="89"/>
      <c r="N68" s="6">
        <f t="shared" si="8"/>
        <v>8.4935714285713999</v>
      </c>
      <c r="O68" s="11">
        <f t="shared" si="5"/>
        <v>-60.91357</v>
      </c>
      <c r="P68" s="6">
        <f t="shared" si="9"/>
        <v>-55.91357</v>
      </c>
    </row>
    <row r="69" spans="2:16" x14ac:dyDescent="0.25">
      <c r="B69" s="89">
        <v>8157734693.8775997</v>
      </c>
      <c r="C69" s="89">
        <v>-8.4491644000000008</v>
      </c>
      <c r="D69" s="89"/>
      <c r="E69" s="89"/>
      <c r="F69" s="6">
        <f t="shared" ref="F69:F100" si="10">B177/1000000000</f>
        <v>8.5937551020408005</v>
      </c>
      <c r="G69" s="11">
        <f t="shared" si="4"/>
        <v>-62.541508</v>
      </c>
      <c r="H69" s="6">
        <f t="shared" ref="H69:H100" si="11">D177</f>
        <v>-57.541508</v>
      </c>
      <c r="J69" s="89">
        <v>8157734693.8775997</v>
      </c>
      <c r="K69" s="89">
        <v>-10.195788</v>
      </c>
      <c r="L69" s="89"/>
      <c r="N69" s="6">
        <f t="shared" ref="N69:N100" si="12">J177/1000000000</f>
        <v>8.5937551020408005</v>
      </c>
      <c r="O69" s="11">
        <f t="shared" si="5"/>
        <v>-60.764068999999999</v>
      </c>
      <c r="P69" s="6">
        <f t="shared" ref="P69:P100" si="13">L177</f>
        <v>-55.764068999999999</v>
      </c>
    </row>
    <row r="70" spans="2:16" x14ac:dyDescent="0.25">
      <c r="B70" s="89">
        <v>8258846938.7755003</v>
      </c>
      <c r="C70" s="89">
        <v>-8.2786416999999997</v>
      </c>
      <c r="D70" s="89"/>
      <c r="E70" s="89"/>
      <c r="F70" s="6">
        <f t="shared" si="10"/>
        <v>8.6939387755102011</v>
      </c>
      <c r="G70" s="11">
        <f t="shared" ref="G70:G103" si="14">H70-5</f>
        <v>-61.921115999999998</v>
      </c>
      <c r="H70" s="6">
        <f t="shared" si="11"/>
        <v>-56.921115999999998</v>
      </c>
      <c r="J70" s="89">
        <v>8258846938.7755003</v>
      </c>
      <c r="K70" s="89">
        <v>-10.068186000000001</v>
      </c>
      <c r="L70" s="89"/>
      <c r="N70" s="6">
        <f t="shared" si="12"/>
        <v>8.6939387755102011</v>
      </c>
      <c r="O70" s="11">
        <f t="shared" ref="O70:O103" si="15">P70-5</f>
        <v>-60.323810999999999</v>
      </c>
      <c r="P70" s="6">
        <f t="shared" si="13"/>
        <v>-55.323810999999999</v>
      </c>
    </row>
    <row r="71" spans="2:16" x14ac:dyDescent="0.25">
      <c r="B71" s="89">
        <v>8359959183.6735001</v>
      </c>
      <c r="C71" s="89">
        <v>-8.4664526000000002</v>
      </c>
      <c r="D71" s="89"/>
      <c r="E71" s="89"/>
      <c r="F71" s="6">
        <f t="shared" si="10"/>
        <v>8.7941224489796017</v>
      </c>
      <c r="G71" s="11">
        <f t="shared" si="14"/>
        <v>-61.060886000000004</v>
      </c>
      <c r="H71" s="6">
        <f t="shared" si="11"/>
        <v>-56.060886000000004</v>
      </c>
      <c r="J71" s="89">
        <v>8359959183.6735001</v>
      </c>
      <c r="K71" s="89">
        <v>-10.273742</v>
      </c>
      <c r="L71" s="89"/>
      <c r="N71" s="6">
        <f t="shared" si="12"/>
        <v>8.7941224489796017</v>
      </c>
      <c r="O71" s="11">
        <f t="shared" si="15"/>
        <v>-60.090426999999998</v>
      </c>
      <c r="P71" s="6">
        <f t="shared" si="13"/>
        <v>-55.090426999999998</v>
      </c>
    </row>
    <row r="72" spans="2:16" x14ac:dyDescent="0.25">
      <c r="B72" s="89">
        <v>8461071428.5713997</v>
      </c>
      <c r="C72" s="89">
        <v>-8.5269288999999997</v>
      </c>
      <c r="D72" s="89"/>
      <c r="E72" s="89"/>
      <c r="F72" s="6">
        <f t="shared" si="10"/>
        <v>8.8943061224489988</v>
      </c>
      <c r="G72" s="11">
        <f t="shared" si="14"/>
        <v>-60.393154000000003</v>
      </c>
      <c r="H72" s="6">
        <f t="shared" si="11"/>
        <v>-55.393154000000003</v>
      </c>
      <c r="J72" s="89">
        <v>8461071428.5713997</v>
      </c>
      <c r="K72" s="89">
        <v>-10.313181999999999</v>
      </c>
      <c r="L72" s="89"/>
      <c r="N72" s="6">
        <f t="shared" si="12"/>
        <v>8.8943061224489988</v>
      </c>
      <c r="O72" s="11">
        <f t="shared" si="15"/>
        <v>-59.775092999999998</v>
      </c>
      <c r="P72" s="6">
        <f t="shared" si="13"/>
        <v>-54.775092999999998</v>
      </c>
    </row>
    <row r="73" spans="2:16" x14ac:dyDescent="0.25">
      <c r="B73" s="89">
        <v>8562183673.4694004</v>
      </c>
      <c r="C73" s="89">
        <v>-8.6463985000000001</v>
      </c>
      <c r="D73" s="89"/>
      <c r="E73" s="89"/>
      <c r="F73" s="6">
        <f t="shared" si="10"/>
        <v>8.9944897959183994</v>
      </c>
      <c r="G73" s="11">
        <f t="shared" si="14"/>
        <v>-60.154121000000004</v>
      </c>
      <c r="H73" s="6">
        <f t="shared" si="11"/>
        <v>-55.154121000000004</v>
      </c>
      <c r="J73" s="89">
        <v>8562183673.4694004</v>
      </c>
      <c r="K73" s="89">
        <v>-10.402808</v>
      </c>
      <c r="L73" s="89"/>
      <c r="N73" s="6">
        <f t="shared" si="12"/>
        <v>8.9944897959183994</v>
      </c>
      <c r="O73" s="11">
        <f t="shared" si="15"/>
        <v>-59.860061999999999</v>
      </c>
      <c r="P73" s="6">
        <f t="shared" si="13"/>
        <v>-54.860061999999999</v>
      </c>
    </row>
    <row r="74" spans="2:16" x14ac:dyDescent="0.25">
      <c r="B74" s="89">
        <v>8663295918.3673</v>
      </c>
      <c r="C74" s="89">
        <v>-8.4772797000000004</v>
      </c>
      <c r="D74" s="89"/>
      <c r="E74" s="89"/>
      <c r="F74" s="6">
        <f t="shared" si="10"/>
        <v>9.0946734693878</v>
      </c>
      <c r="G74" s="11">
        <f t="shared" si="14"/>
        <v>-60.052157999999999</v>
      </c>
      <c r="H74" s="6">
        <f t="shared" si="11"/>
        <v>-55.052157999999999</v>
      </c>
      <c r="J74" s="89">
        <v>8663295918.3673</v>
      </c>
      <c r="K74" s="89">
        <v>-10.316686000000001</v>
      </c>
      <c r="L74" s="89"/>
      <c r="N74" s="6">
        <f t="shared" si="12"/>
        <v>9.0946734693878</v>
      </c>
      <c r="O74" s="11">
        <f t="shared" si="15"/>
        <v>-59.856316</v>
      </c>
      <c r="P74" s="6">
        <f t="shared" si="13"/>
        <v>-54.856316</v>
      </c>
    </row>
    <row r="75" spans="2:16" x14ac:dyDescent="0.25">
      <c r="B75" s="89">
        <v>8764408163.2653008</v>
      </c>
      <c r="C75" s="89">
        <v>-8.5416688999999995</v>
      </c>
      <c r="D75" s="89"/>
      <c r="E75" s="89"/>
      <c r="F75" s="6">
        <f t="shared" si="10"/>
        <v>9.1948571428570993</v>
      </c>
      <c r="G75" s="11">
        <f t="shared" si="14"/>
        <v>-59.547530999999999</v>
      </c>
      <c r="H75" s="6">
        <f t="shared" si="11"/>
        <v>-54.547530999999999</v>
      </c>
      <c r="J75" s="89">
        <v>8764408163.2653008</v>
      </c>
      <c r="K75" s="89">
        <v>-10.402272999999999</v>
      </c>
      <c r="L75" s="89"/>
      <c r="N75" s="6">
        <f t="shared" si="12"/>
        <v>9.1948571428570993</v>
      </c>
      <c r="O75" s="11">
        <f t="shared" si="15"/>
        <v>-59.501475999999997</v>
      </c>
      <c r="P75" s="6">
        <f t="shared" si="13"/>
        <v>-54.501475999999997</v>
      </c>
    </row>
    <row r="76" spans="2:16" x14ac:dyDescent="0.25">
      <c r="B76" s="89">
        <v>8865520408.1632996</v>
      </c>
      <c r="C76" s="89">
        <v>-8.5737476000000008</v>
      </c>
      <c r="D76" s="89"/>
      <c r="E76" s="89"/>
      <c r="F76" s="6">
        <f t="shared" si="10"/>
        <v>9.2950408163264999</v>
      </c>
      <c r="G76" s="11">
        <f t="shared" si="14"/>
        <v>-58.952015000000003</v>
      </c>
      <c r="H76" s="6">
        <f t="shared" si="11"/>
        <v>-53.952015000000003</v>
      </c>
      <c r="J76" s="89">
        <v>8865520408.1632996</v>
      </c>
      <c r="K76" s="89">
        <v>-10.378216</v>
      </c>
      <c r="L76" s="89"/>
      <c r="N76" s="6">
        <f t="shared" si="12"/>
        <v>9.2950408163264999</v>
      </c>
      <c r="O76" s="11">
        <f t="shared" si="15"/>
        <v>-58.816440999999998</v>
      </c>
      <c r="P76" s="6">
        <f t="shared" si="13"/>
        <v>-53.816440999999998</v>
      </c>
    </row>
    <row r="77" spans="2:16" x14ac:dyDescent="0.25">
      <c r="B77" s="89">
        <v>8966632653.0611992</v>
      </c>
      <c r="C77" s="89">
        <v>-8.6509151000000006</v>
      </c>
      <c r="D77" s="89"/>
      <c r="E77" s="89"/>
      <c r="F77" s="6">
        <f t="shared" si="10"/>
        <v>9.3952244897959005</v>
      </c>
      <c r="G77" s="11">
        <f t="shared" si="14"/>
        <v>-58.568668000000002</v>
      </c>
      <c r="H77" s="6">
        <f t="shared" si="11"/>
        <v>-53.568668000000002</v>
      </c>
      <c r="J77" s="89">
        <v>8966632653.0611992</v>
      </c>
      <c r="K77" s="89">
        <v>-10.384188</v>
      </c>
      <c r="L77" s="89"/>
      <c r="N77" s="6">
        <f t="shared" si="12"/>
        <v>9.3952244897959005</v>
      </c>
      <c r="O77" s="11">
        <f t="shared" si="15"/>
        <v>-58.121937000000003</v>
      </c>
      <c r="P77" s="6">
        <f t="shared" si="13"/>
        <v>-53.121937000000003</v>
      </c>
    </row>
    <row r="78" spans="2:16" x14ac:dyDescent="0.25">
      <c r="B78" s="89">
        <v>9067744897.9591999</v>
      </c>
      <c r="C78" s="89">
        <v>-8.6949328999999995</v>
      </c>
      <c r="D78" s="89"/>
      <c r="E78" s="89"/>
      <c r="F78" s="6">
        <f t="shared" si="10"/>
        <v>9.4954081632653011</v>
      </c>
      <c r="G78" s="11">
        <f t="shared" si="14"/>
        <v>-59.026896999999998</v>
      </c>
      <c r="H78" s="6">
        <f t="shared" si="11"/>
        <v>-54.026896999999998</v>
      </c>
      <c r="J78" s="89">
        <v>9067744897.9591999</v>
      </c>
      <c r="K78" s="89">
        <v>-10.421694</v>
      </c>
      <c r="L78" s="89"/>
      <c r="N78" s="6">
        <f t="shared" si="12"/>
        <v>9.4954081632653011</v>
      </c>
      <c r="O78" s="11">
        <f t="shared" si="15"/>
        <v>-58.050125000000001</v>
      </c>
      <c r="P78" s="6">
        <f t="shared" si="13"/>
        <v>-53.050125000000001</v>
      </c>
    </row>
    <row r="79" spans="2:16" x14ac:dyDescent="0.25">
      <c r="B79" s="89">
        <v>9168857142.8570995</v>
      </c>
      <c r="C79" s="89">
        <v>-8.6561345999999997</v>
      </c>
      <c r="D79" s="89"/>
      <c r="E79" s="89"/>
      <c r="F79" s="6">
        <f t="shared" si="10"/>
        <v>9.5955918367347</v>
      </c>
      <c r="G79" s="11">
        <f t="shared" si="14"/>
        <v>-60.104618000000002</v>
      </c>
      <c r="H79" s="6">
        <f t="shared" si="11"/>
        <v>-55.104618000000002</v>
      </c>
      <c r="J79" s="89">
        <v>9168857142.8570995</v>
      </c>
      <c r="K79" s="89">
        <v>-10.329708999999999</v>
      </c>
      <c r="L79" s="89"/>
      <c r="N79" s="6">
        <f t="shared" si="12"/>
        <v>9.5955918367347</v>
      </c>
      <c r="O79" s="11">
        <f t="shared" si="15"/>
        <v>-58.335979000000002</v>
      </c>
      <c r="P79" s="6">
        <f t="shared" si="13"/>
        <v>-53.335979000000002</v>
      </c>
    </row>
    <row r="80" spans="2:16" x14ac:dyDescent="0.25">
      <c r="B80" s="89">
        <v>9269969387.7551003</v>
      </c>
      <c r="C80" s="89">
        <v>-8.6153831000000007</v>
      </c>
      <c r="D80" s="89"/>
      <c r="E80" s="89"/>
      <c r="F80" s="6">
        <f t="shared" si="10"/>
        <v>9.6957755102040988</v>
      </c>
      <c r="G80" s="11">
        <f t="shared" si="14"/>
        <v>-61.818218000000002</v>
      </c>
      <c r="H80" s="6">
        <f t="shared" si="11"/>
        <v>-56.818218000000002</v>
      </c>
      <c r="J80" s="89">
        <v>9269969387.7551003</v>
      </c>
      <c r="K80" s="89">
        <v>-10.263873</v>
      </c>
      <c r="L80" s="89"/>
      <c r="N80" s="6">
        <f t="shared" si="12"/>
        <v>9.6957755102040988</v>
      </c>
      <c r="O80" s="11">
        <f t="shared" si="15"/>
        <v>-58.805759000000002</v>
      </c>
      <c r="P80" s="6">
        <f t="shared" si="13"/>
        <v>-53.805759000000002</v>
      </c>
    </row>
    <row r="81" spans="2:16" x14ac:dyDescent="0.25">
      <c r="B81" s="89">
        <v>9371081632.6530991</v>
      </c>
      <c r="C81" s="89">
        <v>-8.6588458999999993</v>
      </c>
      <c r="D81" s="89"/>
      <c r="E81" s="89"/>
      <c r="F81" s="6">
        <f t="shared" si="10"/>
        <v>9.7959591836734994</v>
      </c>
      <c r="G81" s="11">
        <f t="shared" si="14"/>
        <v>-64.015513999999996</v>
      </c>
      <c r="H81" s="6">
        <f t="shared" si="11"/>
        <v>-59.015514000000003</v>
      </c>
      <c r="J81" s="89">
        <v>9371081632.6530991</v>
      </c>
      <c r="K81" s="89">
        <v>-10.263351</v>
      </c>
      <c r="L81" s="89"/>
      <c r="N81" s="6">
        <f t="shared" si="12"/>
        <v>9.7959591836734994</v>
      </c>
      <c r="O81" s="11">
        <f t="shared" si="15"/>
        <v>-59.322800000000001</v>
      </c>
      <c r="P81" s="6">
        <f t="shared" si="13"/>
        <v>-54.322800000000001</v>
      </c>
    </row>
    <row r="82" spans="2:16" x14ac:dyDescent="0.25">
      <c r="B82" s="89">
        <v>9472193877.5510006</v>
      </c>
      <c r="C82" s="89">
        <v>-8.6590623999999998</v>
      </c>
      <c r="D82" s="89"/>
      <c r="E82" s="89"/>
      <c r="F82" s="6">
        <f t="shared" si="10"/>
        <v>9.8961428571429</v>
      </c>
      <c r="G82" s="11">
        <f t="shared" si="14"/>
        <v>-65.724930000000001</v>
      </c>
      <c r="H82" s="6">
        <f t="shared" si="11"/>
        <v>-60.724930000000001</v>
      </c>
      <c r="J82" s="89">
        <v>9472193877.5510006</v>
      </c>
      <c r="K82" s="89">
        <v>-10.244804</v>
      </c>
      <c r="L82" s="89"/>
      <c r="N82" s="6">
        <f t="shared" si="12"/>
        <v>9.8961428571429</v>
      </c>
      <c r="O82" s="11">
        <f t="shared" si="15"/>
        <v>-59.616672999999999</v>
      </c>
      <c r="P82" s="6">
        <f t="shared" si="13"/>
        <v>-54.616672999999999</v>
      </c>
    </row>
    <row r="83" spans="2:16" x14ac:dyDescent="0.25">
      <c r="B83" s="89">
        <v>9573306122.4489994</v>
      </c>
      <c r="C83" s="89">
        <v>-8.6353387999999995</v>
      </c>
      <c r="D83" s="89"/>
      <c r="E83" s="89"/>
      <c r="F83" s="6">
        <f t="shared" si="10"/>
        <v>9.9963265306121993</v>
      </c>
      <c r="G83" s="11">
        <f t="shared" si="14"/>
        <v>-66.008456999999993</v>
      </c>
      <c r="H83" s="6">
        <f t="shared" si="11"/>
        <v>-61.008457</v>
      </c>
      <c r="J83" s="89">
        <v>9573306122.4489994</v>
      </c>
      <c r="K83" s="89">
        <v>-10.201771000000001</v>
      </c>
      <c r="L83" s="89"/>
      <c r="N83" s="6">
        <f t="shared" si="12"/>
        <v>9.9963265306121993</v>
      </c>
      <c r="O83" s="11">
        <f t="shared" si="15"/>
        <v>-59.718147000000002</v>
      </c>
      <c r="P83" s="6">
        <f t="shared" si="13"/>
        <v>-54.718147000000002</v>
      </c>
    </row>
    <row r="84" spans="2:16" x14ac:dyDescent="0.25">
      <c r="B84" s="89">
        <v>9674418367.3469009</v>
      </c>
      <c r="C84" s="89">
        <v>-8.6227073999999995</v>
      </c>
      <c r="D84" s="89"/>
      <c r="E84" s="89"/>
      <c r="F84" s="6">
        <f t="shared" si="10"/>
        <v>10.096510204082001</v>
      </c>
      <c r="G84" s="11">
        <f t="shared" si="14"/>
        <v>-65.550097999999991</v>
      </c>
      <c r="H84" s="6">
        <f t="shared" si="11"/>
        <v>-60.550097999999998</v>
      </c>
      <c r="J84" s="89">
        <v>9674418367.3469009</v>
      </c>
      <c r="K84" s="89">
        <v>-10.166093999999999</v>
      </c>
      <c r="L84" s="89"/>
      <c r="N84" s="6">
        <f t="shared" si="12"/>
        <v>10.096510204082001</v>
      </c>
      <c r="O84" s="11">
        <f t="shared" si="15"/>
        <v>-59.977581000000001</v>
      </c>
      <c r="P84" s="6">
        <f t="shared" si="13"/>
        <v>-54.977581000000001</v>
      </c>
    </row>
    <row r="85" spans="2:16" x14ac:dyDescent="0.25">
      <c r="B85" s="89">
        <v>9775530612.2448997</v>
      </c>
      <c r="C85" s="89">
        <v>-8.6764525999999993</v>
      </c>
      <c r="D85" s="89"/>
      <c r="E85" s="89"/>
      <c r="F85" s="6">
        <f t="shared" si="10"/>
        <v>10.196693877551001</v>
      </c>
      <c r="G85" s="11">
        <f t="shared" si="14"/>
        <v>-64.833812999999992</v>
      </c>
      <c r="H85" s="6">
        <f t="shared" si="11"/>
        <v>-59.833812999999999</v>
      </c>
      <c r="J85" s="89">
        <v>9775530612.2448997</v>
      </c>
      <c r="K85" s="89">
        <v>-10.183843</v>
      </c>
      <c r="L85" s="89"/>
      <c r="N85" s="6">
        <f t="shared" si="12"/>
        <v>10.196693877551001</v>
      </c>
      <c r="O85" s="11">
        <f t="shared" si="15"/>
        <v>-60.539856</v>
      </c>
      <c r="P85" s="6">
        <f t="shared" si="13"/>
        <v>-55.539856</v>
      </c>
    </row>
    <row r="86" spans="2:16" x14ac:dyDescent="0.25">
      <c r="B86" s="89">
        <v>9876642857.1429005</v>
      </c>
      <c r="C86" s="89">
        <v>-8.6139697999999996</v>
      </c>
      <c r="D86" s="89"/>
      <c r="E86" s="89"/>
      <c r="F86" s="6">
        <f t="shared" si="10"/>
        <v>10.29687755102</v>
      </c>
      <c r="G86" s="11">
        <f t="shared" si="14"/>
        <v>-64.324635000000001</v>
      </c>
      <c r="H86" s="6">
        <f t="shared" si="11"/>
        <v>-59.324635000000001</v>
      </c>
      <c r="J86" s="89">
        <v>9876642857.1429005</v>
      </c>
      <c r="K86" s="89">
        <v>-10.065056</v>
      </c>
      <c r="L86" s="89"/>
      <c r="N86" s="6">
        <f t="shared" si="12"/>
        <v>10.29687755102</v>
      </c>
      <c r="O86" s="11">
        <f t="shared" si="15"/>
        <v>-61.234268</v>
      </c>
      <c r="P86" s="6">
        <f t="shared" si="13"/>
        <v>-56.234268</v>
      </c>
    </row>
    <row r="87" spans="2:16" x14ac:dyDescent="0.25">
      <c r="B87" s="89">
        <v>9977755102.0408001</v>
      </c>
      <c r="C87" s="89">
        <v>-8.6264009000000001</v>
      </c>
      <c r="D87" s="89"/>
      <c r="E87" s="89"/>
      <c r="F87" s="6">
        <f t="shared" si="10"/>
        <v>10.397061224489999</v>
      </c>
      <c r="G87" s="11">
        <f t="shared" si="14"/>
        <v>-63.309967</v>
      </c>
      <c r="H87" s="6">
        <f t="shared" si="11"/>
        <v>-58.309967</v>
      </c>
      <c r="J87" s="89">
        <v>9977755102.0408001</v>
      </c>
      <c r="K87" s="89">
        <v>-10.032375999999999</v>
      </c>
      <c r="L87" s="89"/>
      <c r="N87" s="6">
        <f t="shared" si="12"/>
        <v>10.397061224489999</v>
      </c>
      <c r="O87" s="11">
        <f t="shared" si="15"/>
        <v>-61.789490000000001</v>
      </c>
      <c r="P87" s="6">
        <f t="shared" si="13"/>
        <v>-56.789490000000001</v>
      </c>
    </row>
    <row r="88" spans="2:16" x14ac:dyDescent="0.25">
      <c r="B88" s="89">
        <v>10078867346.938999</v>
      </c>
      <c r="C88" s="89">
        <v>-8.6667252000000001</v>
      </c>
      <c r="D88" s="89"/>
      <c r="E88" s="89"/>
      <c r="F88" s="6">
        <f t="shared" si="10"/>
        <v>10.497244897959</v>
      </c>
      <c r="G88" s="11">
        <f t="shared" si="14"/>
        <v>-62.271908000000003</v>
      </c>
      <c r="H88" s="6">
        <f t="shared" si="11"/>
        <v>-57.271908000000003</v>
      </c>
      <c r="J88" s="89">
        <v>10078867346.938999</v>
      </c>
      <c r="K88" s="89">
        <v>-10.064384</v>
      </c>
      <c r="L88" s="89"/>
      <c r="N88" s="6">
        <f t="shared" si="12"/>
        <v>10.497244897959</v>
      </c>
      <c r="O88" s="11">
        <f t="shared" si="15"/>
        <v>-62.689419000000001</v>
      </c>
      <c r="P88" s="6">
        <f t="shared" si="13"/>
        <v>-57.689419000000001</v>
      </c>
    </row>
    <row r="89" spans="2:16" x14ac:dyDescent="0.25">
      <c r="B89" s="89">
        <v>10179979591.837</v>
      </c>
      <c r="C89" s="89">
        <v>-8.7130737000000007</v>
      </c>
      <c r="D89" s="89"/>
      <c r="E89" s="89"/>
      <c r="F89" s="6">
        <f t="shared" si="10"/>
        <v>10.597428571429001</v>
      </c>
      <c r="G89" s="11">
        <f t="shared" si="14"/>
        <v>-61.457515999999998</v>
      </c>
      <c r="H89" s="6">
        <f t="shared" si="11"/>
        <v>-56.457515999999998</v>
      </c>
      <c r="J89" s="89">
        <v>10179979591.837</v>
      </c>
      <c r="K89" s="89">
        <v>-10.132852</v>
      </c>
      <c r="L89" s="89"/>
      <c r="N89" s="6">
        <f t="shared" si="12"/>
        <v>10.597428571429001</v>
      </c>
      <c r="O89" s="11">
        <f t="shared" si="15"/>
        <v>-63.217514000000001</v>
      </c>
      <c r="P89" s="6">
        <f t="shared" si="13"/>
        <v>-58.217514000000001</v>
      </c>
    </row>
    <row r="90" spans="2:16" x14ac:dyDescent="0.25">
      <c r="B90" s="89">
        <v>10281091836.735001</v>
      </c>
      <c r="C90" s="89">
        <v>-8.6213607999999997</v>
      </c>
      <c r="D90" s="89"/>
      <c r="E90" s="89"/>
      <c r="F90" s="6">
        <f t="shared" si="10"/>
        <v>10.697612244898</v>
      </c>
      <c r="G90" s="11">
        <f t="shared" si="14"/>
        <v>-61.105820000000001</v>
      </c>
      <c r="H90" s="6">
        <f t="shared" si="11"/>
        <v>-56.105820000000001</v>
      </c>
      <c r="J90" s="89">
        <v>10281091836.735001</v>
      </c>
      <c r="K90" s="89">
        <v>-10.069542</v>
      </c>
      <c r="L90" s="89"/>
      <c r="N90" s="6">
        <f t="shared" si="12"/>
        <v>10.697612244898</v>
      </c>
      <c r="O90" s="11">
        <f t="shared" si="15"/>
        <v>-63.503708000000003</v>
      </c>
      <c r="P90" s="6">
        <f t="shared" si="13"/>
        <v>-58.503708000000003</v>
      </c>
    </row>
    <row r="91" spans="2:16" x14ac:dyDescent="0.25">
      <c r="B91" s="89">
        <v>10382204081.632999</v>
      </c>
      <c r="C91" s="89">
        <v>-8.5539197999999992</v>
      </c>
      <c r="D91" s="89"/>
      <c r="E91" s="89"/>
      <c r="F91" s="6">
        <f t="shared" si="10"/>
        <v>10.797795918367001</v>
      </c>
      <c r="G91" s="11">
        <f t="shared" si="14"/>
        <v>-61.533732999999998</v>
      </c>
      <c r="H91" s="6">
        <f t="shared" si="11"/>
        <v>-56.533732999999998</v>
      </c>
      <c r="J91" s="89">
        <v>10382204081.632999</v>
      </c>
      <c r="K91" s="89">
        <v>-10.058165000000001</v>
      </c>
      <c r="L91" s="89"/>
      <c r="N91" s="6">
        <f t="shared" si="12"/>
        <v>10.797795918367001</v>
      </c>
      <c r="O91" s="11">
        <f t="shared" si="15"/>
        <v>-63.4529</v>
      </c>
      <c r="P91" s="6">
        <f t="shared" si="13"/>
        <v>-58.4529</v>
      </c>
    </row>
    <row r="92" spans="2:16" x14ac:dyDescent="0.25">
      <c r="B92" s="89">
        <v>10483316326.531</v>
      </c>
      <c r="C92" s="89">
        <v>-8.5442342999999994</v>
      </c>
      <c r="D92" s="89"/>
      <c r="E92" s="89"/>
      <c r="F92" s="6">
        <f t="shared" si="10"/>
        <v>10.897979591837</v>
      </c>
      <c r="G92" s="11">
        <f t="shared" si="14"/>
        <v>-62.344177000000002</v>
      </c>
      <c r="H92" s="6">
        <f t="shared" si="11"/>
        <v>-57.344177000000002</v>
      </c>
      <c r="J92" s="89">
        <v>10483316326.531</v>
      </c>
      <c r="K92" s="89">
        <v>-10.067093</v>
      </c>
      <c r="L92" s="89"/>
      <c r="N92" s="6">
        <f t="shared" si="12"/>
        <v>10.897979591837</v>
      </c>
      <c r="O92" s="11">
        <f t="shared" si="15"/>
        <v>-63.771233000000002</v>
      </c>
      <c r="P92" s="6">
        <f t="shared" si="13"/>
        <v>-58.771233000000002</v>
      </c>
    </row>
    <row r="93" spans="2:16" x14ac:dyDescent="0.25">
      <c r="B93" s="89">
        <v>10584428571.429001</v>
      </c>
      <c r="C93" s="89">
        <v>-8.6717768</v>
      </c>
      <c r="D93" s="89"/>
      <c r="E93" s="89"/>
      <c r="F93" s="6">
        <f t="shared" si="10"/>
        <v>10.998163265305999</v>
      </c>
      <c r="G93" s="11">
        <f t="shared" si="14"/>
        <v>-63.050857999999998</v>
      </c>
      <c r="H93" s="6">
        <f t="shared" si="11"/>
        <v>-58.050857999999998</v>
      </c>
      <c r="J93" s="89">
        <v>10584428571.429001</v>
      </c>
      <c r="K93" s="89">
        <v>-10.172948</v>
      </c>
      <c r="L93" s="89"/>
      <c r="N93" s="6">
        <f t="shared" si="12"/>
        <v>10.998163265305999</v>
      </c>
      <c r="O93" s="11">
        <f t="shared" si="15"/>
        <v>-63.724601999999997</v>
      </c>
      <c r="P93" s="6">
        <f t="shared" si="13"/>
        <v>-58.724601999999997</v>
      </c>
    </row>
    <row r="94" spans="2:16" x14ac:dyDescent="0.25">
      <c r="B94" s="89">
        <v>10685540816.327</v>
      </c>
      <c r="C94" s="89">
        <v>-8.4808512</v>
      </c>
      <c r="D94" s="89"/>
      <c r="E94" s="89"/>
      <c r="F94" s="6">
        <f t="shared" si="10"/>
        <v>11.098346938775999</v>
      </c>
      <c r="G94" s="11">
        <f t="shared" si="14"/>
        <v>-63.110965999999998</v>
      </c>
      <c r="H94" s="6">
        <f t="shared" si="11"/>
        <v>-58.110965999999998</v>
      </c>
      <c r="J94" s="89">
        <v>10685540816.327</v>
      </c>
      <c r="K94" s="89">
        <v>-9.9186782999999998</v>
      </c>
      <c r="L94" s="89"/>
      <c r="N94" s="6">
        <f t="shared" si="12"/>
        <v>11.098346938775999</v>
      </c>
      <c r="O94" s="11">
        <f t="shared" si="15"/>
        <v>-63.227829</v>
      </c>
      <c r="P94" s="6">
        <f t="shared" si="13"/>
        <v>-58.227829</v>
      </c>
    </row>
    <row r="95" spans="2:16" x14ac:dyDescent="0.25">
      <c r="B95" s="89">
        <v>10786653061.224001</v>
      </c>
      <c r="C95" s="89">
        <v>-8.7110833999999997</v>
      </c>
      <c r="D95" s="89"/>
      <c r="E95" s="89"/>
      <c r="F95" s="6">
        <f t="shared" si="10"/>
        <v>11.198530612245001</v>
      </c>
      <c r="G95" s="11">
        <f t="shared" si="14"/>
        <v>-62.786639999999998</v>
      </c>
      <c r="H95" s="6">
        <f t="shared" si="11"/>
        <v>-57.786639999999998</v>
      </c>
      <c r="J95" s="89">
        <v>10786653061.224001</v>
      </c>
      <c r="K95" s="89">
        <v>-10.076256000000001</v>
      </c>
      <c r="L95" s="89"/>
      <c r="N95" s="6">
        <f t="shared" si="12"/>
        <v>11.198530612245001</v>
      </c>
      <c r="O95" s="11">
        <f t="shared" si="15"/>
        <v>-62.679862999999997</v>
      </c>
      <c r="P95" s="6">
        <f t="shared" si="13"/>
        <v>-57.679862999999997</v>
      </c>
    </row>
    <row r="96" spans="2:16" x14ac:dyDescent="0.25">
      <c r="B96" s="89">
        <v>10887765306.122</v>
      </c>
      <c r="C96" s="89">
        <v>-8.7182654999999993</v>
      </c>
      <c r="D96" s="89"/>
      <c r="E96" s="89"/>
      <c r="F96" s="6">
        <f t="shared" si="10"/>
        <v>11.298714285714</v>
      </c>
      <c r="G96" s="11">
        <f t="shared" si="14"/>
        <v>-62.934956</v>
      </c>
      <c r="H96" s="6">
        <f t="shared" si="11"/>
        <v>-57.934956</v>
      </c>
      <c r="J96" s="89">
        <v>10887765306.122</v>
      </c>
      <c r="K96" s="89">
        <v>-10.012079</v>
      </c>
      <c r="L96" s="89"/>
      <c r="N96" s="6">
        <f t="shared" si="12"/>
        <v>11.298714285714</v>
      </c>
      <c r="O96" s="11">
        <f t="shared" si="15"/>
        <v>-62.316513</v>
      </c>
      <c r="P96" s="6">
        <f t="shared" si="13"/>
        <v>-57.316513</v>
      </c>
    </row>
    <row r="97" spans="2:16" x14ac:dyDescent="0.25">
      <c r="B97" s="89">
        <v>10988877551.02</v>
      </c>
      <c r="C97" s="89">
        <v>-8.8022261000000004</v>
      </c>
      <c r="D97" s="89"/>
      <c r="E97" s="89"/>
      <c r="F97" s="6">
        <f t="shared" si="10"/>
        <v>11.398897959184</v>
      </c>
      <c r="G97" s="11">
        <f t="shared" si="14"/>
        <v>-62.935371000000004</v>
      </c>
      <c r="H97" s="6">
        <f t="shared" si="11"/>
        <v>-57.935371000000004</v>
      </c>
      <c r="J97" s="89">
        <v>10988877551.02</v>
      </c>
      <c r="K97" s="89">
        <v>-10.005179999999999</v>
      </c>
      <c r="L97" s="89"/>
      <c r="N97" s="6">
        <f t="shared" si="12"/>
        <v>11.398897959184</v>
      </c>
      <c r="O97" s="11">
        <f t="shared" si="15"/>
        <v>-62.470779</v>
      </c>
      <c r="P97" s="6">
        <f t="shared" si="13"/>
        <v>-57.470779</v>
      </c>
    </row>
    <row r="98" spans="2:16" x14ac:dyDescent="0.25">
      <c r="B98" s="89">
        <v>11089989795.917999</v>
      </c>
      <c r="C98" s="89">
        <v>-8.7875423000000001</v>
      </c>
      <c r="D98" s="89"/>
      <c r="E98" s="89"/>
      <c r="F98" s="6">
        <f t="shared" si="10"/>
        <v>11.499081632653001</v>
      </c>
      <c r="G98" s="11">
        <f t="shared" si="14"/>
        <v>-63.663254000000002</v>
      </c>
      <c r="H98" s="6">
        <f t="shared" si="11"/>
        <v>-58.663254000000002</v>
      </c>
      <c r="J98" s="89">
        <v>11089989795.917999</v>
      </c>
      <c r="K98" s="89">
        <v>-9.8915690999999999</v>
      </c>
      <c r="L98" s="89"/>
      <c r="N98" s="6">
        <f t="shared" si="12"/>
        <v>11.499081632653001</v>
      </c>
      <c r="O98" s="11">
        <f t="shared" si="15"/>
        <v>-63.151691</v>
      </c>
      <c r="P98" s="6">
        <f t="shared" si="13"/>
        <v>-58.151691</v>
      </c>
    </row>
    <row r="99" spans="2:16" x14ac:dyDescent="0.25">
      <c r="B99" s="89">
        <v>11191102040.816</v>
      </c>
      <c r="C99" s="89">
        <v>-8.9814834999999995</v>
      </c>
      <c r="D99" s="89"/>
      <c r="E99" s="89"/>
      <c r="F99" s="6">
        <f t="shared" si="10"/>
        <v>11.599265306122</v>
      </c>
      <c r="G99" s="11">
        <f t="shared" si="14"/>
        <v>-64.190556000000001</v>
      </c>
      <c r="H99" s="6">
        <f t="shared" si="11"/>
        <v>-59.190556000000001</v>
      </c>
      <c r="J99" s="89">
        <v>11191102040.816</v>
      </c>
      <c r="K99" s="89">
        <v>-9.9508542999999996</v>
      </c>
      <c r="L99" s="89"/>
      <c r="N99" s="6">
        <f t="shared" si="12"/>
        <v>11.599265306122</v>
      </c>
      <c r="O99" s="11">
        <f t="shared" si="15"/>
        <v>-64.231589999999997</v>
      </c>
      <c r="P99" s="6">
        <f t="shared" si="13"/>
        <v>-59.231589999999997</v>
      </c>
    </row>
    <row r="100" spans="2:16" x14ac:dyDescent="0.25">
      <c r="B100" s="89">
        <v>11292214285.714001</v>
      </c>
      <c r="C100" s="89">
        <v>-9.0477895999999998</v>
      </c>
      <c r="D100" s="89"/>
      <c r="E100" s="89"/>
      <c r="F100" s="6">
        <f t="shared" si="10"/>
        <v>11.699448979591999</v>
      </c>
      <c r="G100" s="11">
        <f t="shared" si="14"/>
        <v>-64.555832000000009</v>
      </c>
      <c r="H100" s="6">
        <f t="shared" si="11"/>
        <v>-59.555832000000002</v>
      </c>
      <c r="J100" s="89">
        <v>11292214285.714001</v>
      </c>
      <c r="K100" s="89">
        <v>-9.8784313000000008</v>
      </c>
      <c r="L100" s="89"/>
      <c r="N100" s="6">
        <f t="shared" si="12"/>
        <v>11.699448979591999</v>
      </c>
      <c r="O100" s="11">
        <f t="shared" si="15"/>
        <v>-65.344104999999999</v>
      </c>
      <c r="P100" s="6">
        <f t="shared" si="13"/>
        <v>-60.344104999999999</v>
      </c>
    </row>
    <row r="101" spans="2:16" x14ac:dyDescent="0.25">
      <c r="B101" s="89">
        <v>11393326530.612</v>
      </c>
      <c r="C101" s="89">
        <v>-9.1078147999999999</v>
      </c>
      <c r="D101" s="89"/>
      <c r="E101" s="89"/>
      <c r="F101" s="6">
        <f t="shared" ref="F101:F103" si="16">B209/1000000000</f>
        <v>11.799632653061002</v>
      </c>
      <c r="G101" s="11">
        <f t="shared" si="14"/>
        <v>-63.961998000000001</v>
      </c>
      <c r="H101" s="6">
        <f t="shared" ref="H101:H103" si="17">D209</f>
        <v>-58.961998000000001</v>
      </c>
      <c r="J101" s="89">
        <v>11393326530.612</v>
      </c>
      <c r="K101" s="89">
        <v>-9.7632455999999994</v>
      </c>
      <c r="L101" s="89"/>
      <c r="N101" s="6">
        <f t="shared" ref="N101:N103" si="18">J209/1000000000</f>
        <v>11.799632653061002</v>
      </c>
      <c r="O101" s="11">
        <f t="shared" si="15"/>
        <v>-65.74750499999999</v>
      </c>
      <c r="P101" s="6">
        <f t="shared" ref="P101:P103" si="19">L209</f>
        <v>-60.747504999999997</v>
      </c>
    </row>
    <row r="102" spans="2:16" x14ac:dyDescent="0.25">
      <c r="B102" s="89">
        <v>11494438775.51</v>
      </c>
      <c r="C102" s="89">
        <v>-9.3591861999999999</v>
      </c>
      <c r="D102" s="89"/>
      <c r="E102" s="89"/>
      <c r="F102" s="6">
        <f t="shared" si="16"/>
        <v>11.899816326531001</v>
      </c>
      <c r="G102" s="11">
        <f t="shared" si="14"/>
        <v>-63.020663999999996</v>
      </c>
      <c r="H102" s="6">
        <f t="shared" si="17"/>
        <v>-58.020663999999996</v>
      </c>
      <c r="J102" s="89">
        <v>11494438775.51</v>
      </c>
      <c r="K102" s="89">
        <v>-9.8091240000000006</v>
      </c>
      <c r="L102" s="89"/>
      <c r="N102" s="6">
        <f t="shared" si="18"/>
        <v>11.899816326531001</v>
      </c>
      <c r="O102" s="11">
        <f t="shared" si="15"/>
        <v>-67.512599999999992</v>
      </c>
      <c r="P102" s="6">
        <f t="shared" si="19"/>
        <v>-62.512599999999999</v>
      </c>
    </row>
    <row r="103" spans="2:16" x14ac:dyDescent="0.25">
      <c r="B103" s="89">
        <v>11595551020.408001</v>
      </c>
      <c r="C103" s="89">
        <v>-9.5848607999999995</v>
      </c>
      <c r="D103" s="89"/>
      <c r="E103" s="89"/>
      <c r="F103" s="6">
        <f t="shared" si="16"/>
        <v>12</v>
      </c>
      <c r="G103" s="11">
        <f t="shared" si="14"/>
        <v>-62.508408000000003</v>
      </c>
      <c r="H103" s="6">
        <f t="shared" si="17"/>
        <v>-57.508408000000003</v>
      </c>
      <c r="J103" s="89">
        <v>11595551020.408001</v>
      </c>
      <c r="K103" s="89">
        <v>-9.8059931000000002</v>
      </c>
      <c r="L103" s="89"/>
      <c r="N103" s="6">
        <f t="shared" si="18"/>
        <v>12</v>
      </c>
      <c r="O103" s="11">
        <f t="shared" si="15"/>
        <v>-69.026916999999997</v>
      </c>
      <c r="P103" s="6">
        <f t="shared" si="19"/>
        <v>-64.026916999999997</v>
      </c>
    </row>
    <row r="104" spans="2:16" x14ac:dyDescent="0.25">
      <c r="B104" s="89">
        <v>11696663265.306</v>
      </c>
      <c r="C104" s="89">
        <v>-9.7660818000000003</v>
      </c>
      <c r="D104" s="89"/>
      <c r="E104" s="89"/>
      <c r="J104" s="89">
        <v>11696663265.306</v>
      </c>
      <c r="K104" s="89">
        <v>-9.7091235999999999</v>
      </c>
      <c r="L104" s="89"/>
    </row>
    <row r="105" spans="2:16" x14ac:dyDescent="0.25">
      <c r="B105" s="89">
        <v>11797775510.204</v>
      </c>
      <c r="C105" s="89">
        <v>-10.054888999999999</v>
      </c>
      <c r="D105" s="89"/>
      <c r="E105" s="89"/>
      <c r="J105" s="89">
        <v>11797775510.204</v>
      </c>
      <c r="K105" s="89">
        <v>-9.6650180999999993</v>
      </c>
      <c r="L105" s="89"/>
    </row>
    <row r="106" spans="2:16" x14ac:dyDescent="0.25">
      <c r="B106" s="89">
        <v>11898887755.101999</v>
      </c>
      <c r="C106" s="89">
        <v>-10.344097</v>
      </c>
      <c r="D106" s="89"/>
      <c r="E106" s="89"/>
      <c r="J106" s="89">
        <v>11898887755.101999</v>
      </c>
      <c r="K106" s="89">
        <v>-9.6037102000000001</v>
      </c>
      <c r="L106" s="89"/>
    </row>
    <row r="107" spans="2:16" x14ac:dyDescent="0.25">
      <c r="B107" s="89">
        <v>12000000000</v>
      </c>
      <c r="C107" s="89">
        <v>-10.725078</v>
      </c>
      <c r="D107" s="89"/>
      <c r="E107" s="89"/>
      <c r="J107" s="89">
        <v>12000000000</v>
      </c>
      <c r="K107" s="89">
        <v>-9.6382837000000006</v>
      </c>
      <c r="L107" s="89"/>
    </row>
    <row r="108" spans="2:16" x14ac:dyDescent="0.25">
      <c r="B108" s="89" t="s">
        <v>21</v>
      </c>
      <c r="C108" s="89"/>
      <c r="D108" s="89"/>
      <c r="E108" s="89"/>
      <c r="J108" s="89" t="s">
        <v>21</v>
      </c>
      <c r="K108" s="89"/>
      <c r="L108" s="89"/>
    </row>
    <row r="109" spans="2:16" x14ac:dyDescent="0.25">
      <c r="B109" s="89"/>
      <c r="C109" s="89"/>
      <c r="D109" s="89"/>
      <c r="E109" s="89"/>
      <c r="J109" s="89"/>
      <c r="K109" s="89"/>
      <c r="L109" s="89"/>
    </row>
    <row r="110" spans="2:16" x14ac:dyDescent="0.25">
      <c r="B110" s="89"/>
      <c r="C110" s="89"/>
      <c r="D110" s="89"/>
      <c r="E110" s="89"/>
      <c r="J110" s="89"/>
      <c r="K110" s="89"/>
      <c r="L110" s="89"/>
    </row>
    <row r="111" spans="2:16" x14ac:dyDescent="0.25">
      <c r="B111" s="89" t="s">
        <v>25</v>
      </c>
      <c r="C111" s="89"/>
      <c r="D111" s="89"/>
      <c r="E111" s="89"/>
      <c r="J111" s="89" t="s">
        <v>25</v>
      </c>
      <c r="K111" s="89"/>
      <c r="L111" s="89"/>
    </row>
    <row r="112" spans="2:16" x14ac:dyDescent="0.25">
      <c r="B112" s="89" t="s">
        <v>19</v>
      </c>
      <c r="C112" s="89" t="s">
        <v>278</v>
      </c>
      <c r="D112" s="89" t="s">
        <v>75</v>
      </c>
      <c r="E112" s="89"/>
      <c r="J112" s="89" t="s">
        <v>19</v>
      </c>
      <c r="K112" s="89" t="s">
        <v>278</v>
      </c>
      <c r="L112" s="89" t="s">
        <v>75</v>
      </c>
    </row>
    <row r="113" spans="2:12" x14ac:dyDescent="0.25">
      <c r="B113" s="89">
        <v>2182000000</v>
      </c>
      <c r="C113" s="89">
        <v>-58.864758000000002</v>
      </c>
      <c r="D113" s="89">
        <v>-50.371906000000003</v>
      </c>
      <c r="E113" s="89"/>
      <c r="J113" s="89">
        <v>2182000000</v>
      </c>
      <c r="K113" s="89">
        <v>-68.650336999999993</v>
      </c>
      <c r="L113" s="89">
        <v>-58.788043999999999</v>
      </c>
    </row>
    <row r="114" spans="2:12" x14ac:dyDescent="0.25">
      <c r="B114" s="89">
        <v>2282183673.4693999</v>
      </c>
      <c r="C114" s="89">
        <v>-58.161144</v>
      </c>
      <c r="D114" s="89">
        <v>-49.652462</v>
      </c>
      <c r="E114" s="89"/>
      <c r="J114" s="89">
        <v>2282183673.4693999</v>
      </c>
      <c r="K114" s="89">
        <v>-67.107849000000002</v>
      </c>
      <c r="L114" s="89">
        <v>-58.639519</v>
      </c>
    </row>
    <row r="115" spans="2:12" x14ac:dyDescent="0.25">
      <c r="B115" s="89">
        <v>2382367346.9387999</v>
      </c>
      <c r="C115" s="89">
        <v>-56.395668000000001</v>
      </c>
      <c r="D115" s="89">
        <v>-48.425877</v>
      </c>
      <c r="E115" s="89"/>
      <c r="J115" s="89">
        <v>2382367346.9387999</v>
      </c>
      <c r="K115" s="89">
        <v>-67.052611999999996</v>
      </c>
      <c r="L115" s="89">
        <v>-56.999336</v>
      </c>
    </row>
    <row r="116" spans="2:12" x14ac:dyDescent="0.25">
      <c r="B116" s="89">
        <v>2482551020.4081998</v>
      </c>
      <c r="C116" s="89">
        <v>-54.913677</v>
      </c>
      <c r="D116" s="89">
        <v>-47.603282999999998</v>
      </c>
      <c r="E116" s="89"/>
      <c r="J116" s="89">
        <v>2482551020.4081998</v>
      </c>
      <c r="K116" s="89">
        <v>-62.144150000000003</v>
      </c>
      <c r="L116" s="89">
        <v>-55.962905999999997</v>
      </c>
    </row>
    <row r="117" spans="2:12" x14ac:dyDescent="0.25">
      <c r="B117" s="89">
        <v>2582734693.8776002</v>
      </c>
      <c r="C117" s="89">
        <v>-55.367977000000003</v>
      </c>
      <c r="D117" s="89">
        <v>-47.499003999999999</v>
      </c>
      <c r="E117" s="89"/>
      <c r="J117" s="89">
        <v>2582734693.8776002</v>
      </c>
      <c r="K117" s="89">
        <v>-62.844192999999997</v>
      </c>
      <c r="L117" s="89">
        <v>-55.515011000000001</v>
      </c>
    </row>
    <row r="118" spans="2:12" x14ac:dyDescent="0.25">
      <c r="B118" s="89">
        <v>2682918367.3469</v>
      </c>
      <c r="C118" s="89">
        <v>-55.774093999999998</v>
      </c>
      <c r="D118" s="89">
        <v>-48.330074000000003</v>
      </c>
      <c r="E118" s="89"/>
      <c r="J118" s="89">
        <v>2682918367.3469</v>
      </c>
      <c r="K118" s="89">
        <v>-64.931419000000005</v>
      </c>
      <c r="L118" s="89">
        <v>-57.441105</v>
      </c>
    </row>
    <row r="119" spans="2:12" x14ac:dyDescent="0.25">
      <c r="B119" s="89">
        <v>2783102040.8162999</v>
      </c>
      <c r="C119" s="89">
        <v>-56.895428000000003</v>
      </c>
      <c r="D119" s="89">
        <v>-48.977024</v>
      </c>
      <c r="E119" s="89"/>
      <c r="J119" s="89">
        <v>2783102040.8162999</v>
      </c>
      <c r="K119" s="89">
        <v>-67.459434999999999</v>
      </c>
      <c r="L119" s="89">
        <v>-59.870429999999999</v>
      </c>
    </row>
    <row r="120" spans="2:12" x14ac:dyDescent="0.25">
      <c r="B120" s="89">
        <v>2883285714.2856998</v>
      </c>
      <c r="C120" s="89">
        <v>-56.992503999999997</v>
      </c>
      <c r="D120" s="89">
        <v>-49.583022999999997</v>
      </c>
      <c r="E120" s="89"/>
      <c r="J120" s="89">
        <v>2883285714.2856998</v>
      </c>
      <c r="K120" s="89">
        <v>-69.845200000000006</v>
      </c>
      <c r="L120" s="89">
        <v>-66.828177999999994</v>
      </c>
    </row>
    <row r="121" spans="2:12" x14ac:dyDescent="0.25">
      <c r="B121" s="89">
        <v>2983469387.7550998</v>
      </c>
      <c r="C121" s="89">
        <v>-57.419445000000003</v>
      </c>
      <c r="D121" s="89">
        <v>-50.167636999999999</v>
      </c>
      <c r="E121" s="89"/>
      <c r="J121" s="89">
        <v>2983469387.7550998</v>
      </c>
      <c r="K121" s="89">
        <v>-85.514572000000001</v>
      </c>
      <c r="L121" s="89">
        <v>-68.397018000000003</v>
      </c>
    </row>
    <row r="122" spans="2:12" x14ac:dyDescent="0.25">
      <c r="B122" s="89">
        <v>3083653061.2245002</v>
      </c>
      <c r="C122" s="89">
        <v>-58.756123000000002</v>
      </c>
      <c r="D122" s="89">
        <v>-50.905670000000001</v>
      </c>
      <c r="E122" s="89"/>
      <c r="J122" s="89">
        <v>3083653061.2245002</v>
      </c>
      <c r="K122" s="89">
        <v>-72.004020999999995</v>
      </c>
      <c r="L122" s="89">
        <v>-69.170479</v>
      </c>
    </row>
    <row r="123" spans="2:12" x14ac:dyDescent="0.25">
      <c r="B123" s="89">
        <v>3183836734.6939001</v>
      </c>
      <c r="C123" s="89">
        <v>-59.203277999999997</v>
      </c>
      <c r="D123" s="89">
        <v>-52.194229</v>
      </c>
      <c r="E123" s="89"/>
      <c r="J123" s="89">
        <v>3183836734.6939001</v>
      </c>
      <c r="K123" s="89">
        <v>-72.035233000000005</v>
      </c>
      <c r="L123" s="89">
        <v>-64.948318</v>
      </c>
    </row>
    <row r="124" spans="2:12" x14ac:dyDescent="0.25">
      <c r="B124" s="89">
        <v>3284020408.1633</v>
      </c>
      <c r="C124" s="89">
        <v>-61.364376</v>
      </c>
      <c r="D124" s="89">
        <v>-53.156936999999999</v>
      </c>
      <c r="E124" s="89"/>
      <c r="J124" s="89">
        <v>3284020408.1633</v>
      </c>
      <c r="K124" s="89">
        <v>-72.929519999999997</v>
      </c>
      <c r="L124" s="89">
        <v>-63.638336000000002</v>
      </c>
    </row>
    <row r="125" spans="2:12" x14ac:dyDescent="0.25">
      <c r="B125" s="89">
        <v>3384204081.6327</v>
      </c>
      <c r="C125" s="89">
        <v>-61.465541999999999</v>
      </c>
      <c r="D125" s="89">
        <v>-53.986797000000003</v>
      </c>
      <c r="E125" s="89"/>
      <c r="J125" s="89">
        <v>3384204081.6327</v>
      </c>
      <c r="K125" s="89">
        <v>-68.138023000000004</v>
      </c>
      <c r="L125" s="89">
        <v>-61.957203</v>
      </c>
    </row>
    <row r="126" spans="2:12" x14ac:dyDescent="0.25">
      <c r="B126" s="89">
        <v>3484387755.1020002</v>
      </c>
      <c r="C126" s="89">
        <v>-61.722968999999999</v>
      </c>
      <c r="D126" s="89">
        <v>-54.780375999999997</v>
      </c>
      <c r="E126" s="89"/>
      <c r="J126" s="89">
        <v>3484387755.1020002</v>
      </c>
      <c r="K126" s="89">
        <v>-67.218947999999997</v>
      </c>
      <c r="L126" s="89">
        <v>-59.780338</v>
      </c>
    </row>
    <row r="127" spans="2:12" x14ac:dyDescent="0.25">
      <c r="B127" s="89">
        <v>3584571428.5714002</v>
      </c>
      <c r="C127" s="89">
        <v>-63.75938</v>
      </c>
      <c r="D127" s="89">
        <v>-55.623142000000001</v>
      </c>
      <c r="E127" s="89"/>
      <c r="J127" s="89">
        <v>3584571428.5714002</v>
      </c>
      <c r="K127" s="89">
        <v>-66.637100000000004</v>
      </c>
      <c r="L127" s="89">
        <v>-59.139648000000001</v>
      </c>
    </row>
    <row r="128" spans="2:12" x14ac:dyDescent="0.25">
      <c r="B128" s="89">
        <v>3684755102.0408001</v>
      </c>
      <c r="C128" s="89">
        <v>-64.161468999999997</v>
      </c>
      <c r="D128" s="89">
        <v>-56.667622000000001</v>
      </c>
      <c r="E128" s="89"/>
      <c r="J128" s="89">
        <v>3684755102.0408001</v>
      </c>
      <c r="K128" s="89">
        <v>-66.549591000000007</v>
      </c>
      <c r="L128" s="89">
        <v>-58.638339999999999</v>
      </c>
    </row>
    <row r="129" spans="2:12" x14ac:dyDescent="0.25">
      <c r="B129" s="89">
        <v>3784938775.5102</v>
      </c>
      <c r="C129" s="89">
        <v>-64.854065000000006</v>
      </c>
      <c r="D129" s="89">
        <v>-56.926482999999998</v>
      </c>
      <c r="E129" s="89"/>
      <c r="J129" s="89">
        <v>3784938775.5102</v>
      </c>
      <c r="K129" s="89">
        <v>-65.973488000000003</v>
      </c>
      <c r="L129" s="89">
        <v>-58.444557000000003</v>
      </c>
    </row>
    <row r="130" spans="2:12" x14ac:dyDescent="0.25">
      <c r="B130" s="89">
        <v>3885122448.9796</v>
      </c>
      <c r="C130" s="89">
        <v>-64.504317999999998</v>
      </c>
      <c r="D130" s="89">
        <v>-57.613239</v>
      </c>
      <c r="E130" s="89"/>
      <c r="J130" s="89">
        <v>3885122448.9796</v>
      </c>
      <c r="K130" s="89">
        <v>-66.339561000000003</v>
      </c>
      <c r="L130" s="89">
        <v>-58.468657999999998</v>
      </c>
    </row>
    <row r="131" spans="2:12" x14ac:dyDescent="0.25">
      <c r="B131" s="89">
        <v>3985306122.4489999</v>
      </c>
      <c r="C131" s="89">
        <v>-66.228386</v>
      </c>
      <c r="D131" s="89">
        <v>-57.888545999999998</v>
      </c>
      <c r="E131" s="89"/>
      <c r="J131" s="89">
        <v>3985306122.4489999</v>
      </c>
      <c r="K131" s="89">
        <v>-66.999442999999999</v>
      </c>
      <c r="L131" s="89">
        <v>-58.514904000000001</v>
      </c>
    </row>
    <row r="132" spans="2:12" x14ac:dyDescent="0.25">
      <c r="B132" s="89">
        <v>4085489795.9183998</v>
      </c>
      <c r="C132" s="89">
        <v>-65.635338000000004</v>
      </c>
      <c r="D132" s="89">
        <v>-58.294795999999998</v>
      </c>
      <c r="E132" s="89"/>
      <c r="J132" s="89">
        <v>4085489795.9183998</v>
      </c>
      <c r="K132" s="89">
        <v>-66.453368999999995</v>
      </c>
      <c r="L132" s="89">
        <v>-58.678485999999999</v>
      </c>
    </row>
    <row r="133" spans="2:12" x14ac:dyDescent="0.25">
      <c r="B133" s="89">
        <v>4185673469.3878002</v>
      </c>
      <c r="C133" s="89">
        <v>-65.637900999999999</v>
      </c>
      <c r="D133" s="89">
        <v>-58.552123999999999</v>
      </c>
      <c r="E133" s="89"/>
      <c r="J133" s="89">
        <v>4185673469.3878002</v>
      </c>
      <c r="K133" s="89">
        <v>-67.116630999999998</v>
      </c>
      <c r="L133" s="89">
        <v>-58.500259</v>
      </c>
    </row>
    <row r="134" spans="2:12" x14ac:dyDescent="0.25">
      <c r="B134" s="89">
        <v>4285857142.8571</v>
      </c>
      <c r="C134" s="89">
        <v>-66.909713999999994</v>
      </c>
      <c r="D134" s="89">
        <v>-59.127243</v>
      </c>
      <c r="E134" s="89"/>
      <c r="J134" s="89">
        <v>4285857142.8571</v>
      </c>
      <c r="K134" s="89">
        <v>-66.699646000000001</v>
      </c>
      <c r="L134" s="89">
        <v>-58.591563999999998</v>
      </c>
    </row>
    <row r="135" spans="2:12" x14ac:dyDescent="0.25">
      <c r="B135" s="89">
        <v>4386040816.3264999</v>
      </c>
      <c r="C135" s="89">
        <v>-67.420006000000001</v>
      </c>
      <c r="D135" s="89">
        <v>-59.688189999999999</v>
      </c>
      <c r="E135" s="89"/>
      <c r="J135" s="89">
        <v>4386040816.3264999</v>
      </c>
      <c r="K135" s="89">
        <v>-66.956169000000003</v>
      </c>
      <c r="L135" s="89">
        <v>-58.405487000000001</v>
      </c>
    </row>
    <row r="136" spans="2:12" x14ac:dyDescent="0.25">
      <c r="B136" s="89">
        <v>4486224489.7959003</v>
      </c>
      <c r="C136" s="89">
        <v>-67.304665</v>
      </c>
      <c r="D136" s="89">
        <v>-60.069786000000001</v>
      </c>
      <c r="E136" s="89"/>
      <c r="J136" s="89">
        <v>4486224489.7959003</v>
      </c>
      <c r="K136" s="89">
        <v>-66.714798000000002</v>
      </c>
      <c r="L136" s="89">
        <v>-58.168179000000002</v>
      </c>
    </row>
    <row r="137" spans="2:12" x14ac:dyDescent="0.25">
      <c r="B137" s="89">
        <v>4586408163.2652998</v>
      </c>
      <c r="C137" s="89">
        <v>-68.054687999999999</v>
      </c>
      <c r="D137" s="89">
        <v>-60.358482000000002</v>
      </c>
      <c r="E137" s="89"/>
      <c r="J137" s="89">
        <v>4586408163.2652998</v>
      </c>
      <c r="K137" s="89">
        <v>-66.138351</v>
      </c>
      <c r="L137" s="89">
        <v>-57.49033</v>
      </c>
    </row>
    <row r="138" spans="2:12" x14ac:dyDescent="0.25">
      <c r="B138" s="89">
        <v>4686591836.7347002</v>
      </c>
      <c r="C138" s="89">
        <v>-68.261512999999994</v>
      </c>
      <c r="D138" s="89">
        <v>-60.852744999999999</v>
      </c>
      <c r="E138" s="89"/>
      <c r="J138" s="89">
        <v>4686591836.7347002</v>
      </c>
      <c r="K138" s="89">
        <v>-65.076897000000002</v>
      </c>
      <c r="L138" s="89">
        <v>-56.688113999999999</v>
      </c>
    </row>
    <row r="139" spans="2:12" x14ac:dyDescent="0.25">
      <c r="B139" s="89">
        <v>4786775510.2040997</v>
      </c>
      <c r="C139" s="89">
        <v>-68.885490000000004</v>
      </c>
      <c r="D139" s="89">
        <v>-60.883121000000003</v>
      </c>
      <c r="E139" s="89"/>
      <c r="J139" s="89">
        <v>4786775510.2040997</v>
      </c>
      <c r="K139" s="89">
        <v>-64.421715000000006</v>
      </c>
      <c r="L139" s="89">
        <v>-55.708888999999999</v>
      </c>
    </row>
    <row r="140" spans="2:12" x14ac:dyDescent="0.25">
      <c r="B140" s="89">
        <v>4886959183.6735001</v>
      </c>
      <c r="C140" s="89">
        <v>-68.179169000000002</v>
      </c>
      <c r="D140" s="89">
        <v>-60.68045</v>
      </c>
      <c r="E140" s="89"/>
      <c r="J140" s="89">
        <v>4886959183.6735001</v>
      </c>
      <c r="K140" s="89">
        <v>-63.251224999999998</v>
      </c>
      <c r="L140" s="89">
        <v>-54.772778000000002</v>
      </c>
    </row>
    <row r="141" spans="2:12" x14ac:dyDescent="0.25">
      <c r="B141" s="89">
        <v>4987142857.1429005</v>
      </c>
      <c r="C141" s="89">
        <v>-67.664963</v>
      </c>
      <c r="D141" s="89">
        <v>-60.720950999999999</v>
      </c>
      <c r="E141" s="89"/>
      <c r="J141" s="89">
        <v>4987142857.1429005</v>
      </c>
      <c r="K141" s="89">
        <v>-62.237178999999998</v>
      </c>
      <c r="L141" s="89">
        <v>-54.368575999999997</v>
      </c>
    </row>
    <row r="142" spans="2:12" x14ac:dyDescent="0.25">
      <c r="B142" s="89">
        <v>5087326530.6121998</v>
      </c>
      <c r="C142" s="89">
        <v>-69.085303999999994</v>
      </c>
      <c r="D142" s="89">
        <v>-61.842647999999997</v>
      </c>
      <c r="E142" s="89"/>
      <c r="J142" s="89">
        <v>5087326530.6121998</v>
      </c>
      <c r="K142" s="89">
        <v>-63.375503999999999</v>
      </c>
      <c r="L142" s="89">
        <v>-54.019112</v>
      </c>
    </row>
    <row r="143" spans="2:12" x14ac:dyDescent="0.25">
      <c r="B143" s="89">
        <v>5187510204.0816002</v>
      </c>
      <c r="C143" s="89">
        <v>-71.739182</v>
      </c>
      <c r="D143" s="89">
        <v>-64.088645999999997</v>
      </c>
      <c r="E143" s="89"/>
      <c r="J143" s="89">
        <v>5187510204.0816002</v>
      </c>
      <c r="K143" s="89">
        <v>-62.440491000000002</v>
      </c>
      <c r="L143" s="89">
        <v>-54.231731000000003</v>
      </c>
    </row>
    <row r="144" spans="2:12" x14ac:dyDescent="0.25">
      <c r="B144" s="89">
        <v>5287693877.5509996</v>
      </c>
      <c r="C144" s="89">
        <v>-74.519904999999994</v>
      </c>
      <c r="D144" s="89">
        <v>-66.351273000000006</v>
      </c>
      <c r="E144" s="89"/>
      <c r="J144" s="89">
        <v>5287693877.5509996</v>
      </c>
      <c r="K144" s="89">
        <v>-63.208011999999997</v>
      </c>
      <c r="L144" s="89">
        <v>-55.208621999999998</v>
      </c>
    </row>
    <row r="145" spans="2:12" x14ac:dyDescent="0.25">
      <c r="B145" s="89">
        <v>5387877551.0204</v>
      </c>
      <c r="C145" s="89">
        <v>-75.828201000000007</v>
      </c>
      <c r="D145" s="89">
        <v>-66.549339000000003</v>
      </c>
      <c r="E145" s="89"/>
      <c r="J145" s="89">
        <v>5387877551.0204</v>
      </c>
      <c r="K145" s="89">
        <v>-66.606560000000002</v>
      </c>
      <c r="L145" s="89">
        <v>-56.786895999999999</v>
      </c>
    </row>
    <row r="146" spans="2:12" x14ac:dyDescent="0.25">
      <c r="B146" s="89">
        <v>5488061224.4898005</v>
      </c>
      <c r="C146" s="89">
        <v>-72.122414000000006</v>
      </c>
      <c r="D146" s="89">
        <v>-65.304321000000002</v>
      </c>
      <c r="E146" s="89"/>
      <c r="J146" s="89">
        <v>5488061224.4898005</v>
      </c>
      <c r="K146" s="89">
        <v>-67.389533999999998</v>
      </c>
      <c r="L146" s="89">
        <v>-58.499896999999997</v>
      </c>
    </row>
    <row r="147" spans="2:12" x14ac:dyDescent="0.25">
      <c r="B147" s="89">
        <v>5588244897.9591999</v>
      </c>
      <c r="C147" s="89">
        <v>-70.773810999999995</v>
      </c>
      <c r="D147" s="89">
        <v>-62.610965999999998</v>
      </c>
      <c r="E147" s="89"/>
      <c r="J147" s="89">
        <v>5588244897.9591999</v>
      </c>
      <c r="K147" s="89">
        <v>-68.665053999999998</v>
      </c>
      <c r="L147" s="89">
        <v>-59.391899000000002</v>
      </c>
    </row>
    <row r="148" spans="2:12" x14ac:dyDescent="0.25">
      <c r="B148" s="89">
        <v>5688428571.4286003</v>
      </c>
      <c r="C148" s="89">
        <v>-67.805908000000002</v>
      </c>
      <c r="D148" s="89">
        <v>-61.226112000000001</v>
      </c>
      <c r="E148" s="89"/>
      <c r="J148" s="89">
        <v>5688428571.4286003</v>
      </c>
      <c r="K148" s="89">
        <v>-69.479263000000003</v>
      </c>
      <c r="L148" s="89">
        <v>-59.728881999999999</v>
      </c>
    </row>
    <row r="149" spans="2:12" x14ac:dyDescent="0.25">
      <c r="B149" s="89">
        <v>5788612244.8979998</v>
      </c>
      <c r="C149" s="89">
        <v>-68.128806999999995</v>
      </c>
      <c r="D149" s="89">
        <v>-60.171664999999997</v>
      </c>
      <c r="E149" s="89"/>
      <c r="J149" s="89">
        <v>5788612244.8979998</v>
      </c>
      <c r="K149" s="89">
        <v>-68.605864999999994</v>
      </c>
      <c r="L149" s="89">
        <v>-59.838115999999999</v>
      </c>
    </row>
    <row r="150" spans="2:12" x14ac:dyDescent="0.25">
      <c r="B150" s="89">
        <v>5888795918.3673</v>
      </c>
      <c r="C150" s="89">
        <v>-67.624695000000003</v>
      </c>
      <c r="D150" s="89">
        <v>-60.196410999999998</v>
      </c>
      <c r="E150" s="89"/>
      <c r="J150" s="89">
        <v>5888795918.3673</v>
      </c>
      <c r="K150" s="89">
        <v>-69.083907999999994</v>
      </c>
      <c r="L150" s="89">
        <v>-59.560817999999998</v>
      </c>
    </row>
    <row r="151" spans="2:12" x14ac:dyDescent="0.25">
      <c r="B151" s="89">
        <v>5988979591.8367004</v>
      </c>
      <c r="C151" s="89">
        <v>-67.950042999999994</v>
      </c>
      <c r="D151" s="89">
        <v>-59.991688000000003</v>
      </c>
      <c r="E151" s="89"/>
      <c r="J151" s="89">
        <v>5988979591.8367004</v>
      </c>
      <c r="K151" s="89">
        <v>-68.838622999999998</v>
      </c>
      <c r="L151" s="89">
        <v>-59.837874999999997</v>
      </c>
    </row>
    <row r="152" spans="2:12" x14ac:dyDescent="0.25">
      <c r="B152" s="89">
        <v>6089163265.3060999</v>
      </c>
      <c r="C152" s="89">
        <v>-67.632194999999996</v>
      </c>
      <c r="D152" s="89">
        <v>-59.627643999999997</v>
      </c>
      <c r="E152" s="89"/>
      <c r="J152" s="89">
        <v>6089163265.3060999</v>
      </c>
      <c r="K152" s="89">
        <v>-69.667259000000001</v>
      </c>
      <c r="L152" s="89">
        <v>-61.144114999999999</v>
      </c>
    </row>
    <row r="153" spans="2:12" x14ac:dyDescent="0.25">
      <c r="B153" s="89">
        <v>6189346938.7755003</v>
      </c>
      <c r="C153" s="89">
        <v>-66.703445000000002</v>
      </c>
      <c r="D153" s="89">
        <v>-59.868167999999997</v>
      </c>
      <c r="E153" s="89"/>
      <c r="J153" s="89">
        <v>6189346938.7755003</v>
      </c>
      <c r="K153" s="89">
        <v>-73.218757999999994</v>
      </c>
      <c r="L153" s="89">
        <v>-62.810181</v>
      </c>
    </row>
    <row r="154" spans="2:12" x14ac:dyDescent="0.25">
      <c r="B154" s="89">
        <v>6289530612.2448997</v>
      </c>
      <c r="C154" s="89">
        <v>-68.785544999999999</v>
      </c>
      <c r="D154" s="89">
        <v>-60.385100999999999</v>
      </c>
      <c r="E154" s="89"/>
      <c r="J154" s="89">
        <v>6289530612.2448997</v>
      </c>
      <c r="K154" s="89">
        <v>-73.966476</v>
      </c>
      <c r="L154" s="89">
        <v>-64.950569000000002</v>
      </c>
    </row>
    <row r="155" spans="2:12" x14ac:dyDescent="0.25">
      <c r="B155" s="89">
        <v>6389714285.7143002</v>
      </c>
      <c r="C155" s="89">
        <v>-69.230155999999994</v>
      </c>
      <c r="D155" s="89">
        <v>-61.078212999999998</v>
      </c>
      <c r="E155" s="89"/>
      <c r="J155" s="89">
        <v>6389714285.7143002</v>
      </c>
      <c r="K155" s="89">
        <v>-76.164237999999997</v>
      </c>
      <c r="L155" s="89">
        <v>-65.543411000000006</v>
      </c>
    </row>
    <row r="156" spans="2:12" x14ac:dyDescent="0.25">
      <c r="B156" s="89">
        <v>6489897959.1836996</v>
      </c>
      <c r="C156" s="89">
        <v>-68.739632</v>
      </c>
      <c r="D156" s="89">
        <v>-60.785941999999999</v>
      </c>
      <c r="E156" s="89"/>
      <c r="J156" s="89">
        <v>6489897959.1836996</v>
      </c>
      <c r="K156" s="89">
        <v>-75.021782000000002</v>
      </c>
      <c r="L156" s="89">
        <v>-65.201447000000002</v>
      </c>
    </row>
    <row r="157" spans="2:12" x14ac:dyDescent="0.25">
      <c r="B157" s="89">
        <v>6590081632.6531</v>
      </c>
      <c r="C157" s="89">
        <v>-67.867339999999999</v>
      </c>
      <c r="D157" s="89">
        <v>-59.635063000000002</v>
      </c>
      <c r="E157" s="89"/>
      <c r="J157" s="89">
        <v>6590081632.6531</v>
      </c>
      <c r="K157" s="89">
        <v>-72.974341999999993</v>
      </c>
      <c r="L157" s="89">
        <v>-63.332492999999999</v>
      </c>
    </row>
    <row r="158" spans="2:12" x14ac:dyDescent="0.25">
      <c r="B158" s="89">
        <v>6690265306.1224003</v>
      </c>
      <c r="C158" s="89">
        <v>-65.867889000000005</v>
      </c>
      <c r="D158" s="89">
        <v>-58.678421</v>
      </c>
      <c r="E158" s="89"/>
      <c r="J158" s="89">
        <v>6690265306.1224003</v>
      </c>
      <c r="K158" s="89">
        <v>-70.656281000000007</v>
      </c>
      <c r="L158" s="89">
        <v>-61.404204999999997</v>
      </c>
    </row>
    <row r="159" spans="2:12" x14ac:dyDescent="0.25">
      <c r="B159" s="89">
        <v>6790448979.5917997</v>
      </c>
      <c r="C159" s="89">
        <v>-66.150917000000007</v>
      </c>
      <c r="D159" s="89">
        <v>-57.910843</v>
      </c>
      <c r="E159" s="89"/>
      <c r="J159" s="89">
        <v>6790448979.5917997</v>
      </c>
      <c r="K159" s="89">
        <v>-69.436531000000002</v>
      </c>
      <c r="L159" s="89">
        <v>-60.399425999999998</v>
      </c>
    </row>
    <row r="160" spans="2:12" x14ac:dyDescent="0.25">
      <c r="B160" s="89">
        <v>6890632653.0612001</v>
      </c>
      <c r="C160" s="89">
        <v>-65.943191999999996</v>
      </c>
      <c r="D160" s="89">
        <v>-57.886208000000003</v>
      </c>
      <c r="E160" s="89"/>
      <c r="J160" s="89">
        <v>6890632653.0612001</v>
      </c>
      <c r="K160" s="89">
        <v>-70.179237000000001</v>
      </c>
      <c r="L160" s="89">
        <v>-59.603245000000001</v>
      </c>
    </row>
    <row r="161" spans="2:12" x14ac:dyDescent="0.25">
      <c r="B161" s="89">
        <v>6990816326.5305996</v>
      </c>
      <c r="C161" s="89">
        <v>-65.973281999999998</v>
      </c>
      <c r="D161" s="89">
        <v>-57.738776999999999</v>
      </c>
      <c r="E161" s="89"/>
      <c r="J161" s="89">
        <v>6990816326.5305996</v>
      </c>
      <c r="K161" s="89">
        <v>-68.405013999999994</v>
      </c>
      <c r="L161" s="89">
        <v>-59.008831000000001</v>
      </c>
    </row>
    <row r="162" spans="2:12" x14ac:dyDescent="0.25">
      <c r="B162" s="89">
        <v>7091000000</v>
      </c>
      <c r="C162" s="89">
        <v>-65.852431999999993</v>
      </c>
      <c r="D162" s="89">
        <v>-57.685471</v>
      </c>
      <c r="E162" s="89"/>
      <c r="J162" s="89">
        <v>7091000000</v>
      </c>
      <c r="K162" s="89">
        <v>-67.803696000000002</v>
      </c>
      <c r="L162" s="89">
        <v>-58.123576999999997</v>
      </c>
    </row>
    <row r="163" spans="2:12" x14ac:dyDescent="0.25">
      <c r="B163" s="89">
        <v>7191183673.4694004</v>
      </c>
      <c r="C163" s="89">
        <v>-65.885695999999996</v>
      </c>
      <c r="D163" s="89">
        <v>-57.889591000000003</v>
      </c>
      <c r="E163" s="89"/>
      <c r="J163" s="89">
        <v>7191183673.4694004</v>
      </c>
      <c r="K163" s="89">
        <v>-67.713904999999997</v>
      </c>
      <c r="L163" s="89">
        <v>-58.127228000000002</v>
      </c>
    </row>
    <row r="164" spans="2:12" x14ac:dyDescent="0.25">
      <c r="B164" s="89">
        <v>7291367346.9387999</v>
      </c>
      <c r="C164" s="89">
        <v>-66.772910999999993</v>
      </c>
      <c r="D164" s="89">
        <v>-58.645781999999997</v>
      </c>
      <c r="E164" s="89"/>
      <c r="J164" s="89">
        <v>7291367346.9387999</v>
      </c>
      <c r="K164" s="89">
        <v>-68.630272000000005</v>
      </c>
      <c r="L164" s="89">
        <v>-58.573345000000003</v>
      </c>
    </row>
    <row r="165" spans="2:12" x14ac:dyDescent="0.25">
      <c r="B165" s="89">
        <v>7391551020.4082003</v>
      </c>
      <c r="C165" s="89">
        <v>-68.356078999999994</v>
      </c>
      <c r="D165" s="89">
        <v>-59.361130000000003</v>
      </c>
      <c r="E165" s="89"/>
      <c r="J165" s="89">
        <v>7391551020.4082003</v>
      </c>
      <c r="K165" s="89">
        <v>-69.376427000000007</v>
      </c>
      <c r="L165" s="89">
        <v>-58.642597000000002</v>
      </c>
    </row>
    <row r="166" spans="2:12" x14ac:dyDescent="0.25">
      <c r="B166" s="89">
        <v>7491734693.8775997</v>
      </c>
      <c r="C166" s="89">
        <v>-68.159217999999996</v>
      </c>
      <c r="D166" s="89">
        <v>-59.6036</v>
      </c>
      <c r="E166" s="89"/>
      <c r="J166" s="89">
        <v>7491734693.8775997</v>
      </c>
      <c r="K166" s="89">
        <v>-68.056847000000005</v>
      </c>
      <c r="L166" s="89">
        <v>-58.531860000000002</v>
      </c>
    </row>
    <row r="167" spans="2:12" x14ac:dyDescent="0.25">
      <c r="B167" s="89">
        <v>7591918367.3469</v>
      </c>
      <c r="C167" s="89">
        <v>-67.584259000000003</v>
      </c>
      <c r="D167" s="89">
        <v>-59.096370999999998</v>
      </c>
      <c r="E167" s="89"/>
      <c r="J167" s="89">
        <v>7591918367.3469</v>
      </c>
      <c r="K167" s="89">
        <v>-68.427368000000001</v>
      </c>
      <c r="L167" s="89">
        <v>-57.800877</v>
      </c>
    </row>
    <row r="168" spans="2:12" x14ac:dyDescent="0.25">
      <c r="B168" s="89">
        <v>7692102040.8163004</v>
      </c>
      <c r="C168" s="89">
        <v>-66.760101000000006</v>
      </c>
      <c r="D168" s="89">
        <v>-58.391945</v>
      </c>
      <c r="E168" s="89"/>
      <c r="J168" s="89">
        <v>7692102040.8163004</v>
      </c>
      <c r="K168" s="89">
        <v>-67.223877000000002</v>
      </c>
      <c r="L168" s="89">
        <v>-57.382542000000001</v>
      </c>
    </row>
    <row r="169" spans="2:12" x14ac:dyDescent="0.25">
      <c r="B169" s="89">
        <v>7792285714.2856998</v>
      </c>
      <c r="C169" s="89">
        <v>-66.086501999999996</v>
      </c>
      <c r="D169" s="89">
        <v>-58.121281000000003</v>
      </c>
      <c r="E169" s="89"/>
      <c r="J169" s="89">
        <v>7792285714.2856998</v>
      </c>
      <c r="K169" s="89">
        <v>-66.927368000000001</v>
      </c>
      <c r="L169" s="89">
        <v>-57.103706000000003</v>
      </c>
    </row>
    <row r="170" spans="2:12" x14ac:dyDescent="0.25">
      <c r="B170" s="89">
        <v>7892469387.7551003</v>
      </c>
      <c r="C170" s="89">
        <v>-66.819298000000003</v>
      </c>
      <c r="D170" s="89">
        <v>-57.912551999999998</v>
      </c>
      <c r="E170" s="89"/>
      <c r="J170" s="89">
        <v>7892469387.7551003</v>
      </c>
      <c r="K170" s="89">
        <v>-67.649253999999999</v>
      </c>
      <c r="L170" s="89">
        <v>-57.130549999999999</v>
      </c>
    </row>
    <row r="171" spans="2:12" x14ac:dyDescent="0.25">
      <c r="B171" s="89">
        <v>7992653061.2244997</v>
      </c>
      <c r="C171" s="89">
        <v>-66.166663999999997</v>
      </c>
      <c r="D171" s="89">
        <v>-58.169314999999997</v>
      </c>
      <c r="E171" s="89"/>
      <c r="J171" s="89">
        <v>7992653061.2244997</v>
      </c>
      <c r="K171" s="89">
        <v>-67.259017999999998</v>
      </c>
      <c r="L171" s="89">
        <v>-57.314396000000002</v>
      </c>
    </row>
    <row r="172" spans="2:12" x14ac:dyDescent="0.25">
      <c r="B172" s="89">
        <v>8092836734.6939001</v>
      </c>
      <c r="C172" s="89">
        <v>-66.718886999999995</v>
      </c>
      <c r="D172" s="89">
        <v>-57.801608999999999</v>
      </c>
      <c r="E172" s="89"/>
      <c r="J172" s="89">
        <v>8092836734.6939001</v>
      </c>
      <c r="K172" s="89">
        <v>-67.318175999999994</v>
      </c>
      <c r="L172" s="89">
        <v>-56.988650999999997</v>
      </c>
    </row>
    <row r="173" spans="2:12" x14ac:dyDescent="0.25">
      <c r="B173" s="89">
        <v>8193020408.1632996</v>
      </c>
      <c r="C173" s="89">
        <v>-65.702652</v>
      </c>
      <c r="D173" s="89">
        <v>-57.761645999999999</v>
      </c>
      <c r="E173" s="89"/>
      <c r="J173" s="89">
        <v>8193020408.1632996</v>
      </c>
      <c r="K173" s="89">
        <v>-66.700248999999999</v>
      </c>
      <c r="L173" s="89">
        <v>-56.741824999999999</v>
      </c>
    </row>
    <row r="174" spans="2:12" x14ac:dyDescent="0.25">
      <c r="B174" s="89">
        <v>8293204081.6327</v>
      </c>
      <c r="C174" s="89">
        <v>-65.905028999999999</v>
      </c>
      <c r="D174" s="89">
        <v>-57.378070999999998</v>
      </c>
      <c r="E174" s="89"/>
      <c r="J174" s="89">
        <v>8293204081.6327</v>
      </c>
      <c r="K174" s="89">
        <v>-66.504195999999993</v>
      </c>
      <c r="L174" s="89">
        <v>-56.371989999999997</v>
      </c>
    </row>
    <row r="175" spans="2:12" x14ac:dyDescent="0.25">
      <c r="B175" s="89">
        <v>8393387755.1020002</v>
      </c>
      <c r="C175" s="89">
        <v>-65.720787000000001</v>
      </c>
      <c r="D175" s="89">
        <v>-57.535651999999999</v>
      </c>
      <c r="E175" s="89"/>
      <c r="J175" s="89">
        <v>8393387755.1020002</v>
      </c>
      <c r="K175" s="89">
        <v>-66.449241999999998</v>
      </c>
      <c r="L175" s="89">
        <v>-56.188625000000002</v>
      </c>
    </row>
    <row r="176" spans="2:12" x14ac:dyDescent="0.25">
      <c r="B176" s="89">
        <v>8493571428.5713997</v>
      </c>
      <c r="C176" s="89">
        <v>-66.253165999999993</v>
      </c>
      <c r="D176" s="89">
        <v>-57.564297000000003</v>
      </c>
      <c r="E176" s="89"/>
      <c r="J176" s="89">
        <v>8493571428.5713997</v>
      </c>
      <c r="K176" s="89">
        <v>-66.267548000000005</v>
      </c>
      <c r="L176" s="89">
        <v>-55.91357</v>
      </c>
    </row>
    <row r="177" spans="2:12" x14ac:dyDescent="0.25">
      <c r="B177" s="89">
        <v>8593755102.0408001</v>
      </c>
      <c r="C177" s="89">
        <v>-66.358718999999994</v>
      </c>
      <c r="D177" s="89">
        <v>-57.541508</v>
      </c>
      <c r="E177" s="89"/>
      <c r="J177" s="89">
        <v>8593755102.0408001</v>
      </c>
      <c r="K177" s="89">
        <v>-66.013656999999995</v>
      </c>
      <c r="L177" s="89">
        <v>-55.764068999999999</v>
      </c>
    </row>
    <row r="178" spans="2:12" x14ac:dyDescent="0.25">
      <c r="B178" s="89">
        <v>8693938775.5102005</v>
      </c>
      <c r="C178" s="89">
        <v>-65.663246000000001</v>
      </c>
      <c r="D178" s="89">
        <v>-56.921115999999998</v>
      </c>
      <c r="E178" s="89"/>
      <c r="J178" s="89">
        <v>8693938775.5102005</v>
      </c>
      <c r="K178" s="89">
        <v>-66.043678</v>
      </c>
      <c r="L178" s="89">
        <v>-55.323810999999999</v>
      </c>
    </row>
    <row r="179" spans="2:12" x14ac:dyDescent="0.25">
      <c r="B179" s="89">
        <v>8794122448.9796009</v>
      </c>
      <c r="C179" s="89">
        <v>-64.406723</v>
      </c>
      <c r="D179" s="89">
        <v>-56.060886000000004</v>
      </c>
      <c r="E179" s="89"/>
      <c r="J179" s="89">
        <v>8794122448.9796009</v>
      </c>
      <c r="K179" s="89">
        <v>-65.035865999999999</v>
      </c>
      <c r="L179" s="89">
        <v>-55.090426999999998</v>
      </c>
    </row>
    <row r="180" spans="2:12" x14ac:dyDescent="0.25">
      <c r="B180" s="89">
        <v>8894306122.4489994</v>
      </c>
      <c r="C180" s="89">
        <v>-63.705379000000001</v>
      </c>
      <c r="D180" s="89">
        <v>-55.393154000000003</v>
      </c>
      <c r="E180" s="89"/>
      <c r="J180" s="89">
        <v>8894306122.4489994</v>
      </c>
      <c r="K180" s="89">
        <v>-65.288910000000001</v>
      </c>
      <c r="L180" s="89">
        <v>-54.775092999999998</v>
      </c>
    </row>
    <row r="181" spans="2:12" x14ac:dyDescent="0.25">
      <c r="B181" s="89">
        <v>8994489795.9183998</v>
      </c>
      <c r="C181" s="89">
        <v>-63.833683000000001</v>
      </c>
      <c r="D181" s="89">
        <v>-55.154121000000004</v>
      </c>
      <c r="E181" s="89"/>
      <c r="J181" s="89">
        <v>8994489795.9183998</v>
      </c>
      <c r="K181" s="89">
        <v>-65.165183999999996</v>
      </c>
      <c r="L181" s="89">
        <v>-54.860061999999999</v>
      </c>
    </row>
    <row r="182" spans="2:12" x14ac:dyDescent="0.25">
      <c r="B182" s="89">
        <v>9094673469.3878002</v>
      </c>
      <c r="C182" s="89">
        <v>-63.842896000000003</v>
      </c>
      <c r="D182" s="89">
        <v>-55.052157999999999</v>
      </c>
      <c r="E182" s="89"/>
      <c r="J182" s="89">
        <v>9094673469.3878002</v>
      </c>
      <c r="K182" s="89">
        <v>-65.310187999999997</v>
      </c>
      <c r="L182" s="89">
        <v>-54.856316</v>
      </c>
    </row>
    <row r="183" spans="2:12" x14ac:dyDescent="0.25">
      <c r="B183" s="89">
        <v>9194857142.8570995</v>
      </c>
      <c r="C183" s="89">
        <v>-63.481869000000003</v>
      </c>
      <c r="D183" s="89">
        <v>-54.547530999999999</v>
      </c>
      <c r="E183" s="89"/>
      <c r="J183" s="89">
        <v>9194857142.8570995</v>
      </c>
      <c r="K183" s="89">
        <v>-65.229172000000005</v>
      </c>
      <c r="L183" s="89">
        <v>-54.501475999999997</v>
      </c>
    </row>
    <row r="184" spans="2:12" x14ac:dyDescent="0.25">
      <c r="B184" s="89">
        <v>9295040816.3264999</v>
      </c>
      <c r="C184" s="89">
        <v>-62.284275000000001</v>
      </c>
      <c r="D184" s="89">
        <v>-53.952015000000003</v>
      </c>
      <c r="E184" s="89"/>
      <c r="J184" s="89">
        <v>9295040816.3264999</v>
      </c>
      <c r="K184" s="89">
        <v>-63.980350000000001</v>
      </c>
      <c r="L184" s="89">
        <v>-53.816440999999998</v>
      </c>
    </row>
    <row r="185" spans="2:12" x14ac:dyDescent="0.25">
      <c r="B185" s="89">
        <v>9395224489.7959003</v>
      </c>
      <c r="C185" s="89">
        <v>-62.020263999999997</v>
      </c>
      <c r="D185" s="89">
        <v>-53.568668000000002</v>
      </c>
      <c r="E185" s="89"/>
      <c r="J185" s="89">
        <v>9395224489.7959003</v>
      </c>
      <c r="K185" s="89">
        <v>-63.096736999999997</v>
      </c>
      <c r="L185" s="89">
        <v>-53.121937000000003</v>
      </c>
    </row>
    <row r="186" spans="2:12" x14ac:dyDescent="0.25">
      <c r="B186" s="89">
        <v>9495408163.2653008</v>
      </c>
      <c r="C186" s="89">
        <v>-62.334755000000001</v>
      </c>
      <c r="D186" s="89">
        <v>-54.026896999999998</v>
      </c>
      <c r="E186" s="89"/>
      <c r="J186" s="89">
        <v>9495408163.2653008</v>
      </c>
      <c r="K186" s="89">
        <v>-63.060757000000002</v>
      </c>
      <c r="L186" s="89">
        <v>-53.050125000000001</v>
      </c>
    </row>
    <row r="187" spans="2:12" x14ac:dyDescent="0.25">
      <c r="B187" s="89">
        <v>9595591836.7346992</v>
      </c>
      <c r="C187" s="89">
        <v>-63.678921000000003</v>
      </c>
      <c r="D187" s="89">
        <v>-55.104618000000002</v>
      </c>
      <c r="E187" s="89"/>
      <c r="J187" s="89">
        <v>9595591836.7346992</v>
      </c>
      <c r="K187" s="89">
        <v>-63.702807999999997</v>
      </c>
      <c r="L187" s="89">
        <v>-53.335979000000002</v>
      </c>
    </row>
    <row r="188" spans="2:12" x14ac:dyDescent="0.25">
      <c r="B188" s="89">
        <v>9695775510.2040997</v>
      </c>
      <c r="C188" s="89">
        <v>-65.217285000000004</v>
      </c>
      <c r="D188" s="89">
        <v>-56.818218000000002</v>
      </c>
      <c r="E188" s="89"/>
      <c r="J188" s="89">
        <v>9695775510.2040997</v>
      </c>
      <c r="K188" s="89">
        <v>-63.857044000000002</v>
      </c>
      <c r="L188" s="89">
        <v>-53.805759000000002</v>
      </c>
    </row>
    <row r="189" spans="2:12" x14ac:dyDescent="0.25">
      <c r="B189" s="89">
        <v>9795959183.6735001</v>
      </c>
      <c r="C189" s="89">
        <v>-67.492949999999993</v>
      </c>
      <c r="D189" s="89">
        <v>-59.015514000000003</v>
      </c>
      <c r="E189" s="89"/>
      <c r="J189" s="89">
        <v>9795959183.6735001</v>
      </c>
      <c r="K189" s="89">
        <v>-64.409133999999995</v>
      </c>
      <c r="L189" s="89">
        <v>-54.322800000000001</v>
      </c>
    </row>
    <row r="190" spans="2:12" x14ac:dyDescent="0.25">
      <c r="B190" s="89">
        <v>9896142857.1429005</v>
      </c>
      <c r="C190" s="89">
        <v>-70.249435000000005</v>
      </c>
      <c r="D190" s="89">
        <v>-60.724930000000001</v>
      </c>
      <c r="E190" s="89"/>
      <c r="J190" s="89">
        <v>9896142857.1429005</v>
      </c>
      <c r="K190" s="89">
        <v>-65.11721</v>
      </c>
      <c r="L190" s="89">
        <v>-54.616672999999999</v>
      </c>
    </row>
    <row r="191" spans="2:12" x14ac:dyDescent="0.25">
      <c r="B191" s="89">
        <v>9996326530.6121998</v>
      </c>
      <c r="C191" s="89">
        <v>-70.349236000000005</v>
      </c>
      <c r="D191" s="89">
        <v>-61.008457</v>
      </c>
      <c r="E191" s="89"/>
      <c r="J191" s="89">
        <v>9996326530.6121998</v>
      </c>
      <c r="K191" s="89">
        <v>-64.604941999999994</v>
      </c>
      <c r="L191" s="89">
        <v>-54.718147000000002</v>
      </c>
    </row>
    <row r="192" spans="2:12" x14ac:dyDescent="0.25">
      <c r="B192" s="89">
        <v>10096510204.082001</v>
      </c>
      <c r="C192" s="89">
        <v>-68.333800999999994</v>
      </c>
      <c r="D192" s="89">
        <v>-60.550097999999998</v>
      </c>
      <c r="E192" s="89"/>
      <c r="J192" s="89">
        <v>10096510204.082001</v>
      </c>
      <c r="K192" s="89">
        <v>-64.594100999999995</v>
      </c>
      <c r="L192" s="89">
        <v>-54.977581000000001</v>
      </c>
    </row>
    <row r="193" spans="2:12" x14ac:dyDescent="0.25">
      <c r="B193" s="89">
        <v>10196693877.551001</v>
      </c>
      <c r="C193" s="89">
        <v>-68.973456999999996</v>
      </c>
      <c r="D193" s="89">
        <v>-59.833812999999999</v>
      </c>
      <c r="E193" s="89"/>
      <c r="J193" s="89">
        <v>10196693877.551001</v>
      </c>
      <c r="K193" s="89">
        <v>-65.963310000000007</v>
      </c>
      <c r="L193" s="89">
        <v>-55.539856</v>
      </c>
    </row>
    <row r="194" spans="2:12" x14ac:dyDescent="0.25">
      <c r="B194" s="89">
        <v>10296877551.02</v>
      </c>
      <c r="C194" s="89">
        <v>-68.195342999999994</v>
      </c>
      <c r="D194" s="89">
        <v>-59.324635000000001</v>
      </c>
      <c r="E194" s="89"/>
      <c r="J194" s="89">
        <v>10296877551.02</v>
      </c>
      <c r="K194" s="89">
        <v>-66.328934000000004</v>
      </c>
      <c r="L194" s="89">
        <v>-56.234268</v>
      </c>
    </row>
    <row r="195" spans="2:12" x14ac:dyDescent="0.25">
      <c r="B195" s="89">
        <v>10397061224.49</v>
      </c>
      <c r="C195" s="89">
        <v>-66.693459000000004</v>
      </c>
      <c r="D195" s="89">
        <v>-58.309967</v>
      </c>
      <c r="E195" s="89"/>
      <c r="J195" s="89">
        <v>10397061224.49</v>
      </c>
      <c r="K195" s="89">
        <v>-66.671126999999998</v>
      </c>
      <c r="L195" s="89">
        <v>-56.789490000000001</v>
      </c>
    </row>
    <row r="196" spans="2:12" x14ac:dyDescent="0.25">
      <c r="B196" s="89">
        <v>10497244897.959</v>
      </c>
      <c r="C196" s="89">
        <v>-65.760620000000003</v>
      </c>
      <c r="D196" s="89">
        <v>-57.271908000000003</v>
      </c>
      <c r="E196" s="89"/>
      <c r="J196" s="89">
        <v>10497244897.959</v>
      </c>
      <c r="K196" s="89">
        <v>-67.563209999999998</v>
      </c>
      <c r="L196" s="89">
        <v>-57.689419000000001</v>
      </c>
    </row>
    <row r="197" spans="2:12" x14ac:dyDescent="0.25">
      <c r="B197" s="89">
        <v>10597428571.429001</v>
      </c>
      <c r="C197" s="89">
        <v>-65.131584000000004</v>
      </c>
      <c r="D197" s="89">
        <v>-56.457515999999998</v>
      </c>
      <c r="E197" s="89"/>
      <c r="J197" s="89">
        <v>10597428571.429001</v>
      </c>
      <c r="K197" s="89">
        <v>-69.132118000000006</v>
      </c>
      <c r="L197" s="89">
        <v>-58.217514000000001</v>
      </c>
    </row>
    <row r="198" spans="2:12" x14ac:dyDescent="0.25">
      <c r="B198" s="89">
        <v>10697612244.898001</v>
      </c>
      <c r="C198" s="89">
        <v>-64.177207999999993</v>
      </c>
      <c r="D198" s="89">
        <v>-56.105820000000001</v>
      </c>
      <c r="E198" s="89"/>
      <c r="J198" s="89">
        <v>10697612244.898001</v>
      </c>
      <c r="K198" s="89">
        <v>-68.115928999999994</v>
      </c>
      <c r="L198" s="89">
        <v>-58.503708000000003</v>
      </c>
    </row>
    <row r="199" spans="2:12" x14ac:dyDescent="0.25">
      <c r="B199" s="89">
        <v>10797795918.367001</v>
      </c>
      <c r="C199" s="89">
        <v>-64.872367999999994</v>
      </c>
      <c r="D199" s="89">
        <v>-56.533732999999998</v>
      </c>
      <c r="E199" s="89"/>
      <c r="J199" s="89">
        <v>10797795918.367001</v>
      </c>
      <c r="K199" s="89">
        <v>-68.430954</v>
      </c>
      <c r="L199" s="89">
        <v>-58.4529</v>
      </c>
    </row>
    <row r="200" spans="2:12" x14ac:dyDescent="0.25">
      <c r="B200" s="89">
        <v>10897979591.837</v>
      </c>
      <c r="C200" s="89">
        <v>-66.461830000000006</v>
      </c>
      <c r="D200" s="89">
        <v>-57.344177000000002</v>
      </c>
      <c r="E200" s="89"/>
      <c r="J200" s="89">
        <v>10897979591.837</v>
      </c>
      <c r="K200" s="89">
        <v>-68.818825000000004</v>
      </c>
      <c r="L200" s="89">
        <v>-58.771233000000002</v>
      </c>
    </row>
    <row r="201" spans="2:12" x14ac:dyDescent="0.25">
      <c r="B201" s="89">
        <v>10998163265.306</v>
      </c>
      <c r="C201" s="89">
        <v>-66.929908999999995</v>
      </c>
      <c r="D201" s="89">
        <v>-58.050857999999998</v>
      </c>
      <c r="E201" s="89"/>
      <c r="J201" s="89">
        <v>10998163265.306</v>
      </c>
      <c r="K201" s="89">
        <v>-69.157439999999994</v>
      </c>
      <c r="L201" s="89">
        <v>-58.724601999999997</v>
      </c>
    </row>
    <row r="202" spans="2:12" x14ac:dyDescent="0.25">
      <c r="B202" s="89">
        <v>11098346938.775999</v>
      </c>
      <c r="C202" s="89">
        <v>-67.068877999999998</v>
      </c>
      <c r="D202" s="89">
        <v>-58.110965999999998</v>
      </c>
      <c r="E202" s="89"/>
      <c r="J202" s="89">
        <v>11098346938.775999</v>
      </c>
      <c r="K202" s="89">
        <v>-68.106369000000001</v>
      </c>
      <c r="L202" s="89">
        <v>-58.227829</v>
      </c>
    </row>
    <row r="203" spans="2:12" x14ac:dyDescent="0.25">
      <c r="B203" s="89">
        <v>11198530612.245001</v>
      </c>
      <c r="C203" s="89">
        <v>-66.905365000000003</v>
      </c>
      <c r="D203" s="89">
        <v>-57.786639999999998</v>
      </c>
      <c r="E203" s="89"/>
      <c r="J203" s="89">
        <v>11198530612.245001</v>
      </c>
      <c r="K203" s="89">
        <v>-67.267280999999997</v>
      </c>
      <c r="L203" s="89">
        <v>-57.679862999999997</v>
      </c>
    </row>
    <row r="204" spans="2:12" x14ac:dyDescent="0.25">
      <c r="B204" s="89">
        <v>11298714285.714001</v>
      </c>
      <c r="C204" s="89">
        <v>-66.202499000000003</v>
      </c>
      <c r="D204" s="89">
        <v>-57.934956</v>
      </c>
      <c r="E204" s="89"/>
      <c r="J204" s="89">
        <v>11298714285.714001</v>
      </c>
      <c r="K204" s="89">
        <v>-67.386786999999998</v>
      </c>
      <c r="L204" s="89">
        <v>-57.316513</v>
      </c>
    </row>
    <row r="205" spans="2:12" x14ac:dyDescent="0.25">
      <c r="B205" s="89">
        <v>11398897959.184</v>
      </c>
      <c r="C205" s="89">
        <v>-67.834091000000001</v>
      </c>
      <c r="D205" s="89">
        <v>-57.935371000000004</v>
      </c>
      <c r="E205" s="89"/>
      <c r="J205" s="89">
        <v>11398897959.184</v>
      </c>
      <c r="K205" s="89">
        <v>-66.888000000000005</v>
      </c>
      <c r="L205" s="89">
        <v>-57.470779</v>
      </c>
    </row>
    <row r="206" spans="2:12" x14ac:dyDescent="0.25">
      <c r="B206" s="89">
        <v>11499081632.653</v>
      </c>
      <c r="C206" s="89">
        <v>-67.284308999999993</v>
      </c>
      <c r="D206" s="89">
        <v>-58.663254000000002</v>
      </c>
      <c r="E206" s="89"/>
      <c r="J206" s="89">
        <v>11499081632.653</v>
      </c>
      <c r="K206" s="89">
        <v>-67.588356000000005</v>
      </c>
      <c r="L206" s="89">
        <v>-58.151691</v>
      </c>
    </row>
    <row r="207" spans="2:12" x14ac:dyDescent="0.25">
      <c r="B207" s="89">
        <v>11599265306.122</v>
      </c>
      <c r="C207" s="89">
        <v>-68.923209999999997</v>
      </c>
      <c r="D207" s="89">
        <v>-59.190556000000001</v>
      </c>
      <c r="E207" s="89"/>
      <c r="J207" s="89">
        <v>11599265306.122</v>
      </c>
      <c r="K207" s="89">
        <v>-69.357078999999999</v>
      </c>
      <c r="L207" s="89">
        <v>-59.231589999999997</v>
      </c>
    </row>
    <row r="208" spans="2:12" x14ac:dyDescent="0.25">
      <c r="B208" s="89">
        <v>11699448979.591999</v>
      </c>
      <c r="C208" s="89">
        <v>-70.074271999999993</v>
      </c>
      <c r="D208" s="89">
        <v>-59.555832000000002</v>
      </c>
      <c r="E208" s="89"/>
      <c r="J208" s="89">
        <v>11699448979.591999</v>
      </c>
      <c r="K208" s="89">
        <v>-70.073570000000004</v>
      </c>
      <c r="L208" s="89">
        <v>-60.344104999999999</v>
      </c>
    </row>
    <row r="209" spans="2:12" x14ac:dyDescent="0.25">
      <c r="B209" s="89">
        <v>11799632653.061001</v>
      </c>
      <c r="C209" s="89">
        <v>-69.075851</v>
      </c>
      <c r="D209" s="89">
        <v>-58.961998000000001</v>
      </c>
      <c r="E209" s="89"/>
      <c r="J209" s="89">
        <v>11799632653.061001</v>
      </c>
      <c r="K209" s="89">
        <v>-70.781799000000007</v>
      </c>
      <c r="L209" s="89">
        <v>-60.747504999999997</v>
      </c>
    </row>
    <row r="210" spans="2:12" x14ac:dyDescent="0.25">
      <c r="B210" s="89">
        <v>11899816326.531</v>
      </c>
      <c r="C210" s="89">
        <v>-67.900948</v>
      </c>
      <c r="D210" s="89">
        <v>-58.020663999999996</v>
      </c>
      <c r="E210" s="89"/>
      <c r="J210" s="89">
        <v>11899816326.531</v>
      </c>
      <c r="K210" s="89">
        <v>-70.364998</v>
      </c>
      <c r="L210" s="89">
        <v>-62.512599999999999</v>
      </c>
    </row>
    <row r="211" spans="2:12" x14ac:dyDescent="0.25">
      <c r="B211" s="89">
        <v>12000000000</v>
      </c>
      <c r="C211" s="89">
        <v>-68.209266999999997</v>
      </c>
      <c r="D211" s="89">
        <v>-57.508408000000003</v>
      </c>
      <c r="E211" s="89"/>
      <c r="J211" s="89">
        <v>12000000000</v>
      </c>
      <c r="K211" s="89">
        <v>-75.298012</v>
      </c>
      <c r="L211" s="89">
        <v>-64.026916999999997</v>
      </c>
    </row>
    <row r="212" spans="2:12" x14ac:dyDescent="0.25">
      <c r="B212" s="89" t="s">
        <v>21</v>
      </c>
      <c r="C212" s="89"/>
      <c r="D212" s="89"/>
      <c r="E212" s="89"/>
      <c r="J212" s="89" t="s">
        <v>21</v>
      </c>
      <c r="K212" s="89"/>
      <c r="L212" s="89"/>
    </row>
  </sheetData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148"/>
  <sheetViews>
    <sheetView workbookViewId="0">
      <selection activeCell="J1" sqref="J1:L148"/>
    </sheetView>
  </sheetViews>
  <sheetFormatPr defaultRowHeight="15" x14ac:dyDescent="0.25"/>
  <cols>
    <col min="1" max="1" width="13.7109375" style="40" customWidth="1"/>
    <col min="2" max="4" width="9.140625" style="88"/>
    <col min="5" max="5" width="2" style="7" customWidth="1"/>
    <col min="6" max="6" width="16.28515625" style="6" bestFit="1" customWidth="1"/>
    <col min="7" max="7" width="25.28515625" style="6" bestFit="1" customWidth="1"/>
    <col min="8" max="8" width="9.28515625" bestFit="1" customWidth="1"/>
    <col min="9" max="9" width="13.7109375" style="40" customWidth="1"/>
    <col min="10" max="12" width="9.140625" style="89"/>
    <col min="13" max="13" width="2" style="7" customWidth="1"/>
    <col min="14" max="14" width="16.28515625" style="6" bestFit="1" customWidth="1"/>
    <col min="15" max="15" width="25.28515625" style="6" bestFit="1" customWidth="1"/>
    <col min="16" max="16" width="9.28515625" style="89" bestFit="1" customWidth="1"/>
    <col min="17" max="17" width="2" style="7" customWidth="1"/>
  </cols>
  <sheetData>
    <row r="1" spans="1:17" x14ac:dyDescent="0.25">
      <c r="B1" s="89" t="s">
        <v>95</v>
      </c>
      <c r="C1" s="89"/>
      <c r="D1" s="89"/>
      <c r="E1" s="10"/>
      <c r="G1" s="41" t="s">
        <v>16</v>
      </c>
      <c r="J1" s="89" t="s">
        <v>95</v>
      </c>
      <c r="M1" s="10"/>
      <c r="O1" s="41" t="s">
        <v>17</v>
      </c>
      <c r="Q1" s="10"/>
    </row>
    <row r="2" spans="1:17" x14ac:dyDescent="0.25">
      <c r="A2" s="50" t="s">
        <v>111</v>
      </c>
      <c r="B2" s="89" t="s">
        <v>259</v>
      </c>
      <c r="C2" s="89" t="s">
        <v>279</v>
      </c>
      <c r="D2" s="89" t="s">
        <v>280</v>
      </c>
      <c r="E2" s="10"/>
      <c r="G2" s="82" t="s">
        <v>264</v>
      </c>
      <c r="I2" s="50" t="s">
        <v>108</v>
      </c>
      <c r="J2" s="89" t="s">
        <v>259</v>
      </c>
      <c r="K2" s="89" t="s">
        <v>279</v>
      </c>
      <c r="L2" s="89" t="s">
        <v>280</v>
      </c>
      <c r="M2" s="10"/>
      <c r="O2" s="82" t="s">
        <v>257</v>
      </c>
      <c r="Q2" s="10"/>
    </row>
    <row r="3" spans="1:17" x14ac:dyDescent="0.25">
      <c r="B3" s="89" t="s">
        <v>268</v>
      </c>
      <c r="C3" s="89" t="s">
        <v>298</v>
      </c>
      <c r="D3" s="89" t="s">
        <v>304</v>
      </c>
      <c r="E3" s="10"/>
      <c r="G3" s="13"/>
      <c r="J3" s="89" t="s">
        <v>268</v>
      </c>
      <c r="K3" s="89" t="s">
        <v>298</v>
      </c>
      <c r="L3" s="89" t="s">
        <v>305</v>
      </c>
      <c r="M3" s="10"/>
      <c r="O3" s="13"/>
      <c r="Q3" s="10"/>
    </row>
    <row r="4" spans="1:17" x14ac:dyDescent="0.25">
      <c r="B4" s="89" t="s">
        <v>98</v>
      </c>
      <c r="C4" s="89"/>
      <c r="D4" s="89"/>
      <c r="E4" s="10"/>
      <c r="G4" s="41" t="s">
        <v>20</v>
      </c>
      <c r="J4" s="89" t="s">
        <v>98</v>
      </c>
      <c r="M4" s="10"/>
      <c r="O4" s="41" t="s">
        <v>20</v>
      </c>
      <c r="Q4" s="10"/>
    </row>
    <row r="5" spans="1:17" x14ac:dyDescent="0.25">
      <c r="B5" s="89"/>
      <c r="C5" s="89"/>
      <c r="D5" s="89"/>
      <c r="E5" s="10"/>
      <c r="F5" s="6" t="s">
        <v>18</v>
      </c>
      <c r="H5" s="6"/>
      <c r="M5" s="10"/>
      <c r="N5" s="6" t="s">
        <v>18</v>
      </c>
      <c r="P5" s="87"/>
      <c r="Q5" s="10"/>
    </row>
    <row r="6" spans="1:17" ht="15.75" x14ac:dyDescent="0.25">
      <c r="B6" s="89"/>
      <c r="C6" s="89"/>
      <c r="D6" s="89"/>
      <c r="E6" s="10"/>
      <c r="F6" s="6" t="s">
        <v>19</v>
      </c>
      <c r="G6" s="6" t="str">
        <f t="shared" ref="G6:G25" si="0">D32</f>
        <v>1Rx0L dBc Log Mag(dB)</v>
      </c>
      <c r="H6" s="35">
        <v>1</v>
      </c>
      <c r="M6" s="10"/>
      <c r="N6" s="6" t="s">
        <v>19</v>
      </c>
      <c r="O6" s="6" t="str">
        <f t="shared" ref="O6:O25" si="1">L32</f>
        <v>1Rx0L dBc Log Mag(dB)</v>
      </c>
      <c r="P6" s="35">
        <v>1</v>
      </c>
      <c r="Q6" s="10"/>
    </row>
    <row r="7" spans="1:17" ht="15.75" x14ac:dyDescent="0.25">
      <c r="B7" s="89" t="s">
        <v>99</v>
      </c>
      <c r="C7" s="89"/>
      <c r="D7" s="89"/>
      <c r="E7" s="10"/>
      <c r="F7" s="6">
        <f t="shared" ref="F7:F25" si="2">B33/1000000000</f>
        <v>2</v>
      </c>
      <c r="G7" s="6">
        <f t="shared" si="0"/>
        <v>-27.561958000000001</v>
      </c>
      <c r="H7" s="36">
        <f>ABS(AVERAGE(G7:G25)-(H6-1)*5)</f>
        <v>30.238798684210529</v>
      </c>
      <c r="J7" s="89" t="s">
        <v>99</v>
      </c>
      <c r="M7" s="10"/>
      <c r="N7" s="6">
        <f t="shared" ref="N7:N25" si="3">J33/1000000000</f>
        <v>2</v>
      </c>
      <c r="O7" s="6">
        <f t="shared" si="1"/>
        <v>-27.756592000000001</v>
      </c>
      <c r="P7" s="36">
        <f>ABS(AVERAGE(O7:O25)-(P6-1)*5)</f>
        <v>14.722839842105264</v>
      </c>
      <c r="Q7" s="10"/>
    </row>
    <row r="8" spans="1:17" x14ac:dyDescent="0.25">
      <c r="B8" s="89" t="s">
        <v>19</v>
      </c>
      <c r="C8" s="89" t="s">
        <v>113</v>
      </c>
      <c r="D8" s="89"/>
      <c r="E8" s="10"/>
      <c r="F8" s="6">
        <f t="shared" si="2"/>
        <v>2.5555555555556002</v>
      </c>
      <c r="G8" s="6">
        <f t="shared" si="0"/>
        <v>-30.568408999999999</v>
      </c>
      <c r="H8" s="6"/>
      <c r="J8" s="89" t="s">
        <v>19</v>
      </c>
      <c r="K8" s="89" t="s">
        <v>113</v>
      </c>
      <c r="M8" s="10"/>
      <c r="N8" s="6">
        <f t="shared" si="3"/>
        <v>2.5555555555556002</v>
      </c>
      <c r="O8" s="6">
        <f t="shared" si="1"/>
        <v>-22.429199000000001</v>
      </c>
      <c r="P8" s="87"/>
      <c r="Q8" s="10"/>
    </row>
    <row r="9" spans="1:17" x14ac:dyDescent="0.25">
      <c r="B9" s="89">
        <v>2000000000</v>
      </c>
      <c r="C9" s="89">
        <v>-8.4250927000000004</v>
      </c>
      <c r="D9" s="89"/>
      <c r="E9" s="10"/>
      <c r="F9" s="6">
        <f t="shared" si="2"/>
        <v>3.1111111111111001</v>
      </c>
      <c r="G9" s="6">
        <f t="shared" si="0"/>
        <v>-28.757470999999999</v>
      </c>
      <c r="H9" s="6"/>
      <c r="J9" s="89">
        <v>2000000000</v>
      </c>
      <c r="K9" s="89">
        <v>-10.382232999999999</v>
      </c>
      <c r="M9" s="10"/>
      <c r="N9" s="6">
        <f t="shared" si="3"/>
        <v>3.1111111111111001</v>
      </c>
      <c r="O9" s="6">
        <f t="shared" si="1"/>
        <v>-16.296472999999999</v>
      </c>
      <c r="P9" s="87"/>
      <c r="Q9" s="10"/>
    </row>
    <row r="10" spans="1:17" x14ac:dyDescent="0.25">
      <c r="B10" s="89">
        <v>2555555555.5556002</v>
      </c>
      <c r="C10" s="89">
        <v>-7.7741299000000001</v>
      </c>
      <c r="D10" s="89"/>
      <c r="E10" s="10"/>
      <c r="F10" s="6">
        <f t="shared" si="2"/>
        <v>3.6666666666666998</v>
      </c>
      <c r="G10" s="6">
        <f t="shared" si="0"/>
        <v>-28.153296999999998</v>
      </c>
      <c r="H10" s="6"/>
      <c r="J10" s="89">
        <v>2555555555.5556002</v>
      </c>
      <c r="K10" s="89">
        <v>-8.0581178999999992</v>
      </c>
      <c r="M10" s="10"/>
      <c r="N10" s="6">
        <f t="shared" si="3"/>
        <v>3.6666666666666998</v>
      </c>
      <c r="O10" s="6">
        <f t="shared" si="1"/>
        <v>-14.239646</v>
      </c>
      <c r="P10" s="87"/>
      <c r="Q10" s="10"/>
    </row>
    <row r="11" spans="1:17" x14ac:dyDescent="0.25">
      <c r="B11" s="89">
        <v>3111111111.1111002</v>
      </c>
      <c r="C11" s="89">
        <v>-8.1357993999999998</v>
      </c>
      <c r="D11" s="89"/>
      <c r="E11" s="10"/>
      <c r="F11" s="6">
        <f t="shared" si="2"/>
        <v>4.2222222222222001</v>
      </c>
      <c r="G11" s="6">
        <f t="shared" si="0"/>
        <v>-30.615342999999999</v>
      </c>
      <c r="H11" s="6"/>
      <c r="J11" s="89">
        <v>3111111111.1111002</v>
      </c>
      <c r="K11" s="89">
        <v>-7.9429812000000002</v>
      </c>
      <c r="M11" s="10"/>
      <c r="N11" s="6">
        <f t="shared" si="3"/>
        <v>4.2222222222222001</v>
      </c>
      <c r="O11" s="6">
        <f t="shared" si="1"/>
        <v>-15.85463</v>
      </c>
      <c r="P11" s="87"/>
      <c r="Q11" s="10"/>
    </row>
    <row r="12" spans="1:17" x14ac:dyDescent="0.25">
      <c r="B12" s="89">
        <v>3666666666.6666999</v>
      </c>
      <c r="C12" s="89">
        <v>-8.3075504000000002</v>
      </c>
      <c r="D12" s="89"/>
      <c r="E12" s="10"/>
      <c r="F12" s="6">
        <f t="shared" si="2"/>
        <v>4.7777777777777999</v>
      </c>
      <c r="G12" s="6">
        <f t="shared" si="0"/>
        <v>-33.97213</v>
      </c>
      <c r="H12" s="6"/>
      <c r="J12" s="89">
        <v>3666666666.6666999</v>
      </c>
      <c r="K12" s="89">
        <v>-8.4717493000000008</v>
      </c>
      <c r="M12" s="10"/>
      <c r="N12" s="6">
        <f t="shared" si="3"/>
        <v>4.7777777777777999</v>
      </c>
      <c r="O12" s="6">
        <f t="shared" si="1"/>
        <v>-17.426839999999999</v>
      </c>
      <c r="P12" s="87"/>
      <c r="Q12" s="10"/>
    </row>
    <row r="13" spans="1:17" x14ac:dyDescent="0.25">
      <c r="B13" s="89">
        <v>4222222222.2221999</v>
      </c>
      <c r="C13" s="89">
        <v>-7.9825773</v>
      </c>
      <c r="D13" s="89"/>
      <c r="E13" s="10"/>
      <c r="F13" s="6">
        <f t="shared" si="2"/>
        <v>5.3333333333332993</v>
      </c>
      <c r="G13" s="6">
        <f t="shared" si="0"/>
        <v>-36.482433</v>
      </c>
      <c r="H13" s="6"/>
      <c r="J13" s="89">
        <v>4222222222.2221999</v>
      </c>
      <c r="K13" s="89">
        <v>-8.8086251999999998</v>
      </c>
      <c r="M13" s="10"/>
      <c r="N13" s="6">
        <f t="shared" si="3"/>
        <v>5.3333333333332993</v>
      </c>
      <c r="O13" s="6">
        <f t="shared" si="1"/>
        <v>-15.814676</v>
      </c>
      <c r="P13" s="87"/>
      <c r="Q13" s="10"/>
    </row>
    <row r="14" spans="1:17" x14ac:dyDescent="0.25">
      <c r="B14" s="89">
        <v>4777777777.7777996</v>
      </c>
      <c r="C14" s="89">
        <v>-8.0182114000000002</v>
      </c>
      <c r="D14" s="89"/>
      <c r="E14" s="10"/>
      <c r="F14" s="6">
        <f t="shared" si="2"/>
        <v>5.8888888888888999</v>
      </c>
      <c r="G14" s="6">
        <f t="shared" si="0"/>
        <v>-36.481560000000002</v>
      </c>
      <c r="H14" s="6"/>
      <c r="J14" s="89">
        <v>4777777777.7777996</v>
      </c>
      <c r="K14" s="89">
        <v>-9.0000123999999992</v>
      </c>
      <c r="M14" s="10"/>
      <c r="N14" s="6">
        <f t="shared" si="3"/>
        <v>5.8888888888888999</v>
      </c>
      <c r="O14" s="6">
        <f t="shared" si="1"/>
        <v>-13.590564000000001</v>
      </c>
      <c r="P14" s="87"/>
      <c r="Q14" s="10"/>
    </row>
    <row r="15" spans="1:17" x14ac:dyDescent="0.25">
      <c r="B15" s="89">
        <v>5333333333.3332996</v>
      </c>
      <c r="C15" s="89">
        <v>-8.1378260000000004</v>
      </c>
      <c r="D15" s="89"/>
      <c r="E15" s="10"/>
      <c r="F15" s="6">
        <f t="shared" si="2"/>
        <v>6.4444444444444002</v>
      </c>
      <c r="G15" s="6">
        <f t="shared" si="0"/>
        <v>-36.024925000000003</v>
      </c>
      <c r="H15" s="6"/>
      <c r="J15" s="89">
        <v>5333333333.3332996</v>
      </c>
      <c r="K15" s="89">
        <v>-9.3258848000000008</v>
      </c>
      <c r="M15" s="10"/>
      <c r="N15" s="6">
        <f t="shared" si="3"/>
        <v>6.4444444444444002</v>
      </c>
      <c r="O15" s="6">
        <f t="shared" si="1"/>
        <v>-11.476364999999999</v>
      </c>
      <c r="P15" s="87"/>
      <c r="Q15" s="10"/>
    </row>
    <row r="16" spans="1:17" x14ac:dyDescent="0.25">
      <c r="B16" s="89">
        <v>5888888888.8888998</v>
      </c>
      <c r="C16" s="89">
        <v>-8.3049002000000005</v>
      </c>
      <c r="D16" s="89"/>
      <c r="E16" s="10"/>
      <c r="F16" s="6">
        <f t="shared" si="2"/>
        <v>7</v>
      </c>
      <c r="G16" s="6">
        <f t="shared" si="0"/>
        <v>-35.119720000000001</v>
      </c>
      <c r="H16" s="6"/>
      <c r="J16" s="89">
        <v>5888888888.8888998</v>
      </c>
      <c r="K16" s="89">
        <v>-9.8003263</v>
      </c>
      <c r="M16" s="10"/>
      <c r="N16" s="6">
        <f t="shared" si="3"/>
        <v>7</v>
      </c>
      <c r="O16" s="6">
        <f t="shared" si="1"/>
        <v>-10.654722</v>
      </c>
      <c r="P16" s="87"/>
      <c r="Q16" s="10"/>
    </row>
    <row r="17" spans="2:17" x14ac:dyDescent="0.25">
      <c r="B17" s="89">
        <v>6444444444.4443998</v>
      </c>
      <c r="C17" s="89">
        <v>-8.4904603999999999</v>
      </c>
      <c r="D17" s="89"/>
      <c r="E17" s="10"/>
      <c r="F17" s="6">
        <f t="shared" si="2"/>
        <v>7.5555555555555998</v>
      </c>
      <c r="G17" s="6">
        <f t="shared" si="0"/>
        <v>-34.507652</v>
      </c>
      <c r="H17" s="6"/>
      <c r="J17" s="89">
        <v>6444444444.4443998</v>
      </c>
      <c r="K17" s="89">
        <v>-10.090774</v>
      </c>
      <c r="M17" s="10"/>
      <c r="N17" s="6">
        <f t="shared" si="3"/>
        <v>7.5555555555555998</v>
      </c>
      <c r="O17" s="6">
        <f t="shared" si="1"/>
        <v>-10.450296</v>
      </c>
      <c r="P17" s="87"/>
      <c r="Q17" s="10"/>
    </row>
    <row r="18" spans="2:17" x14ac:dyDescent="0.25">
      <c r="B18" s="89">
        <v>7000000000</v>
      </c>
      <c r="C18" s="89">
        <v>-8.6824293000000008</v>
      </c>
      <c r="D18" s="89"/>
      <c r="E18" s="10"/>
      <c r="F18" s="6">
        <f t="shared" si="2"/>
        <v>8.1111111111111001</v>
      </c>
      <c r="G18" s="6">
        <f t="shared" si="0"/>
        <v>-33.294505999999998</v>
      </c>
      <c r="H18" s="6"/>
      <c r="J18" s="89">
        <v>7000000000</v>
      </c>
      <c r="K18" s="89">
        <v>-10.312905000000001</v>
      </c>
      <c r="M18" s="10"/>
      <c r="N18" s="6">
        <f t="shared" si="3"/>
        <v>8.1111111111111001</v>
      </c>
      <c r="O18" s="6">
        <f t="shared" si="1"/>
        <v>-10.431675</v>
      </c>
      <c r="P18" s="87"/>
      <c r="Q18" s="10"/>
    </row>
    <row r="19" spans="2:17" x14ac:dyDescent="0.25">
      <c r="B19" s="89">
        <v>7555555555.5556002</v>
      </c>
      <c r="C19" s="89">
        <v>-8.8799057000000001</v>
      </c>
      <c r="D19" s="89"/>
      <c r="E19" s="10"/>
      <c r="F19" s="6">
        <f t="shared" si="2"/>
        <v>8.6666666666666998</v>
      </c>
      <c r="G19" s="6">
        <f t="shared" si="0"/>
        <v>-38.469302999999996</v>
      </c>
      <c r="H19" s="6"/>
      <c r="J19" s="89">
        <v>7555555555.5556002</v>
      </c>
      <c r="K19" s="89">
        <v>-10.576654</v>
      </c>
      <c r="M19" s="10"/>
      <c r="N19" s="6">
        <f t="shared" si="3"/>
        <v>8.6666666666666998</v>
      </c>
      <c r="O19" s="6">
        <f t="shared" si="1"/>
        <v>-10.861513</v>
      </c>
      <c r="P19" s="87"/>
      <c r="Q19" s="10"/>
    </row>
    <row r="20" spans="2:17" x14ac:dyDescent="0.25">
      <c r="B20" s="89">
        <v>8111111111.1111002</v>
      </c>
      <c r="C20" s="89">
        <v>-8.9251632999999995</v>
      </c>
      <c r="D20" s="89"/>
      <c r="E20" s="10"/>
      <c r="F20" s="6">
        <f t="shared" si="2"/>
        <v>9.2222222222222001</v>
      </c>
      <c r="G20" s="6">
        <f t="shared" si="0"/>
        <v>-34.036403999999997</v>
      </c>
      <c r="H20" s="6"/>
      <c r="J20" s="89">
        <v>8111111111.1111002</v>
      </c>
      <c r="K20" s="89">
        <v>-10.655331</v>
      </c>
      <c r="M20" s="10"/>
      <c r="N20" s="6">
        <f t="shared" si="3"/>
        <v>9.2222222222222001</v>
      </c>
      <c r="O20" s="6">
        <f t="shared" si="1"/>
        <v>-12.192731999999999</v>
      </c>
      <c r="P20" s="87"/>
      <c r="Q20" s="10"/>
    </row>
    <row r="21" spans="2:17" x14ac:dyDescent="0.25">
      <c r="B21" s="89">
        <v>8666666666.6667004</v>
      </c>
      <c r="C21" s="89">
        <v>-9.1437940999999991</v>
      </c>
      <c r="D21" s="89"/>
      <c r="E21" s="10"/>
      <c r="F21" s="6">
        <f t="shared" si="2"/>
        <v>9.7777777777777999</v>
      </c>
      <c r="G21" s="6">
        <f t="shared" si="0"/>
        <v>-30.196953000000001</v>
      </c>
      <c r="H21" s="6"/>
      <c r="J21" s="89">
        <v>8666666666.6667004</v>
      </c>
      <c r="K21" s="89">
        <v>-10.955335</v>
      </c>
      <c r="M21" s="10"/>
      <c r="N21" s="6">
        <f t="shared" si="3"/>
        <v>9.7777777777777999</v>
      </c>
      <c r="O21" s="6">
        <f t="shared" si="1"/>
        <v>-12.788968000000001</v>
      </c>
      <c r="P21" s="87"/>
      <c r="Q21" s="10"/>
    </row>
    <row r="22" spans="2:17" x14ac:dyDescent="0.25">
      <c r="B22" s="89">
        <v>9222222222.2222004</v>
      </c>
      <c r="C22" s="89">
        <v>-9.1796407999999996</v>
      </c>
      <c r="D22" s="89"/>
      <c r="E22" s="10"/>
      <c r="F22" s="6">
        <f t="shared" si="2"/>
        <v>10.333333333333</v>
      </c>
      <c r="G22" s="6">
        <f t="shared" si="0"/>
        <v>-25.322400999999999</v>
      </c>
      <c r="H22" s="6"/>
      <c r="J22" s="89">
        <v>9222222222.2222004</v>
      </c>
      <c r="K22" s="89">
        <v>-10.848113</v>
      </c>
      <c r="M22" s="10"/>
      <c r="N22" s="6">
        <f t="shared" si="3"/>
        <v>10.333333333333</v>
      </c>
      <c r="O22" s="6">
        <f t="shared" si="1"/>
        <v>-14.696097999999999</v>
      </c>
      <c r="P22" s="87"/>
      <c r="Q22" s="10"/>
    </row>
    <row r="23" spans="2:17" x14ac:dyDescent="0.25">
      <c r="B23" s="89">
        <v>9777777777.7777996</v>
      </c>
      <c r="C23" s="89">
        <v>-9.1181754999999995</v>
      </c>
      <c r="D23" s="89"/>
      <c r="E23" s="10"/>
      <c r="F23" s="6">
        <f t="shared" si="2"/>
        <v>10.888888888888999</v>
      </c>
      <c r="G23" s="6">
        <f t="shared" si="0"/>
        <v>-21.607299999999999</v>
      </c>
      <c r="H23" s="6"/>
      <c r="J23" s="89">
        <v>9777777777.7777996</v>
      </c>
      <c r="K23" s="89">
        <v>-10.710527000000001</v>
      </c>
      <c r="M23" s="10"/>
      <c r="N23" s="6">
        <f t="shared" si="3"/>
        <v>10.888888888888999</v>
      </c>
      <c r="O23" s="6">
        <f t="shared" si="1"/>
        <v>-15.93965</v>
      </c>
      <c r="P23" s="87"/>
      <c r="Q23" s="10"/>
    </row>
    <row r="24" spans="2:17" x14ac:dyDescent="0.25">
      <c r="B24" s="89">
        <v>10333333333.333</v>
      </c>
      <c r="C24" s="89">
        <v>-9.1336641000000007</v>
      </c>
      <c r="D24" s="89"/>
      <c r="E24" s="10"/>
      <c r="F24" s="6">
        <f t="shared" si="2"/>
        <v>11.444444444444001</v>
      </c>
      <c r="G24" s="6">
        <f t="shared" si="0"/>
        <v>-18.155035000000002</v>
      </c>
      <c r="H24" s="6"/>
      <c r="J24" s="89">
        <v>10333333333.333</v>
      </c>
      <c r="K24" s="89">
        <v>-10.599781999999999</v>
      </c>
      <c r="M24" s="10"/>
      <c r="N24" s="6">
        <f t="shared" si="3"/>
        <v>11.444444444444001</v>
      </c>
      <c r="O24" s="6">
        <f t="shared" si="1"/>
        <v>-14.039227</v>
      </c>
      <c r="P24" s="87"/>
      <c r="Q24" s="10"/>
    </row>
    <row r="25" spans="2:17" x14ac:dyDescent="0.25">
      <c r="B25" s="89">
        <v>10888888888.889</v>
      </c>
      <c r="C25" s="89">
        <v>-9.3197241000000002</v>
      </c>
      <c r="D25" s="89"/>
      <c r="E25" s="10"/>
      <c r="F25" s="6">
        <f t="shared" si="2"/>
        <v>12</v>
      </c>
      <c r="G25" s="6">
        <f t="shared" si="0"/>
        <v>-15.210375000000001</v>
      </c>
      <c r="H25" s="6"/>
      <c r="J25" s="89">
        <v>10888888888.889</v>
      </c>
      <c r="K25" s="89">
        <v>-10.58839</v>
      </c>
      <c r="M25" s="10"/>
      <c r="N25" s="6">
        <f t="shared" si="3"/>
        <v>12</v>
      </c>
      <c r="O25" s="6">
        <f t="shared" si="1"/>
        <v>-12.794091</v>
      </c>
      <c r="P25" s="87"/>
      <c r="Q25" s="10"/>
    </row>
    <row r="26" spans="2:17" x14ac:dyDescent="0.25">
      <c r="B26" s="89">
        <v>11444444444.444</v>
      </c>
      <c r="C26" s="89">
        <v>-9.8348188000000007</v>
      </c>
      <c r="D26" s="89"/>
      <c r="E26" s="10"/>
      <c r="F26" s="6" t="s">
        <v>21</v>
      </c>
      <c r="H26" s="6"/>
      <c r="J26" s="89">
        <v>11444444444.444</v>
      </c>
      <c r="K26" s="89">
        <v>-10.488103000000001</v>
      </c>
      <c r="M26" s="10"/>
      <c r="N26" s="6" t="s">
        <v>21</v>
      </c>
      <c r="P26" s="87"/>
      <c r="Q26" s="10"/>
    </row>
    <row r="27" spans="2:17" x14ac:dyDescent="0.25">
      <c r="B27" s="89">
        <v>12000000000</v>
      </c>
      <c r="C27" s="89">
        <v>-11.118048</v>
      </c>
      <c r="D27" s="89"/>
      <c r="E27" s="10"/>
      <c r="H27" s="6"/>
      <c r="J27" s="89">
        <v>12000000000</v>
      </c>
      <c r="K27" s="89">
        <v>-10.321431</v>
      </c>
      <c r="M27" s="10"/>
      <c r="P27" s="87"/>
      <c r="Q27" s="10"/>
    </row>
    <row r="28" spans="2:17" x14ac:dyDescent="0.25">
      <c r="B28" s="89" t="s">
        <v>21</v>
      </c>
      <c r="C28" s="89"/>
      <c r="D28" s="89"/>
      <c r="E28" s="10"/>
      <c r="H28" s="6"/>
      <c r="J28" s="89" t="s">
        <v>21</v>
      </c>
      <c r="M28" s="10"/>
      <c r="P28" s="87"/>
      <c r="Q28" s="10"/>
    </row>
    <row r="29" spans="2:17" x14ac:dyDescent="0.25">
      <c r="B29" s="89"/>
      <c r="C29" s="89"/>
      <c r="D29" s="89"/>
      <c r="E29" s="10"/>
      <c r="F29" s="6" t="s">
        <v>22</v>
      </c>
      <c r="H29" s="6"/>
      <c r="M29" s="10"/>
      <c r="N29" s="6" t="s">
        <v>22</v>
      </c>
      <c r="P29" s="87"/>
      <c r="Q29" s="10"/>
    </row>
    <row r="30" spans="2:17" ht="15.75" x14ac:dyDescent="0.25">
      <c r="B30" s="89"/>
      <c r="C30" s="89"/>
      <c r="D30" s="89"/>
      <c r="E30" s="10"/>
      <c r="F30" s="6" t="s">
        <v>19</v>
      </c>
      <c r="G30" s="6" t="str">
        <f t="shared" ref="G30:G49" si="4">D56</f>
        <v>2Rx0L dBc Log Mag(dB)</v>
      </c>
      <c r="H30" s="35">
        <v>2</v>
      </c>
      <c r="M30" s="10"/>
      <c r="N30" s="6" t="s">
        <v>19</v>
      </c>
      <c r="O30" s="6" t="str">
        <f t="shared" ref="O30:O49" si="5">L56</f>
        <v>2Rx0L dBc Log Mag(dB)</v>
      </c>
      <c r="P30" s="35">
        <v>2</v>
      </c>
      <c r="Q30" s="10"/>
    </row>
    <row r="31" spans="2:17" ht="15.75" x14ac:dyDescent="0.25">
      <c r="B31" s="89" t="s">
        <v>18</v>
      </c>
      <c r="C31" s="89"/>
      <c r="D31" s="89"/>
      <c r="E31" s="10"/>
      <c r="F31" s="6">
        <f t="shared" ref="F31:F49" si="6">B57/1000000000</f>
        <v>4</v>
      </c>
      <c r="G31" s="6">
        <f t="shared" si="4"/>
        <v>-72.958588000000006</v>
      </c>
      <c r="H31" s="36">
        <f>ABS(AVERAGE(G31:G49)-(H30-1)*5)</f>
        <v>72.407656631578959</v>
      </c>
      <c r="J31" s="89" t="s">
        <v>18</v>
      </c>
      <c r="M31" s="10"/>
      <c r="N31" s="6">
        <f t="shared" ref="N31:N49" si="7">J57/1000000000</f>
        <v>4</v>
      </c>
      <c r="O31" s="6">
        <f t="shared" si="5"/>
        <v>-64.774704</v>
      </c>
      <c r="P31" s="36">
        <f>ABS(AVERAGE(O31:O49)-(P30-1)*5)</f>
        <v>72.485922894736845</v>
      </c>
      <c r="Q31" s="10"/>
    </row>
    <row r="32" spans="2:17" x14ac:dyDescent="0.25">
      <c r="B32" s="89" t="s">
        <v>19</v>
      </c>
      <c r="C32" s="89" t="s">
        <v>238</v>
      </c>
      <c r="D32" s="89" t="s">
        <v>241</v>
      </c>
      <c r="E32" s="10"/>
      <c r="F32" s="6">
        <f t="shared" si="6"/>
        <v>4.4444444444444002</v>
      </c>
      <c r="G32" s="6">
        <f t="shared" si="4"/>
        <v>-74.195412000000005</v>
      </c>
      <c r="H32" s="6"/>
      <c r="J32" s="89" t="s">
        <v>19</v>
      </c>
      <c r="K32" s="89" t="s">
        <v>238</v>
      </c>
      <c r="L32" s="89" t="s">
        <v>241</v>
      </c>
      <c r="M32" s="10"/>
      <c r="N32" s="6">
        <f t="shared" si="7"/>
        <v>4.4444444444444002</v>
      </c>
      <c r="O32" s="6">
        <f t="shared" si="5"/>
        <v>-67.455703999999997</v>
      </c>
      <c r="P32" s="87"/>
      <c r="Q32" s="10"/>
    </row>
    <row r="33" spans="2:17" x14ac:dyDescent="0.25">
      <c r="B33" s="89">
        <v>2000000000</v>
      </c>
      <c r="C33" s="89">
        <v>-35.987048999999999</v>
      </c>
      <c r="D33" s="89">
        <v>-27.561958000000001</v>
      </c>
      <c r="E33" s="10"/>
      <c r="F33" s="6">
        <f t="shared" si="6"/>
        <v>4.8888888888888999</v>
      </c>
      <c r="G33" s="6">
        <f t="shared" si="4"/>
        <v>-73.475425999999999</v>
      </c>
      <c r="H33" s="6"/>
      <c r="J33" s="89">
        <v>2000000000</v>
      </c>
      <c r="K33" s="89">
        <v>-38.138824</v>
      </c>
      <c r="L33" s="89">
        <v>-27.756592000000001</v>
      </c>
      <c r="M33" s="10"/>
      <c r="N33" s="6">
        <f t="shared" si="7"/>
        <v>4.8888888888888999</v>
      </c>
      <c r="O33" s="6">
        <f t="shared" si="5"/>
        <v>-68.514824000000004</v>
      </c>
      <c r="P33" s="87"/>
      <c r="Q33" s="10"/>
    </row>
    <row r="34" spans="2:17" x14ac:dyDescent="0.25">
      <c r="B34" s="89">
        <v>2555555555.5556002</v>
      </c>
      <c r="C34" s="89">
        <v>-38.342537</v>
      </c>
      <c r="D34" s="89">
        <v>-30.568408999999999</v>
      </c>
      <c r="E34" s="10"/>
      <c r="F34" s="6">
        <f t="shared" si="6"/>
        <v>5.3333333333332993</v>
      </c>
      <c r="G34" s="6">
        <f t="shared" si="4"/>
        <v>-76.682593999999995</v>
      </c>
      <c r="H34" s="6"/>
      <c r="J34" s="89">
        <v>2555555555.5556002</v>
      </c>
      <c r="K34" s="89">
        <v>-30.487316</v>
      </c>
      <c r="L34" s="89">
        <v>-22.429199000000001</v>
      </c>
      <c r="M34" s="10"/>
      <c r="N34" s="6">
        <f t="shared" si="7"/>
        <v>5.3333333333332993</v>
      </c>
      <c r="O34" s="6">
        <f t="shared" si="5"/>
        <v>-69.911124999999998</v>
      </c>
      <c r="P34" s="87"/>
      <c r="Q34" s="10"/>
    </row>
    <row r="35" spans="2:17" x14ac:dyDescent="0.25">
      <c r="B35" s="89">
        <v>3111111111.1111002</v>
      </c>
      <c r="C35" s="89">
        <v>-36.893272000000003</v>
      </c>
      <c r="D35" s="89">
        <v>-28.757470999999999</v>
      </c>
      <c r="E35" s="10"/>
      <c r="F35" s="6">
        <f t="shared" si="6"/>
        <v>5.7777777777777999</v>
      </c>
      <c r="G35" s="6">
        <f t="shared" si="4"/>
        <v>-69.793212999999994</v>
      </c>
      <c r="H35" s="6"/>
      <c r="J35" s="89">
        <v>3111111111.1111002</v>
      </c>
      <c r="K35" s="89">
        <v>-24.239453999999999</v>
      </c>
      <c r="L35" s="89">
        <v>-16.296472999999999</v>
      </c>
      <c r="M35" s="10"/>
      <c r="N35" s="6">
        <f t="shared" si="7"/>
        <v>5.7777777777777999</v>
      </c>
      <c r="O35" s="6">
        <f t="shared" si="5"/>
        <v>-71.649817999999996</v>
      </c>
      <c r="P35" s="87"/>
      <c r="Q35" s="10"/>
    </row>
    <row r="36" spans="2:17" x14ac:dyDescent="0.25">
      <c r="B36" s="89">
        <v>3666666666.6666999</v>
      </c>
      <c r="C36" s="89">
        <v>-36.460845999999997</v>
      </c>
      <c r="D36" s="89">
        <v>-28.153296999999998</v>
      </c>
      <c r="E36" s="10"/>
      <c r="F36" s="6">
        <f t="shared" si="6"/>
        <v>6.2222222222222001</v>
      </c>
      <c r="G36" s="6">
        <f t="shared" si="4"/>
        <v>-67.682227999999995</v>
      </c>
      <c r="H36" s="6"/>
      <c r="J36" s="89">
        <v>3666666666.6666999</v>
      </c>
      <c r="K36" s="89">
        <v>-22.711395</v>
      </c>
      <c r="L36" s="89">
        <v>-14.239646</v>
      </c>
      <c r="M36" s="10"/>
      <c r="N36" s="6">
        <f t="shared" si="7"/>
        <v>6.2222222222222001</v>
      </c>
      <c r="O36" s="6">
        <f t="shared" si="5"/>
        <v>-73.662743000000006</v>
      </c>
      <c r="P36" s="87"/>
      <c r="Q36" s="10"/>
    </row>
    <row r="37" spans="2:17" x14ac:dyDescent="0.25">
      <c r="B37" s="89">
        <v>4222222222.2221999</v>
      </c>
      <c r="C37" s="89">
        <v>-38.597918999999997</v>
      </c>
      <c r="D37" s="89">
        <v>-30.615342999999999</v>
      </c>
      <c r="E37" s="10"/>
      <c r="F37" s="6">
        <f t="shared" si="6"/>
        <v>6.6666666666667007</v>
      </c>
      <c r="G37" s="6">
        <f t="shared" si="4"/>
        <v>-69.941360000000003</v>
      </c>
      <c r="H37" s="6"/>
      <c r="J37" s="89">
        <v>4222222222.2221999</v>
      </c>
      <c r="K37" s="89">
        <v>-24.663256000000001</v>
      </c>
      <c r="L37" s="89">
        <v>-15.85463</v>
      </c>
      <c r="M37" s="10"/>
      <c r="N37" s="6">
        <f t="shared" si="7"/>
        <v>6.6666666666667007</v>
      </c>
      <c r="O37" s="6">
        <f t="shared" si="5"/>
        <v>-70.767105000000001</v>
      </c>
      <c r="P37" s="87"/>
      <c r="Q37" s="10"/>
    </row>
    <row r="38" spans="2:17" x14ac:dyDescent="0.25">
      <c r="B38" s="89">
        <v>4777777777.7777996</v>
      </c>
      <c r="C38" s="89">
        <v>-41.990341000000001</v>
      </c>
      <c r="D38" s="89">
        <v>-33.97213</v>
      </c>
      <c r="E38" s="10"/>
      <c r="F38" s="6">
        <f t="shared" si="6"/>
        <v>7.1111111111111001</v>
      </c>
      <c r="G38" s="6">
        <f t="shared" si="4"/>
        <v>-68.839980999999995</v>
      </c>
      <c r="H38" s="6"/>
      <c r="J38" s="89">
        <v>4777777777.7777996</v>
      </c>
      <c r="K38" s="89">
        <v>-26.426850999999999</v>
      </c>
      <c r="L38" s="89">
        <v>-17.426839999999999</v>
      </c>
      <c r="M38" s="10"/>
      <c r="N38" s="6">
        <f t="shared" si="7"/>
        <v>7.1111111111111001</v>
      </c>
      <c r="O38" s="6">
        <f t="shared" si="5"/>
        <v>-70.126807999999997</v>
      </c>
      <c r="P38" s="87"/>
      <c r="Q38" s="10"/>
    </row>
    <row r="39" spans="2:17" x14ac:dyDescent="0.25">
      <c r="B39" s="89">
        <v>5333333333.3332996</v>
      </c>
      <c r="C39" s="89">
        <v>-44.620261999999997</v>
      </c>
      <c r="D39" s="89">
        <v>-36.482433</v>
      </c>
      <c r="E39" s="10"/>
      <c r="F39" s="6">
        <f t="shared" si="6"/>
        <v>7.5555555555555998</v>
      </c>
      <c r="G39" s="6">
        <f t="shared" si="4"/>
        <v>-66.325005000000004</v>
      </c>
      <c r="H39" s="6"/>
      <c r="J39" s="89">
        <v>5333333333.3332996</v>
      </c>
      <c r="K39" s="89">
        <v>-25.140560000000001</v>
      </c>
      <c r="L39" s="89">
        <v>-15.814676</v>
      </c>
      <c r="M39" s="10"/>
      <c r="N39" s="6">
        <f t="shared" si="7"/>
        <v>7.5555555555555998</v>
      </c>
      <c r="O39" s="6">
        <f t="shared" si="5"/>
        <v>-71.441063</v>
      </c>
      <c r="P39" s="87"/>
      <c r="Q39" s="10"/>
    </row>
    <row r="40" spans="2:17" x14ac:dyDescent="0.25">
      <c r="B40" s="89">
        <v>5888888888.8888998</v>
      </c>
      <c r="C40" s="89">
        <v>-44.786456999999999</v>
      </c>
      <c r="D40" s="89">
        <v>-36.481560000000002</v>
      </c>
      <c r="E40" s="10"/>
      <c r="F40" s="6">
        <f t="shared" si="6"/>
        <v>8</v>
      </c>
      <c r="G40" s="6">
        <f t="shared" si="4"/>
        <v>-65.277184000000005</v>
      </c>
      <c r="H40" s="6"/>
      <c r="J40" s="89">
        <v>5888888888.8888998</v>
      </c>
      <c r="K40" s="89">
        <v>-23.390889999999999</v>
      </c>
      <c r="L40" s="89">
        <v>-13.590564000000001</v>
      </c>
      <c r="M40" s="10"/>
      <c r="N40" s="6">
        <f t="shared" si="7"/>
        <v>8</v>
      </c>
      <c r="O40" s="6">
        <f t="shared" si="5"/>
        <v>-68.551581999999996</v>
      </c>
      <c r="P40" s="87"/>
      <c r="Q40" s="10"/>
    </row>
    <row r="41" spans="2:17" x14ac:dyDescent="0.25">
      <c r="B41" s="89">
        <v>6444444444.4443998</v>
      </c>
      <c r="C41" s="89">
        <v>-44.515385000000002</v>
      </c>
      <c r="D41" s="89">
        <v>-36.024925000000003</v>
      </c>
      <c r="E41" s="10"/>
      <c r="F41" s="6">
        <f t="shared" si="6"/>
        <v>8.4444444444444002</v>
      </c>
      <c r="G41" s="6">
        <f t="shared" si="4"/>
        <v>-63.291046000000001</v>
      </c>
      <c r="H41" s="6"/>
      <c r="J41" s="89">
        <v>6444444444.4443998</v>
      </c>
      <c r="K41" s="89">
        <v>-21.567139000000001</v>
      </c>
      <c r="L41" s="89">
        <v>-11.476364999999999</v>
      </c>
      <c r="M41" s="10"/>
      <c r="N41" s="6">
        <f t="shared" si="7"/>
        <v>8.4444444444444002</v>
      </c>
      <c r="O41" s="6">
        <f t="shared" si="5"/>
        <v>-66.939407000000003</v>
      </c>
      <c r="P41" s="87"/>
      <c r="Q41" s="10"/>
    </row>
    <row r="42" spans="2:17" x14ac:dyDescent="0.25">
      <c r="B42" s="89">
        <v>7000000000</v>
      </c>
      <c r="C42" s="89">
        <v>-43.802151000000002</v>
      </c>
      <c r="D42" s="89">
        <v>-35.119720000000001</v>
      </c>
      <c r="E42" s="10"/>
      <c r="F42" s="6">
        <f t="shared" si="6"/>
        <v>8.8888888888888999</v>
      </c>
      <c r="G42" s="6">
        <f t="shared" si="4"/>
        <v>-60.090041999999997</v>
      </c>
      <c r="H42" s="6"/>
      <c r="J42" s="89">
        <v>7000000000</v>
      </c>
      <c r="K42" s="89">
        <v>-20.967628000000001</v>
      </c>
      <c r="L42" s="89">
        <v>-10.654722</v>
      </c>
      <c r="M42" s="10"/>
      <c r="N42" s="6">
        <f t="shared" si="7"/>
        <v>8.8888888888888999</v>
      </c>
      <c r="O42" s="6">
        <f t="shared" si="5"/>
        <v>-69.588341</v>
      </c>
      <c r="P42" s="87"/>
      <c r="Q42" s="10"/>
    </row>
    <row r="43" spans="2:17" x14ac:dyDescent="0.25">
      <c r="B43" s="89">
        <v>7555555555.5556002</v>
      </c>
      <c r="C43" s="89">
        <v>-43.387557999999999</v>
      </c>
      <c r="D43" s="89">
        <v>-34.507652</v>
      </c>
      <c r="E43" s="10"/>
      <c r="F43" s="6">
        <f t="shared" si="6"/>
        <v>9.3333333333333002</v>
      </c>
      <c r="G43" s="6">
        <f t="shared" si="4"/>
        <v>-61.483730000000001</v>
      </c>
      <c r="H43" s="6"/>
      <c r="J43" s="89">
        <v>7555555555.5556002</v>
      </c>
      <c r="K43" s="89">
        <v>-21.026951</v>
      </c>
      <c r="L43" s="89">
        <v>-10.450296</v>
      </c>
      <c r="M43" s="10"/>
      <c r="N43" s="6">
        <f t="shared" si="7"/>
        <v>9.3333333333333002</v>
      </c>
      <c r="O43" s="6">
        <f t="shared" si="5"/>
        <v>-71.755568999999994</v>
      </c>
      <c r="P43" s="87"/>
      <c r="Q43" s="10"/>
    </row>
    <row r="44" spans="2:17" x14ac:dyDescent="0.25">
      <c r="B44" s="89">
        <v>8111111111.1111002</v>
      </c>
      <c r="C44" s="89">
        <v>-42.219669000000003</v>
      </c>
      <c r="D44" s="89">
        <v>-33.294505999999998</v>
      </c>
      <c r="E44" s="10"/>
      <c r="F44" s="6">
        <f t="shared" si="6"/>
        <v>9.7777777777777999</v>
      </c>
      <c r="G44" s="6">
        <f t="shared" si="4"/>
        <v>-63.089714000000001</v>
      </c>
      <c r="H44" s="6"/>
      <c r="J44" s="89">
        <v>8111111111.1111002</v>
      </c>
      <c r="K44" s="89">
        <v>-21.087005999999999</v>
      </c>
      <c r="L44" s="89">
        <v>-10.431675</v>
      </c>
      <c r="M44" s="10"/>
      <c r="N44" s="6">
        <f t="shared" si="7"/>
        <v>9.7777777777777999</v>
      </c>
      <c r="O44" s="6">
        <f t="shared" si="5"/>
        <v>-68.9786</v>
      </c>
      <c r="P44" s="87"/>
      <c r="Q44" s="10"/>
    </row>
    <row r="45" spans="2:17" x14ac:dyDescent="0.25">
      <c r="B45" s="89">
        <v>8666666666.6667004</v>
      </c>
      <c r="C45" s="89">
        <v>-47.613093999999997</v>
      </c>
      <c r="D45" s="89">
        <v>-38.469302999999996</v>
      </c>
      <c r="E45" s="10"/>
      <c r="F45" s="6">
        <f t="shared" si="6"/>
        <v>10.222222222221999</v>
      </c>
      <c r="G45" s="6">
        <f t="shared" si="4"/>
        <v>-66.197654999999997</v>
      </c>
      <c r="H45" s="6"/>
      <c r="J45" s="89">
        <v>8666666666.6667004</v>
      </c>
      <c r="K45" s="89">
        <v>-21.816849000000001</v>
      </c>
      <c r="L45" s="89">
        <v>-10.861513</v>
      </c>
      <c r="M45" s="10"/>
      <c r="N45" s="6">
        <f t="shared" si="7"/>
        <v>10.222222222221999</v>
      </c>
      <c r="O45" s="6">
        <f t="shared" si="5"/>
        <v>-64.769630000000006</v>
      </c>
      <c r="P45" s="87"/>
      <c r="Q45" s="10"/>
    </row>
    <row r="46" spans="2:17" x14ac:dyDescent="0.25">
      <c r="B46" s="89">
        <v>9222222222.2222004</v>
      </c>
      <c r="C46" s="89">
        <v>-43.216042000000002</v>
      </c>
      <c r="D46" s="89">
        <v>-34.036403999999997</v>
      </c>
      <c r="E46" s="10"/>
      <c r="F46" s="6">
        <f t="shared" si="6"/>
        <v>10.666666666667</v>
      </c>
      <c r="G46" s="6">
        <f t="shared" si="4"/>
        <v>-69.086867999999996</v>
      </c>
      <c r="H46" s="6"/>
      <c r="J46" s="89">
        <v>9222222222.2222004</v>
      </c>
      <c r="K46" s="89">
        <v>-23.040845999999998</v>
      </c>
      <c r="L46" s="89">
        <v>-12.192731999999999</v>
      </c>
      <c r="M46" s="10"/>
      <c r="N46" s="6">
        <f t="shared" si="7"/>
        <v>10.666666666667</v>
      </c>
      <c r="O46" s="6">
        <f t="shared" si="5"/>
        <v>-63.610354999999998</v>
      </c>
      <c r="P46" s="87"/>
      <c r="Q46" s="10"/>
    </row>
    <row r="47" spans="2:17" x14ac:dyDescent="0.25">
      <c r="B47" s="89">
        <v>9777777777.7777996</v>
      </c>
      <c r="C47" s="89">
        <v>-39.315128000000001</v>
      </c>
      <c r="D47" s="89">
        <v>-30.196953000000001</v>
      </c>
      <c r="E47" s="10"/>
      <c r="F47" s="6">
        <f t="shared" si="6"/>
        <v>11.111111111111001</v>
      </c>
      <c r="G47" s="6">
        <f t="shared" si="4"/>
        <v>-69.175842000000003</v>
      </c>
      <c r="H47" s="6"/>
      <c r="J47" s="89">
        <v>9777777777.7777996</v>
      </c>
      <c r="K47" s="89">
        <v>-23.499496000000001</v>
      </c>
      <c r="L47" s="89">
        <v>-12.788968000000001</v>
      </c>
      <c r="M47" s="10"/>
      <c r="N47" s="6">
        <f t="shared" si="7"/>
        <v>11.111111111111001</v>
      </c>
      <c r="O47" s="6">
        <f t="shared" si="5"/>
        <v>-61.598488000000003</v>
      </c>
      <c r="P47" s="87"/>
      <c r="Q47" s="10"/>
    </row>
    <row r="48" spans="2:17" x14ac:dyDescent="0.25">
      <c r="B48" s="89">
        <v>10333333333.333</v>
      </c>
      <c r="C48" s="89">
        <v>-34.456066</v>
      </c>
      <c r="D48" s="89">
        <v>-25.322400999999999</v>
      </c>
      <c r="E48" s="10"/>
      <c r="F48" s="6">
        <f t="shared" si="6"/>
        <v>11.555555555555999</v>
      </c>
      <c r="G48" s="6">
        <f t="shared" si="4"/>
        <v>-63.688206000000001</v>
      </c>
      <c r="H48" s="6"/>
      <c r="J48" s="89">
        <v>10333333333.333</v>
      </c>
      <c r="K48" s="89">
        <v>-25.295881000000001</v>
      </c>
      <c r="L48" s="89">
        <v>-14.696097999999999</v>
      </c>
      <c r="M48" s="10"/>
      <c r="N48" s="6">
        <f t="shared" si="7"/>
        <v>11.555555555555999</v>
      </c>
      <c r="O48" s="6">
        <f t="shared" si="5"/>
        <v>-59.875323999999999</v>
      </c>
      <c r="P48" s="87"/>
      <c r="Q48" s="10"/>
    </row>
    <row r="49" spans="2:17" x14ac:dyDescent="0.25">
      <c r="B49" s="89">
        <v>10888888888.889</v>
      </c>
      <c r="C49" s="89">
        <v>-30.927025</v>
      </c>
      <c r="D49" s="89">
        <v>-21.607299999999999</v>
      </c>
      <c r="E49" s="10"/>
      <c r="F49" s="6">
        <f t="shared" si="6"/>
        <v>12</v>
      </c>
      <c r="G49" s="6">
        <f t="shared" si="4"/>
        <v>-59.471381999999998</v>
      </c>
      <c r="H49" s="6"/>
      <c r="J49" s="89">
        <v>10888888888.889</v>
      </c>
      <c r="K49" s="89">
        <v>-26.528040000000001</v>
      </c>
      <c r="L49" s="89">
        <v>-15.93965</v>
      </c>
      <c r="M49" s="10"/>
      <c r="N49" s="6">
        <f t="shared" si="7"/>
        <v>12</v>
      </c>
      <c r="O49" s="6">
        <f t="shared" si="5"/>
        <v>-58.261344999999999</v>
      </c>
      <c r="P49" s="87"/>
      <c r="Q49" s="10"/>
    </row>
    <row r="50" spans="2:17" x14ac:dyDescent="0.25">
      <c r="B50" s="89">
        <v>11444444444.444</v>
      </c>
      <c r="C50" s="89">
        <v>-27.989854999999999</v>
      </c>
      <c r="D50" s="89">
        <v>-18.155035000000002</v>
      </c>
      <c r="E50" s="10"/>
      <c r="F50" s="6" t="s">
        <v>21</v>
      </c>
      <c r="H50" s="6"/>
      <c r="J50" s="89">
        <v>11444444444.444</v>
      </c>
      <c r="K50" s="89">
        <v>-24.527329999999999</v>
      </c>
      <c r="L50" s="89">
        <v>-14.039227</v>
      </c>
      <c r="M50" s="10"/>
      <c r="N50" s="6" t="s">
        <v>21</v>
      </c>
      <c r="P50" s="87"/>
      <c r="Q50" s="10"/>
    </row>
    <row r="51" spans="2:17" x14ac:dyDescent="0.25">
      <c r="B51" s="89">
        <v>12000000000</v>
      </c>
      <c r="C51" s="89">
        <v>-26.328423000000001</v>
      </c>
      <c r="D51" s="89">
        <v>-15.210375000000001</v>
      </c>
      <c r="E51" s="10"/>
      <c r="H51" s="6"/>
      <c r="J51" s="89">
        <v>12000000000</v>
      </c>
      <c r="K51" s="89">
        <v>-23.115521999999999</v>
      </c>
      <c r="L51" s="89">
        <v>-12.794091</v>
      </c>
      <c r="M51" s="10"/>
      <c r="P51" s="87"/>
      <c r="Q51" s="10"/>
    </row>
    <row r="52" spans="2:17" x14ac:dyDescent="0.25">
      <c r="B52" s="89" t="s">
        <v>21</v>
      </c>
      <c r="C52" s="89"/>
      <c r="D52" s="89"/>
      <c r="E52" s="8"/>
      <c r="H52" s="6"/>
      <c r="J52" s="89" t="s">
        <v>21</v>
      </c>
      <c r="M52" s="8"/>
      <c r="P52" s="87"/>
      <c r="Q52" s="8"/>
    </row>
    <row r="53" spans="2:17" x14ac:dyDescent="0.25">
      <c r="B53" s="89"/>
      <c r="C53" s="89"/>
      <c r="D53" s="89"/>
      <c r="E53" s="8"/>
      <c r="F53" s="6" t="s">
        <v>23</v>
      </c>
      <c r="H53" s="6"/>
      <c r="M53" s="8"/>
      <c r="N53" s="6" t="s">
        <v>23</v>
      </c>
      <c r="P53" s="87"/>
      <c r="Q53" s="8"/>
    </row>
    <row r="54" spans="2:17" ht="15.75" x14ac:dyDescent="0.25">
      <c r="B54" s="89"/>
      <c r="C54" s="89"/>
      <c r="D54" s="89"/>
      <c r="E54" s="8"/>
      <c r="F54" s="6" t="s">
        <v>19</v>
      </c>
      <c r="G54" s="6" t="str">
        <f>D80</f>
        <v>3Rx0L dBc Log Mag(dB)</v>
      </c>
      <c r="H54" s="35">
        <v>3</v>
      </c>
      <c r="M54" s="8"/>
      <c r="N54" s="6" t="s">
        <v>19</v>
      </c>
      <c r="O54" s="6" t="str">
        <f>L80</f>
        <v>3Rx0L dBc Log Mag(dB)</v>
      </c>
      <c r="P54" s="35">
        <v>3</v>
      </c>
      <c r="Q54" s="8"/>
    </row>
    <row r="55" spans="2:17" ht="15.75" x14ac:dyDescent="0.25">
      <c r="B55" s="89" t="s">
        <v>22</v>
      </c>
      <c r="C55" s="89"/>
      <c r="D55" s="89"/>
      <c r="E55" s="8"/>
      <c r="F55" s="6">
        <f>B81/1000000000</f>
        <v>6</v>
      </c>
      <c r="G55" s="6">
        <f>D81</f>
        <v>-78.989609000000002</v>
      </c>
      <c r="H55" s="36">
        <f>ABS(AVERAGE(G55:G73)-(H54-1)*5)</f>
        <v>76.969248368421049</v>
      </c>
      <c r="J55" s="89" t="s">
        <v>22</v>
      </c>
      <c r="M55" s="8"/>
      <c r="N55" s="6">
        <f>J81/1000000000</f>
        <v>6</v>
      </c>
      <c r="O55" s="6">
        <f>L81</f>
        <v>-59.070067999999999</v>
      </c>
      <c r="P55" s="36">
        <f>ABS(AVERAGE(O55:O73)-(P54-1)*5)</f>
        <v>64.736568684210539</v>
      </c>
      <c r="Q55" s="8"/>
    </row>
    <row r="56" spans="2:17" x14ac:dyDescent="0.25">
      <c r="B56" s="89" t="s">
        <v>19</v>
      </c>
      <c r="C56" s="89" t="s">
        <v>239</v>
      </c>
      <c r="D56" s="89" t="s">
        <v>242</v>
      </c>
      <c r="E56" s="8"/>
      <c r="F56" s="6">
        <v>19805555555.556</v>
      </c>
      <c r="G56" s="84">
        <f t="shared" ref="G56:G73" si="8">D82</f>
        <v>-80.484595999999996</v>
      </c>
      <c r="H56" s="6"/>
      <c r="J56" s="89" t="s">
        <v>19</v>
      </c>
      <c r="K56" s="89" t="s">
        <v>239</v>
      </c>
      <c r="L56" s="89" t="s">
        <v>242</v>
      </c>
      <c r="M56" s="8"/>
      <c r="N56" s="6">
        <v>19805555555.556</v>
      </c>
      <c r="O56" s="84">
        <f t="shared" ref="O56:O73" si="9">L82</f>
        <v>-62.664409999999997</v>
      </c>
      <c r="P56" s="87"/>
      <c r="Q56" s="8"/>
    </row>
    <row r="57" spans="2:17" x14ac:dyDescent="0.25">
      <c r="B57" s="89">
        <v>4000000000</v>
      </c>
      <c r="C57" s="89">
        <v>-81.383681999999993</v>
      </c>
      <c r="D57" s="89">
        <v>-72.958588000000006</v>
      </c>
      <c r="E57" s="8"/>
      <c r="F57" s="6">
        <v>20111111111.111</v>
      </c>
      <c r="G57" s="84">
        <f t="shared" si="8"/>
        <v>-78.419608999999994</v>
      </c>
      <c r="H57" s="6"/>
      <c r="J57" s="89">
        <v>4000000000</v>
      </c>
      <c r="K57" s="89">
        <v>-75.156936999999999</v>
      </c>
      <c r="L57" s="89">
        <v>-64.774704</v>
      </c>
      <c r="M57" s="8"/>
      <c r="N57" s="6">
        <v>20111111111.111</v>
      </c>
      <c r="O57" s="84">
        <f t="shared" si="9"/>
        <v>-62.158321000000001</v>
      </c>
      <c r="P57" s="87"/>
      <c r="Q57" s="8"/>
    </row>
    <row r="58" spans="2:17" x14ac:dyDescent="0.25">
      <c r="B58" s="89">
        <v>4444444444.4443998</v>
      </c>
      <c r="C58" s="89">
        <v>-81.969543000000002</v>
      </c>
      <c r="D58" s="89">
        <v>-74.195412000000005</v>
      </c>
      <c r="E58" s="8"/>
      <c r="F58" s="6">
        <v>20416666666.667</v>
      </c>
      <c r="G58" s="84">
        <f t="shared" si="8"/>
        <v>-76.589591999999996</v>
      </c>
      <c r="H58" s="6"/>
      <c r="J58" s="89">
        <v>4444444444.4443998</v>
      </c>
      <c r="K58" s="89">
        <v>-75.513824</v>
      </c>
      <c r="L58" s="89">
        <v>-67.455703999999997</v>
      </c>
      <c r="M58" s="8"/>
      <c r="N58" s="6">
        <v>20416666666.667</v>
      </c>
      <c r="O58" s="84">
        <f t="shared" si="9"/>
        <v>-60.325825000000002</v>
      </c>
      <c r="P58" s="87"/>
      <c r="Q58" s="8"/>
    </row>
    <row r="59" spans="2:17" x14ac:dyDescent="0.25">
      <c r="B59" s="89">
        <v>4888888888.8888998</v>
      </c>
      <c r="C59" s="89">
        <v>-81.611228999999994</v>
      </c>
      <c r="D59" s="89">
        <v>-73.475425999999999</v>
      </c>
      <c r="E59" s="8"/>
      <c r="F59" s="6">
        <v>20722222222.222</v>
      </c>
      <c r="G59" s="84">
        <f t="shared" si="8"/>
        <v>-74.505852000000004</v>
      </c>
      <c r="H59" s="6"/>
      <c r="J59" s="89">
        <v>4888888888.8888998</v>
      </c>
      <c r="K59" s="89">
        <v>-76.457802000000001</v>
      </c>
      <c r="L59" s="89">
        <v>-68.514824000000004</v>
      </c>
      <c r="M59" s="8"/>
      <c r="N59" s="6">
        <v>20722222222.222</v>
      </c>
      <c r="O59" s="84">
        <f t="shared" si="9"/>
        <v>-56.413769000000002</v>
      </c>
      <c r="P59" s="87"/>
      <c r="Q59" s="8"/>
    </row>
    <row r="60" spans="2:17" x14ac:dyDescent="0.25">
      <c r="B60" s="89">
        <v>5333333333.3332996</v>
      </c>
      <c r="C60" s="89">
        <v>-84.990143000000003</v>
      </c>
      <c r="D60" s="89">
        <v>-76.682593999999995</v>
      </c>
      <c r="E60" s="8"/>
      <c r="F60" s="6">
        <v>21027777777.778</v>
      </c>
      <c r="G60" s="84">
        <f t="shared" si="8"/>
        <v>-76.359054999999998</v>
      </c>
      <c r="H60" s="6"/>
      <c r="J60" s="89">
        <v>5333333333.3332996</v>
      </c>
      <c r="K60" s="89">
        <v>-78.382874000000001</v>
      </c>
      <c r="L60" s="89">
        <v>-69.911124999999998</v>
      </c>
      <c r="M60" s="8"/>
      <c r="N60" s="6">
        <v>21027777777.778</v>
      </c>
      <c r="O60" s="84">
        <f t="shared" si="9"/>
        <v>-57.433613000000001</v>
      </c>
      <c r="P60" s="87"/>
      <c r="Q60" s="8"/>
    </row>
    <row r="61" spans="2:17" x14ac:dyDescent="0.25">
      <c r="B61" s="89">
        <v>5777777777.7777996</v>
      </c>
      <c r="C61" s="89">
        <v>-77.775786999999994</v>
      </c>
      <c r="D61" s="89">
        <v>-69.793212999999994</v>
      </c>
      <c r="E61" s="8"/>
      <c r="F61" s="6">
        <v>21333333333.333</v>
      </c>
      <c r="G61" s="84">
        <f t="shared" si="8"/>
        <v>-71.243888999999996</v>
      </c>
      <c r="H61" s="6"/>
      <c r="J61" s="89">
        <v>5777777777.7777996</v>
      </c>
      <c r="K61" s="89">
        <v>-80.458443000000003</v>
      </c>
      <c r="L61" s="89">
        <v>-71.649817999999996</v>
      </c>
      <c r="M61" s="8"/>
      <c r="N61" s="6">
        <v>21333333333.333</v>
      </c>
      <c r="O61" s="84">
        <f t="shared" si="9"/>
        <v>-54.416736999999998</v>
      </c>
      <c r="P61" s="87"/>
      <c r="Q61" s="8"/>
    </row>
    <row r="62" spans="2:17" x14ac:dyDescent="0.25">
      <c r="B62" s="89">
        <v>6222222222.2222004</v>
      </c>
      <c r="C62" s="89">
        <v>-75.700439000000003</v>
      </c>
      <c r="D62" s="89">
        <v>-67.682227999999995</v>
      </c>
      <c r="E62" s="8"/>
      <c r="F62" s="6">
        <v>21638888888.889</v>
      </c>
      <c r="G62" s="84">
        <f t="shared" si="8"/>
        <v>-69.872894000000002</v>
      </c>
      <c r="H62" s="6"/>
      <c r="J62" s="89">
        <v>6222222222.2222004</v>
      </c>
      <c r="K62" s="89">
        <v>-82.662757999999997</v>
      </c>
      <c r="L62" s="89">
        <v>-73.662743000000006</v>
      </c>
      <c r="M62" s="8"/>
      <c r="N62" s="6">
        <v>21638888888.889</v>
      </c>
      <c r="O62" s="84">
        <f t="shared" si="9"/>
        <v>-53.618965000000003</v>
      </c>
      <c r="P62" s="87"/>
      <c r="Q62" s="8"/>
    </row>
    <row r="63" spans="2:17" x14ac:dyDescent="0.25">
      <c r="B63" s="89">
        <v>6666666666.6667004</v>
      </c>
      <c r="C63" s="89">
        <v>-78.079184999999995</v>
      </c>
      <c r="D63" s="89">
        <v>-69.941360000000003</v>
      </c>
      <c r="E63" s="8"/>
      <c r="F63" s="6">
        <v>21944444444.444</v>
      </c>
      <c r="G63" s="84">
        <f t="shared" si="8"/>
        <v>-61.493504000000001</v>
      </c>
      <c r="H63" s="6"/>
      <c r="J63" s="89">
        <v>6666666666.6667004</v>
      </c>
      <c r="K63" s="89">
        <v>-80.092986999999994</v>
      </c>
      <c r="L63" s="89">
        <v>-70.767105000000001</v>
      </c>
      <c r="M63" s="8"/>
      <c r="N63" s="6">
        <v>21944444444.444</v>
      </c>
      <c r="O63" s="84">
        <f t="shared" si="9"/>
        <v>-51.055134000000002</v>
      </c>
      <c r="P63" s="87"/>
      <c r="Q63" s="8"/>
    </row>
    <row r="64" spans="2:17" x14ac:dyDescent="0.25">
      <c r="B64" s="89">
        <v>7111111111.1111002</v>
      </c>
      <c r="C64" s="89">
        <v>-77.144881999999996</v>
      </c>
      <c r="D64" s="89">
        <v>-68.839980999999995</v>
      </c>
      <c r="E64" s="8"/>
      <c r="F64" s="6">
        <v>22250000000</v>
      </c>
      <c r="G64" s="84">
        <f t="shared" si="8"/>
        <v>-60.372962999999999</v>
      </c>
      <c r="H64" s="6"/>
      <c r="J64" s="89">
        <v>7111111111.1111002</v>
      </c>
      <c r="K64" s="89">
        <v>-79.927132</v>
      </c>
      <c r="L64" s="89">
        <v>-70.126807999999997</v>
      </c>
      <c r="M64" s="8"/>
      <c r="N64" s="6">
        <v>22250000000</v>
      </c>
      <c r="O64" s="84">
        <f t="shared" si="9"/>
        <v>-50.557262000000001</v>
      </c>
      <c r="P64" s="87"/>
      <c r="Q64" s="8"/>
    </row>
    <row r="65" spans="2:17" x14ac:dyDescent="0.25">
      <c r="B65" s="89">
        <v>7555555555.5556002</v>
      </c>
      <c r="C65" s="89">
        <v>-74.815467999999996</v>
      </c>
      <c r="D65" s="89">
        <v>-66.325005000000004</v>
      </c>
      <c r="E65" s="8"/>
      <c r="F65" s="6">
        <v>22555555555.556</v>
      </c>
      <c r="G65" s="84">
        <f t="shared" si="8"/>
        <v>-59.621723000000003</v>
      </c>
      <c r="H65" s="6"/>
      <c r="J65" s="89">
        <v>7555555555.5556002</v>
      </c>
      <c r="K65" s="89">
        <v>-81.531836999999996</v>
      </c>
      <c r="L65" s="89">
        <v>-71.441063</v>
      </c>
      <c r="M65" s="8"/>
      <c r="N65" s="6">
        <v>22555555555.556</v>
      </c>
      <c r="O65" s="84">
        <f t="shared" si="9"/>
        <v>-50.199627</v>
      </c>
      <c r="P65" s="87"/>
      <c r="Q65" s="8"/>
    </row>
    <row r="66" spans="2:17" x14ac:dyDescent="0.25">
      <c r="B66" s="89">
        <v>8000000000</v>
      </c>
      <c r="C66" s="89">
        <v>-73.959609999999998</v>
      </c>
      <c r="D66" s="89">
        <v>-65.277184000000005</v>
      </c>
      <c r="E66" s="8"/>
      <c r="F66" s="6">
        <v>22861111111.111</v>
      </c>
      <c r="G66" s="84">
        <f t="shared" si="8"/>
        <v>-59.219802999999999</v>
      </c>
      <c r="H66" s="6"/>
      <c r="J66" s="89">
        <v>8000000000</v>
      </c>
      <c r="K66" s="89">
        <v>-78.864486999999997</v>
      </c>
      <c r="L66" s="89">
        <v>-68.551581999999996</v>
      </c>
      <c r="M66" s="8"/>
      <c r="N66" s="6">
        <v>22861111111.111</v>
      </c>
      <c r="O66" s="84">
        <f t="shared" si="9"/>
        <v>-50.616740999999998</v>
      </c>
      <c r="P66" s="87"/>
      <c r="Q66" s="8"/>
    </row>
    <row r="67" spans="2:17" x14ac:dyDescent="0.25">
      <c r="B67" s="89">
        <v>8444444444.4443998</v>
      </c>
      <c r="C67" s="89">
        <v>-72.170952</v>
      </c>
      <c r="D67" s="89">
        <v>-63.291046000000001</v>
      </c>
      <c r="E67" s="8"/>
      <c r="F67" s="6">
        <v>23166666666.667</v>
      </c>
      <c r="G67" s="84">
        <f t="shared" si="8"/>
        <v>-59.127124999999999</v>
      </c>
      <c r="H67" s="6"/>
      <c r="J67" s="89">
        <v>8444444444.4443998</v>
      </c>
      <c r="K67" s="89">
        <v>-77.516059999999996</v>
      </c>
      <c r="L67" s="89">
        <v>-66.939407000000003</v>
      </c>
      <c r="M67" s="8"/>
      <c r="N67" s="6">
        <v>23166666666.667</v>
      </c>
      <c r="O67" s="84">
        <f t="shared" si="9"/>
        <v>-51.068916000000002</v>
      </c>
      <c r="P67" s="87"/>
      <c r="Q67" s="8"/>
    </row>
    <row r="68" spans="2:17" x14ac:dyDescent="0.25">
      <c r="B68" s="89">
        <v>8888888888.8889008</v>
      </c>
      <c r="C68" s="89">
        <v>-69.015204999999995</v>
      </c>
      <c r="D68" s="89">
        <v>-60.090041999999997</v>
      </c>
      <c r="E68" s="8"/>
      <c r="F68" s="6">
        <v>23472222222.222</v>
      </c>
      <c r="G68" s="84">
        <f t="shared" si="8"/>
        <v>-58.459071999999999</v>
      </c>
      <c r="H68" s="6"/>
      <c r="J68" s="89">
        <v>8888888888.8889008</v>
      </c>
      <c r="K68" s="89">
        <v>-80.243674999999996</v>
      </c>
      <c r="L68" s="89">
        <v>-69.588341</v>
      </c>
      <c r="M68" s="8"/>
      <c r="N68" s="6">
        <v>23472222222.222</v>
      </c>
      <c r="O68" s="84">
        <f t="shared" si="9"/>
        <v>-52.075417000000002</v>
      </c>
      <c r="P68" s="87"/>
      <c r="Q68" s="8"/>
    </row>
    <row r="69" spans="2:17" x14ac:dyDescent="0.25">
      <c r="B69" s="89">
        <v>9333333333.3332996</v>
      </c>
      <c r="C69" s="89">
        <v>-70.627525000000006</v>
      </c>
      <c r="D69" s="89">
        <v>-61.483730000000001</v>
      </c>
      <c r="E69" s="8"/>
      <c r="F69" s="6">
        <v>23777777777.778</v>
      </c>
      <c r="G69" s="84">
        <f t="shared" si="8"/>
        <v>-59.058998000000003</v>
      </c>
      <c r="H69" s="6"/>
      <c r="J69" s="89">
        <v>9333333333.3332996</v>
      </c>
      <c r="K69" s="89">
        <v>-82.710898999999998</v>
      </c>
      <c r="L69" s="89">
        <v>-71.755568999999994</v>
      </c>
      <c r="M69" s="8"/>
      <c r="N69" s="6">
        <v>23777777777.778</v>
      </c>
      <c r="O69" s="84">
        <f t="shared" si="9"/>
        <v>-53.918339000000003</v>
      </c>
      <c r="P69" s="87"/>
      <c r="Q69" s="8"/>
    </row>
    <row r="70" spans="2:17" x14ac:dyDescent="0.25">
      <c r="B70" s="89">
        <v>9777777777.7777996</v>
      </c>
      <c r="C70" s="89">
        <v>-72.269356000000002</v>
      </c>
      <c r="D70" s="89">
        <v>-63.089714000000001</v>
      </c>
      <c r="E70" s="8"/>
      <c r="F70" s="6">
        <v>24083333333.333</v>
      </c>
      <c r="G70" s="84">
        <f t="shared" si="8"/>
        <v>-59.662247000000001</v>
      </c>
      <c r="H70" s="6"/>
      <c r="J70" s="89">
        <v>9777777777.7777996</v>
      </c>
      <c r="K70" s="89">
        <v>-79.826713999999996</v>
      </c>
      <c r="L70" s="89">
        <v>-68.9786</v>
      </c>
      <c r="M70" s="8"/>
      <c r="N70" s="6">
        <v>24083333333.333</v>
      </c>
      <c r="O70" s="84">
        <f t="shared" si="9"/>
        <v>-54.984561999999997</v>
      </c>
      <c r="P70" s="87"/>
      <c r="Q70" s="8"/>
    </row>
    <row r="71" spans="2:17" x14ac:dyDescent="0.25">
      <c r="B71" s="89">
        <v>10222222222.222</v>
      </c>
      <c r="C71" s="89">
        <v>-75.315833999999995</v>
      </c>
      <c r="D71" s="89">
        <v>-66.197654999999997</v>
      </c>
      <c r="E71" s="8"/>
      <c r="F71" s="6">
        <v>24388888888.889</v>
      </c>
      <c r="G71" s="84">
        <f t="shared" si="8"/>
        <v>-61.475425999999999</v>
      </c>
      <c r="H71" s="6"/>
      <c r="J71" s="89">
        <v>10222222222.222</v>
      </c>
      <c r="K71" s="89">
        <v>-75.480164000000002</v>
      </c>
      <c r="L71" s="89">
        <v>-64.769630000000006</v>
      </c>
      <c r="M71" s="8"/>
      <c r="N71" s="6">
        <v>24388888888.889</v>
      </c>
      <c r="O71" s="84">
        <f t="shared" si="9"/>
        <v>-54.129837000000002</v>
      </c>
      <c r="P71" s="87"/>
      <c r="Q71" s="8"/>
    </row>
    <row r="72" spans="2:17" x14ac:dyDescent="0.25">
      <c r="B72" s="89">
        <v>10666666666.667</v>
      </c>
      <c r="C72" s="89">
        <v>-78.220528000000002</v>
      </c>
      <c r="D72" s="89">
        <v>-69.086867999999996</v>
      </c>
      <c r="E72" s="8"/>
      <c r="F72" s="6">
        <v>24694444444.444</v>
      </c>
      <c r="G72" s="84">
        <f t="shared" si="8"/>
        <v>-62.088821000000003</v>
      </c>
      <c r="H72" s="6"/>
      <c r="J72" s="89">
        <v>10666666666.667</v>
      </c>
      <c r="K72" s="89">
        <v>-74.210136000000006</v>
      </c>
      <c r="L72" s="89">
        <v>-63.610354999999998</v>
      </c>
      <c r="M72" s="8"/>
      <c r="N72" s="6">
        <v>24694444444.444</v>
      </c>
      <c r="O72" s="84">
        <f t="shared" si="9"/>
        <v>-52.383212999999998</v>
      </c>
      <c r="P72" s="87"/>
      <c r="Q72" s="8"/>
    </row>
    <row r="73" spans="2:17" x14ac:dyDescent="0.25">
      <c r="B73" s="89">
        <v>11111111111.111</v>
      </c>
      <c r="C73" s="89">
        <v>-78.495566999999994</v>
      </c>
      <c r="D73" s="89">
        <v>-69.175842000000003</v>
      </c>
      <c r="E73" s="8"/>
      <c r="F73" s="6">
        <v>25000000000</v>
      </c>
      <c r="G73" s="84">
        <f t="shared" si="8"/>
        <v>-65.370941000000002</v>
      </c>
      <c r="H73" s="6"/>
      <c r="J73" s="89">
        <v>11111111111.111</v>
      </c>
      <c r="K73" s="89">
        <v>-72.186874000000003</v>
      </c>
      <c r="L73" s="89">
        <v>-61.598488000000003</v>
      </c>
      <c r="M73" s="8"/>
      <c r="N73" s="6">
        <v>25000000000</v>
      </c>
      <c r="O73" s="84">
        <f t="shared" si="9"/>
        <v>-52.904049000000001</v>
      </c>
      <c r="P73" s="87"/>
      <c r="Q73" s="8"/>
    </row>
    <row r="74" spans="2:17" x14ac:dyDescent="0.25">
      <c r="B74" s="89">
        <v>11555555555.556</v>
      </c>
      <c r="C74" s="89">
        <v>-73.523026000000002</v>
      </c>
      <c r="D74" s="89">
        <v>-63.688206000000001</v>
      </c>
      <c r="E74" s="8"/>
      <c r="F74" s="6" t="s">
        <v>21</v>
      </c>
      <c r="H74" s="6"/>
      <c r="J74" s="89">
        <v>11555555555.556</v>
      </c>
      <c r="K74" s="89">
        <v>-70.363426000000004</v>
      </c>
      <c r="L74" s="89">
        <v>-59.875323999999999</v>
      </c>
      <c r="M74" s="8"/>
      <c r="N74" s="6" t="s">
        <v>21</v>
      </c>
      <c r="P74" s="87"/>
      <c r="Q74" s="8"/>
    </row>
    <row r="75" spans="2:17" x14ac:dyDescent="0.25">
      <c r="B75" s="89">
        <v>12000000000</v>
      </c>
      <c r="C75" s="89">
        <v>-70.589423999999994</v>
      </c>
      <c r="D75" s="89">
        <v>-59.471381999999998</v>
      </c>
      <c r="H75" s="6"/>
      <c r="J75" s="89">
        <v>12000000000</v>
      </c>
      <c r="K75" s="89">
        <v>-68.582770999999994</v>
      </c>
      <c r="L75" s="89">
        <v>-58.261344999999999</v>
      </c>
      <c r="P75" s="87"/>
    </row>
    <row r="76" spans="2:17" x14ac:dyDescent="0.25">
      <c r="B76" s="89" t="s">
        <v>21</v>
      </c>
      <c r="C76" s="89"/>
      <c r="D76" s="89"/>
      <c r="H76" s="6"/>
      <c r="J76" s="89" t="s">
        <v>21</v>
      </c>
      <c r="P76" s="87"/>
    </row>
    <row r="77" spans="2:17" x14ac:dyDescent="0.25">
      <c r="B77" s="89"/>
      <c r="C77" s="89"/>
      <c r="D77" s="89"/>
      <c r="F77" s="6" t="s">
        <v>24</v>
      </c>
      <c r="H77" s="6"/>
      <c r="N77" s="6" t="s">
        <v>24</v>
      </c>
      <c r="P77" s="87"/>
    </row>
    <row r="78" spans="2:17" ht="15.75" x14ac:dyDescent="0.25">
      <c r="B78" s="89"/>
      <c r="C78" s="89"/>
      <c r="D78" s="89"/>
      <c r="F78" s="6" t="s">
        <v>19</v>
      </c>
      <c r="G78" s="6" t="str">
        <f t="shared" ref="G78:G97" si="10">D104</f>
        <v>4Rx0L dBc Log Mag(dB)</v>
      </c>
      <c r="H78" s="35">
        <v>4</v>
      </c>
      <c r="N78" s="6" t="s">
        <v>19</v>
      </c>
      <c r="O78" s="6" t="str">
        <f t="shared" ref="O78:O97" si="11">L104</f>
        <v>4Rx0L dBc Log Mag(dB)</v>
      </c>
      <c r="P78" s="35">
        <v>4</v>
      </c>
    </row>
    <row r="79" spans="2:17" ht="15.75" x14ac:dyDescent="0.25">
      <c r="B79" s="89" t="s">
        <v>23</v>
      </c>
      <c r="C79" s="89"/>
      <c r="D79" s="89"/>
      <c r="F79" s="6">
        <f t="shared" ref="F79:F97" si="12">B105/1000000000</f>
        <v>8</v>
      </c>
      <c r="G79" s="6">
        <f t="shared" si="10"/>
        <v>-91.685676999999998</v>
      </c>
      <c r="H79" s="36">
        <f>ABS(AVERAGE(G79:G97)-(H78-1)*5)</f>
        <v>98.992346578947377</v>
      </c>
      <c r="J79" s="89" t="s">
        <v>23</v>
      </c>
      <c r="N79" s="6">
        <f t="shared" ref="N79:N97" si="13">J105/1000000000</f>
        <v>8</v>
      </c>
      <c r="O79" s="6">
        <f t="shared" si="11"/>
        <v>-93.031754000000006</v>
      </c>
      <c r="P79" s="36">
        <f>ABS(AVERAGE(O79:O97)-(P78-1)*5)</f>
        <v>103.86261063157895</v>
      </c>
    </row>
    <row r="80" spans="2:17" x14ac:dyDescent="0.25">
      <c r="B80" s="89" t="s">
        <v>19</v>
      </c>
      <c r="C80" s="89" t="s">
        <v>240</v>
      </c>
      <c r="D80" s="89" t="s">
        <v>243</v>
      </c>
      <c r="F80" s="6">
        <f t="shared" si="12"/>
        <v>8.2222222222222001</v>
      </c>
      <c r="G80" s="6">
        <f t="shared" si="10"/>
        <v>-87.430107000000007</v>
      </c>
      <c r="H80" s="6"/>
      <c r="J80" s="89" t="s">
        <v>19</v>
      </c>
      <c r="K80" s="89" t="s">
        <v>240</v>
      </c>
      <c r="L80" s="89" t="s">
        <v>243</v>
      </c>
      <c r="N80" s="6">
        <f t="shared" si="13"/>
        <v>8.2222222222222001</v>
      </c>
      <c r="O80" s="6">
        <f t="shared" si="11"/>
        <v>-97.264336</v>
      </c>
      <c r="P80" s="87"/>
    </row>
    <row r="81" spans="2:16" x14ac:dyDescent="0.25">
      <c r="B81" s="89">
        <v>6000000000</v>
      </c>
      <c r="C81" s="89">
        <v>-87.414703000000003</v>
      </c>
      <c r="D81" s="89">
        <v>-78.989609000000002</v>
      </c>
      <c r="F81" s="6">
        <f t="shared" si="12"/>
        <v>8.4444444444444002</v>
      </c>
      <c r="G81" s="6">
        <f t="shared" si="10"/>
        <v>-94.542984000000004</v>
      </c>
      <c r="H81" s="6"/>
      <c r="J81" s="89">
        <v>6000000000</v>
      </c>
      <c r="K81" s="89">
        <v>-69.452301000000006</v>
      </c>
      <c r="L81" s="89">
        <v>-59.070067999999999</v>
      </c>
      <c r="N81" s="6">
        <f t="shared" si="13"/>
        <v>8.4444444444444002</v>
      </c>
      <c r="O81" s="6">
        <f t="shared" si="11"/>
        <v>-93.604316999999995</v>
      </c>
      <c r="P81" s="87"/>
    </row>
    <row r="82" spans="2:16" x14ac:dyDescent="0.25">
      <c r="B82" s="89">
        <v>6333333333.3332996</v>
      </c>
      <c r="C82" s="89">
        <v>-88.258728000000005</v>
      </c>
      <c r="D82" s="89">
        <v>-80.484595999999996</v>
      </c>
      <c r="F82" s="6">
        <f t="shared" si="12"/>
        <v>8.6666666666666998</v>
      </c>
      <c r="G82" s="6">
        <f t="shared" si="10"/>
        <v>-86.127380000000002</v>
      </c>
      <c r="H82" s="6"/>
      <c r="J82" s="89">
        <v>6333333333.3332996</v>
      </c>
      <c r="K82" s="89">
        <v>-70.722526999999999</v>
      </c>
      <c r="L82" s="89">
        <v>-62.664409999999997</v>
      </c>
      <c r="N82" s="6">
        <f t="shared" si="13"/>
        <v>8.6666666666666998</v>
      </c>
      <c r="O82" s="6">
        <f t="shared" si="11"/>
        <v>-96.798012</v>
      </c>
      <c r="P82" s="87"/>
    </row>
    <row r="83" spans="2:16" x14ac:dyDescent="0.25">
      <c r="B83" s="89">
        <v>6666666666.6667004</v>
      </c>
      <c r="C83" s="89">
        <v>-86.555404999999993</v>
      </c>
      <c r="D83" s="89">
        <v>-78.419608999999994</v>
      </c>
      <c r="F83" s="6">
        <f t="shared" si="12"/>
        <v>8.8888888888888999</v>
      </c>
      <c r="G83" s="6">
        <f t="shared" si="10"/>
        <v>-91.764893000000001</v>
      </c>
      <c r="H83" s="6"/>
      <c r="J83" s="89">
        <v>6666666666.6667004</v>
      </c>
      <c r="K83" s="89">
        <v>-70.101303000000001</v>
      </c>
      <c r="L83" s="89">
        <v>-62.158321000000001</v>
      </c>
      <c r="N83" s="6">
        <f t="shared" si="13"/>
        <v>8.8888888888888999</v>
      </c>
      <c r="O83" s="6">
        <f t="shared" si="11"/>
        <v>-91.268173000000004</v>
      </c>
      <c r="P83" s="87"/>
    </row>
    <row r="84" spans="2:16" x14ac:dyDescent="0.25">
      <c r="B84" s="89">
        <v>7000000000</v>
      </c>
      <c r="C84" s="89">
        <v>-84.897141000000005</v>
      </c>
      <c r="D84" s="89">
        <v>-76.589591999999996</v>
      </c>
      <c r="F84" s="6">
        <f t="shared" si="12"/>
        <v>9.1111111111111001</v>
      </c>
      <c r="G84" s="6">
        <f t="shared" si="10"/>
        <v>-88.538833999999994</v>
      </c>
      <c r="H84" s="6"/>
      <c r="J84" s="89">
        <v>7000000000</v>
      </c>
      <c r="K84" s="89">
        <v>-68.797577000000004</v>
      </c>
      <c r="L84" s="89">
        <v>-60.325825000000002</v>
      </c>
      <c r="N84" s="6">
        <f t="shared" si="13"/>
        <v>9.1111111111111001</v>
      </c>
      <c r="O84" s="6">
        <f t="shared" si="11"/>
        <v>-92.026336999999998</v>
      </c>
      <c r="P84" s="87"/>
    </row>
    <row r="85" spans="2:16" x14ac:dyDescent="0.25">
      <c r="B85" s="89">
        <v>7333333333.3332996</v>
      </c>
      <c r="C85" s="89">
        <v>-82.488433999999998</v>
      </c>
      <c r="D85" s="89">
        <v>-74.505852000000004</v>
      </c>
      <c r="F85" s="6">
        <f t="shared" si="12"/>
        <v>9.3333333333333002</v>
      </c>
      <c r="G85" s="6">
        <f t="shared" si="10"/>
        <v>-87.564766000000006</v>
      </c>
      <c r="H85" s="6"/>
      <c r="J85" s="89">
        <v>7333333333.3332996</v>
      </c>
      <c r="K85" s="89">
        <v>-65.222397000000001</v>
      </c>
      <c r="L85" s="89">
        <v>-56.413769000000002</v>
      </c>
      <c r="N85" s="6">
        <f t="shared" si="13"/>
        <v>9.3333333333333002</v>
      </c>
      <c r="O85" s="6">
        <f t="shared" si="11"/>
        <v>-91.330901999999995</v>
      </c>
      <c r="P85" s="87"/>
    </row>
    <row r="86" spans="2:16" x14ac:dyDescent="0.25">
      <c r="B86" s="89">
        <v>7666666666.6667004</v>
      </c>
      <c r="C86" s="89">
        <v>-84.377266000000006</v>
      </c>
      <c r="D86" s="89">
        <v>-76.359054999999998</v>
      </c>
      <c r="F86" s="6">
        <f t="shared" si="12"/>
        <v>9.5555555555555998</v>
      </c>
      <c r="G86" s="6">
        <f t="shared" si="10"/>
        <v>-83.098663000000002</v>
      </c>
      <c r="H86" s="6"/>
      <c r="J86" s="89">
        <v>7666666666.6667004</v>
      </c>
      <c r="K86" s="89">
        <v>-66.433623999999995</v>
      </c>
      <c r="L86" s="89">
        <v>-57.433613000000001</v>
      </c>
      <c r="N86" s="6">
        <f t="shared" si="13"/>
        <v>9.5555555555555998</v>
      </c>
      <c r="O86" s="6">
        <f t="shared" si="11"/>
        <v>-86.500618000000003</v>
      </c>
      <c r="P86" s="87"/>
    </row>
    <row r="87" spans="2:16" x14ac:dyDescent="0.25">
      <c r="B87" s="89">
        <v>8000000000</v>
      </c>
      <c r="C87" s="89">
        <v>-79.381714000000002</v>
      </c>
      <c r="D87" s="89">
        <v>-71.243888999999996</v>
      </c>
      <c r="F87" s="6">
        <f t="shared" si="12"/>
        <v>9.7777777777777999</v>
      </c>
      <c r="G87" s="6">
        <f t="shared" si="10"/>
        <v>-81.538398999999998</v>
      </c>
      <c r="H87" s="6"/>
      <c r="J87" s="89">
        <v>8000000000</v>
      </c>
      <c r="K87" s="89">
        <v>-63.742621999999997</v>
      </c>
      <c r="L87" s="89">
        <v>-54.416736999999998</v>
      </c>
      <c r="N87" s="6">
        <f t="shared" si="13"/>
        <v>9.7777777777777999</v>
      </c>
      <c r="O87" s="6">
        <f t="shared" si="11"/>
        <v>-95.963088999999997</v>
      </c>
      <c r="P87" s="87"/>
    </row>
    <row r="88" spans="2:16" x14ac:dyDescent="0.25">
      <c r="B88" s="89">
        <v>8333333333.3332996</v>
      </c>
      <c r="C88" s="89">
        <v>-78.177795000000003</v>
      </c>
      <c r="D88" s="89">
        <v>-69.872894000000002</v>
      </c>
      <c r="F88" s="6">
        <f t="shared" si="12"/>
        <v>10</v>
      </c>
      <c r="G88" s="6">
        <f t="shared" si="10"/>
        <v>-83.080887000000004</v>
      </c>
      <c r="H88" s="6"/>
      <c r="J88" s="89">
        <v>8333333333.3332996</v>
      </c>
      <c r="K88" s="89">
        <v>-63.419291999999999</v>
      </c>
      <c r="L88" s="89">
        <v>-53.618965000000003</v>
      </c>
      <c r="N88" s="6">
        <f t="shared" si="13"/>
        <v>10</v>
      </c>
      <c r="O88" s="6">
        <f t="shared" si="11"/>
        <v>-93.831244999999996</v>
      </c>
      <c r="P88" s="87"/>
    </row>
    <row r="89" spans="2:16" x14ac:dyDescent="0.25">
      <c r="B89" s="89">
        <v>8666666666.6667004</v>
      </c>
      <c r="C89" s="89">
        <v>-69.983963000000003</v>
      </c>
      <c r="D89" s="89">
        <v>-61.493504000000001</v>
      </c>
      <c r="F89" s="6">
        <f t="shared" si="12"/>
        <v>10.222222222221999</v>
      </c>
      <c r="G89" s="6">
        <f t="shared" si="10"/>
        <v>-78.332915999999997</v>
      </c>
      <c r="H89" s="6"/>
      <c r="J89" s="89">
        <v>8666666666.6667004</v>
      </c>
      <c r="K89" s="89">
        <v>-61.145904999999999</v>
      </c>
      <c r="L89" s="89">
        <v>-51.055134000000002</v>
      </c>
      <c r="N89" s="6">
        <f t="shared" si="13"/>
        <v>10.222222222221999</v>
      </c>
      <c r="O89" s="6">
        <f t="shared" si="11"/>
        <v>-91.822433000000004</v>
      </c>
      <c r="P89" s="87"/>
    </row>
    <row r="90" spans="2:16" x14ac:dyDescent="0.25">
      <c r="B90" s="89">
        <v>9000000000</v>
      </c>
      <c r="C90" s="89">
        <v>-69.055389000000005</v>
      </c>
      <c r="D90" s="89">
        <v>-60.372962999999999</v>
      </c>
      <c r="F90" s="6">
        <f t="shared" si="12"/>
        <v>10.444444444444001</v>
      </c>
      <c r="G90" s="6">
        <f t="shared" si="10"/>
        <v>-78.957817000000006</v>
      </c>
      <c r="H90" s="6"/>
      <c r="J90" s="89">
        <v>9000000000</v>
      </c>
      <c r="K90" s="89">
        <v>-60.870167000000002</v>
      </c>
      <c r="L90" s="89">
        <v>-50.557262000000001</v>
      </c>
      <c r="N90" s="6">
        <f t="shared" si="13"/>
        <v>10.444444444444001</v>
      </c>
      <c r="O90" s="6">
        <f t="shared" si="11"/>
        <v>-92.084091000000001</v>
      </c>
      <c r="P90" s="87"/>
    </row>
    <row r="91" spans="2:16" x14ac:dyDescent="0.25">
      <c r="B91" s="89">
        <v>9333333333.3332996</v>
      </c>
      <c r="C91" s="89">
        <v>-68.501625000000004</v>
      </c>
      <c r="D91" s="89">
        <v>-59.621723000000003</v>
      </c>
      <c r="F91" s="6">
        <f t="shared" si="12"/>
        <v>10.666666666667</v>
      </c>
      <c r="G91" s="6">
        <f t="shared" si="10"/>
        <v>-79.723145000000002</v>
      </c>
      <c r="H91" s="6"/>
      <c r="J91" s="89">
        <v>9333333333.3332996</v>
      </c>
      <c r="K91" s="89">
        <v>-60.776279000000002</v>
      </c>
      <c r="L91" s="89">
        <v>-50.199627</v>
      </c>
      <c r="N91" s="6">
        <f t="shared" si="13"/>
        <v>10.666666666667</v>
      </c>
      <c r="O91" s="6">
        <f t="shared" si="11"/>
        <v>-85.865334000000004</v>
      </c>
      <c r="P91" s="87"/>
    </row>
    <row r="92" spans="2:16" x14ac:dyDescent="0.25">
      <c r="B92" s="89">
        <v>9666666666.6667004</v>
      </c>
      <c r="C92" s="89">
        <v>-68.144965999999997</v>
      </c>
      <c r="D92" s="89">
        <v>-59.219802999999999</v>
      </c>
      <c r="F92" s="6">
        <f t="shared" si="12"/>
        <v>10.888888888888999</v>
      </c>
      <c r="G92" s="6">
        <f t="shared" si="10"/>
        <v>-78.924712999999997</v>
      </c>
      <c r="H92" s="6"/>
      <c r="J92" s="89">
        <v>9666666666.6667004</v>
      </c>
      <c r="K92" s="89">
        <v>-61.272072000000001</v>
      </c>
      <c r="L92" s="89">
        <v>-50.616740999999998</v>
      </c>
      <c r="N92" s="6">
        <f t="shared" si="13"/>
        <v>10.888888888888999</v>
      </c>
      <c r="O92" s="6">
        <f t="shared" si="11"/>
        <v>-85.758972</v>
      </c>
      <c r="P92" s="87"/>
    </row>
    <row r="93" spans="2:16" x14ac:dyDescent="0.25">
      <c r="B93" s="89">
        <v>10000000000</v>
      </c>
      <c r="C93" s="89">
        <v>-68.270920000000004</v>
      </c>
      <c r="D93" s="89">
        <v>-59.127124999999999</v>
      </c>
      <c r="F93" s="6">
        <f t="shared" si="12"/>
        <v>11.111111111111001</v>
      </c>
      <c r="G93" s="6">
        <f t="shared" si="10"/>
        <v>-80.545569999999998</v>
      </c>
      <c r="H93" s="6"/>
      <c r="J93" s="89">
        <v>10000000000</v>
      </c>
      <c r="K93" s="89">
        <v>-62.024250000000002</v>
      </c>
      <c r="L93" s="89">
        <v>-51.068916000000002</v>
      </c>
      <c r="N93" s="6">
        <f t="shared" si="13"/>
        <v>11.111111111111001</v>
      </c>
      <c r="O93" s="6">
        <f t="shared" si="11"/>
        <v>-80.904921999999999</v>
      </c>
      <c r="P93" s="87"/>
    </row>
    <row r="94" spans="2:16" x14ac:dyDescent="0.25">
      <c r="B94" s="89">
        <v>10333333333.333</v>
      </c>
      <c r="C94" s="89">
        <v>-67.638710000000003</v>
      </c>
      <c r="D94" s="89">
        <v>-58.459071999999999</v>
      </c>
      <c r="F94" s="6">
        <f t="shared" si="12"/>
        <v>11.333333333333</v>
      </c>
      <c r="G94" s="6">
        <f t="shared" si="10"/>
        <v>-80.870621</v>
      </c>
      <c r="H94" s="6"/>
      <c r="J94" s="89">
        <v>10333333333.333</v>
      </c>
      <c r="K94" s="89">
        <v>-62.923530999999997</v>
      </c>
      <c r="L94" s="89">
        <v>-52.075417000000002</v>
      </c>
      <c r="N94" s="6">
        <f t="shared" si="13"/>
        <v>11.333333333333</v>
      </c>
      <c r="O94" s="6">
        <f t="shared" si="11"/>
        <v>-80.348365999999999</v>
      </c>
      <c r="P94" s="87"/>
    </row>
    <row r="95" spans="2:16" x14ac:dyDescent="0.25">
      <c r="B95" s="89">
        <v>10666666666.667</v>
      </c>
      <c r="C95" s="89">
        <v>-68.177177</v>
      </c>
      <c r="D95" s="89">
        <v>-59.058998000000003</v>
      </c>
      <c r="F95" s="6">
        <f t="shared" si="12"/>
        <v>11.555555555555999</v>
      </c>
      <c r="G95" s="6">
        <f t="shared" si="10"/>
        <v>-80.456406000000001</v>
      </c>
      <c r="H95" s="6"/>
      <c r="J95" s="89">
        <v>10666666666.667</v>
      </c>
      <c r="K95" s="89">
        <v>-64.628867999999997</v>
      </c>
      <c r="L95" s="89">
        <v>-53.918339000000003</v>
      </c>
      <c r="N95" s="6">
        <f t="shared" si="13"/>
        <v>11.555555555555999</v>
      </c>
      <c r="O95" s="6">
        <f t="shared" si="11"/>
        <v>-81.378165999999993</v>
      </c>
      <c r="P95" s="87"/>
    </row>
    <row r="96" spans="2:16" x14ac:dyDescent="0.25">
      <c r="B96" s="89">
        <v>11000000000</v>
      </c>
      <c r="C96" s="89">
        <v>-68.795913999999996</v>
      </c>
      <c r="D96" s="89">
        <v>-59.662247000000001</v>
      </c>
      <c r="F96" s="6">
        <f t="shared" si="12"/>
        <v>11.777777777778001</v>
      </c>
      <c r="G96" s="6">
        <f t="shared" si="10"/>
        <v>-79.500602999999998</v>
      </c>
      <c r="H96" s="6"/>
      <c r="J96" s="89">
        <v>11000000000</v>
      </c>
      <c r="K96" s="89">
        <v>-65.584343000000004</v>
      </c>
      <c r="L96" s="89">
        <v>-54.984561999999997</v>
      </c>
      <c r="N96" s="6">
        <f t="shared" si="13"/>
        <v>11.777777777778001</v>
      </c>
      <c r="O96" s="6">
        <f t="shared" si="11"/>
        <v>-78.787398999999994</v>
      </c>
      <c r="P96" s="87"/>
    </row>
    <row r="97" spans="2:16" x14ac:dyDescent="0.25">
      <c r="B97" s="89">
        <v>11333333333.333</v>
      </c>
      <c r="C97" s="89">
        <v>-70.795151000000004</v>
      </c>
      <c r="D97" s="89">
        <v>-61.475425999999999</v>
      </c>
      <c r="F97" s="6">
        <f t="shared" si="12"/>
        <v>12</v>
      </c>
      <c r="G97" s="6">
        <f t="shared" si="10"/>
        <v>-83.170203999999998</v>
      </c>
      <c r="H97" s="6"/>
      <c r="J97" s="89">
        <v>11333333333.333</v>
      </c>
      <c r="K97" s="89">
        <v>-64.718224000000006</v>
      </c>
      <c r="L97" s="89">
        <v>-54.129837000000002</v>
      </c>
      <c r="N97" s="6">
        <f t="shared" si="13"/>
        <v>12</v>
      </c>
      <c r="O97" s="6">
        <f t="shared" si="11"/>
        <v>-79.821135999999996</v>
      </c>
      <c r="P97" s="87"/>
    </row>
    <row r="98" spans="2:16" x14ac:dyDescent="0.25">
      <c r="B98" s="89">
        <v>11666666666.667</v>
      </c>
      <c r="C98" s="89">
        <v>-71.923636999999999</v>
      </c>
      <c r="D98" s="89">
        <v>-62.088821000000003</v>
      </c>
      <c r="F98" s="6" t="s">
        <v>21</v>
      </c>
      <c r="H98" s="6"/>
      <c r="J98" s="89">
        <v>11666666666.667</v>
      </c>
      <c r="K98" s="89">
        <v>-62.871315000000003</v>
      </c>
      <c r="L98" s="89">
        <v>-52.383212999999998</v>
      </c>
      <c r="N98" s="6" t="s">
        <v>21</v>
      </c>
      <c r="P98" s="87"/>
    </row>
    <row r="99" spans="2:16" x14ac:dyDescent="0.25">
      <c r="B99" s="89">
        <v>12000000000</v>
      </c>
      <c r="C99" s="89">
        <v>-76.488990999999999</v>
      </c>
      <c r="D99" s="89">
        <v>-65.370941000000002</v>
      </c>
      <c r="H99" s="6"/>
      <c r="J99" s="89">
        <v>12000000000</v>
      </c>
      <c r="K99" s="89">
        <v>-63.225479</v>
      </c>
      <c r="L99" s="89">
        <v>-52.904049000000001</v>
      </c>
      <c r="P99" s="87"/>
    </row>
    <row r="100" spans="2:16" x14ac:dyDescent="0.25">
      <c r="B100" s="89" t="s">
        <v>21</v>
      </c>
      <c r="C100" s="89"/>
      <c r="D100" s="89"/>
      <c r="H100" s="6"/>
      <c r="J100" s="89" t="s">
        <v>21</v>
      </c>
      <c r="P100" s="87"/>
    </row>
    <row r="101" spans="2:16" x14ac:dyDescent="0.25">
      <c r="B101" s="89"/>
      <c r="C101" s="89"/>
      <c r="D101" s="89"/>
      <c r="F101" s="6" t="s">
        <v>25</v>
      </c>
      <c r="H101" s="6"/>
      <c r="N101" s="6" t="s">
        <v>25</v>
      </c>
      <c r="P101" s="87"/>
    </row>
    <row r="102" spans="2:16" ht="15.75" x14ac:dyDescent="0.25">
      <c r="B102" s="89"/>
      <c r="C102" s="89"/>
      <c r="D102" s="89"/>
      <c r="F102" s="6" t="s">
        <v>19</v>
      </c>
      <c r="G102" s="6" t="str">
        <f t="shared" ref="G102:G121" si="14">D128</f>
        <v>5Rx0L dBc Log Mag(dB)</v>
      </c>
      <c r="H102" s="35">
        <v>5</v>
      </c>
      <c r="N102" s="6" t="s">
        <v>19</v>
      </c>
      <c r="O102" s="6" t="str">
        <f t="shared" ref="O102:O121" si="15">L128</f>
        <v>5Rx0L dBc Log Mag(dB)</v>
      </c>
      <c r="P102" s="35">
        <v>5</v>
      </c>
    </row>
    <row r="103" spans="2:16" ht="15.75" x14ac:dyDescent="0.25">
      <c r="B103" s="89" t="s">
        <v>24</v>
      </c>
      <c r="C103" s="89"/>
      <c r="D103" s="89"/>
      <c r="F103" s="6">
        <f t="shared" ref="F103:F121" si="16">B129/1000000000</f>
        <v>10</v>
      </c>
      <c r="G103" s="6">
        <f t="shared" si="14"/>
        <v>-87.016281000000006</v>
      </c>
      <c r="H103" s="36">
        <f>ABS(AVERAGE(G103:G121)-(H102-1)*5)</f>
        <v>99.131842421052625</v>
      </c>
      <c r="J103" s="89" t="s">
        <v>24</v>
      </c>
      <c r="N103" s="6">
        <f t="shared" ref="N103:N121" si="17">J129/1000000000</f>
        <v>10</v>
      </c>
      <c r="O103" s="6">
        <f t="shared" si="15"/>
        <v>-86.367378000000002</v>
      </c>
      <c r="P103" s="36">
        <f>ABS(AVERAGE(O103:O121)-(P102-1)*5)</f>
        <v>102.10792494736842</v>
      </c>
    </row>
    <row r="104" spans="2:16" x14ac:dyDescent="0.25">
      <c r="B104" s="89" t="s">
        <v>19</v>
      </c>
      <c r="C104" s="89" t="s">
        <v>275</v>
      </c>
      <c r="D104" s="89" t="s">
        <v>276</v>
      </c>
      <c r="F104" s="6">
        <f t="shared" si="16"/>
        <v>10.111111111111001</v>
      </c>
      <c r="G104" s="6">
        <f t="shared" si="14"/>
        <v>-88.590262999999993</v>
      </c>
      <c r="J104" s="89" t="s">
        <v>19</v>
      </c>
      <c r="K104" s="89" t="s">
        <v>275</v>
      </c>
      <c r="L104" s="89" t="s">
        <v>276</v>
      </c>
      <c r="N104" s="6">
        <f t="shared" si="17"/>
        <v>10.111111111111001</v>
      </c>
      <c r="O104" s="6">
        <f t="shared" si="15"/>
        <v>-88.974113000000003</v>
      </c>
    </row>
    <row r="105" spans="2:16" x14ac:dyDescent="0.25">
      <c r="B105" s="89">
        <v>8000000000</v>
      </c>
      <c r="C105" s="89">
        <v>-100.11077</v>
      </c>
      <c r="D105" s="89">
        <v>-91.685676999999998</v>
      </c>
      <c r="F105" s="6">
        <f t="shared" si="16"/>
        <v>10.222222222221999</v>
      </c>
      <c r="G105" s="6">
        <f t="shared" si="14"/>
        <v>-81.883430000000004</v>
      </c>
      <c r="J105" s="89">
        <v>8000000000</v>
      </c>
      <c r="K105" s="89">
        <v>-103.41399</v>
      </c>
      <c r="L105" s="89">
        <v>-93.031754000000006</v>
      </c>
      <c r="N105" s="6">
        <f t="shared" si="17"/>
        <v>10.222222222221999</v>
      </c>
      <c r="O105" s="6">
        <f t="shared" si="15"/>
        <v>-90.347686999999993</v>
      </c>
    </row>
    <row r="106" spans="2:16" x14ac:dyDescent="0.25">
      <c r="B106" s="89">
        <v>8222222222.2222004</v>
      </c>
      <c r="C106" s="89">
        <v>-95.204239000000001</v>
      </c>
      <c r="D106" s="89">
        <v>-87.430107000000007</v>
      </c>
      <c r="F106" s="6">
        <f t="shared" si="16"/>
        <v>10.333333333333</v>
      </c>
      <c r="G106" s="6">
        <f t="shared" si="14"/>
        <v>-81.398231999999993</v>
      </c>
      <c r="J106" s="89">
        <v>8222222222.2222004</v>
      </c>
      <c r="K106" s="89">
        <v>-105.32245</v>
      </c>
      <c r="L106" s="89">
        <v>-97.264336</v>
      </c>
      <c r="N106" s="6">
        <f t="shared" si="17"/>
        <v>10.333333333333</v>
      </c>
      <c r="O106" s="6">
        <f t="shared" si="15"/>
        <v>-86.256645000000006</v>
      </c>
    </row>
    <row r="107" spans="2:16" x14ac:dyDescent="0.25">
      <c r="B107" s="89">
        <v>8444444444.4443998</v>
      </c>
      <c r="C107" s="89">
        <v>-102.67878</v>
      </c>
      <c r="D107" s="89">
        <v>-94.542984000000004</v>
      </c>
      <c r="F107" s="6">
        <f t="shared" si="16"/>
        <v>10.444444444444001</v>
      </c>
      <c r="G107" s="6">
        <f t="shared" si="14"/>
        <v>-82.608536000000001</v>
      </c>
      <c r="J107" s="89">
        <v>8444444444.4443998</v>
      </c>
      <c r="K107" s="89">
        <v>-101.54730000000001</v>
      </c>
      <c r="L107" s="89">
        <v>-93.604316999999995</v>
      </c>
      <c r="N107" s="6">
        <f t="shared" si="17"/>
        <v>10.444444444444001</v>
      </c>
      <c r="O107" s="6">
        <f t="shared" si="15"/>
        <v>-85.504242000000005</v>
      </c>
    </row>
    <row r="108" spans="2:16" x14ac:dyDescent="0.25">
      <c r="B108" s="89">
        <v>8666666666.6667004</v>
      </c>
      <c r="C108" s="89">
        <v>-94.434928999999997</v>
      </c>
      <c r="D108" s="89">
        <v>-86.127380000000002</v>
      </c>
      <c r="F108" s="6">
        <f t="shared" si="16"/>
        <v>10.555555555555999</v>
      </c>
      <c r="G108" s="6">
        <f t="shared" si="14"/>
        <v>-83.180260000000004</v>
      </c>
      <c r="J108" s="89">
        <v>8666666666.6667004</v>
      </c>
      <c r="K108" s="89">
        <v>-105.26976000000001</v>
      </c>
      <c r="L108" s="89">
        <v>-96.798012</v>
      </c>
      <c r="N108" s="6">
        <f t="shared" si="17"/>
        <v>10.555555555555999</v>
      </c>
      <c r="O108" s="6">
        <f t="shared" si="15"/>
        <v>-86.931174999999996</v>
      </c>
    </row>
    <row r="109" spans="2:16" x14ac:dyDescent="0.25">
      <c r="B109" s="89">
        <v>8888888888.8889008</v>
      </c>
      <c r="C109" s="89">
        <v>-99.747474999999994</v>
      </c>
      <c r="D109" s="89">
        <v>-91.764893000000001</v>
      </c>
      <c r="F109" s="6">
        <f t="shared" si="16"/>
        <v>10.666666666667</v>
      </c>
      <c r="G109" s="6">
        <f t="shared" si="14"/>
        <v>-80.487731999999994</v>
      </c>
      <c r="J109" s="89">
        <v>8888888888.8889008</v>
      </c>
      <c r="K109" s="89">
        <v>-100.07680000000001</v>
      </c>
      <c r="L109" s="89">
        <v>-91.268173000000004</v>
      </c>
      <c r="N109" s="6">
        <f t="shared" si="17"/>
        <v>10.666666666667</v>
      </c>
      <c r="O109" s="6">
        <f t="shared" si="15"/>
        <v>-85.627585999999994</v>
      </c>
    </row>
    <row r="110" spans="2:16" x14ac:dyDescent="0.25">
      <c r="B110" s="89">
        <v>9111111111.1110992</v>
      </c>
      <c r="C110" s="89">
        <v>-96.557045000000002</v>
      </c>
      <c r="D110" s="89">
        <v>-88.538833999999994</v>
      </c>
      <c r="F110" s="6">
        <f t="shared" si="16"/>
        <v>10.777777777778001</v>
      </c>
      <c r="G110" s="6">
        <f t="shared" si="14"/>
        <v>-79.806099000000003</v>
      </c>
      <c r="J110" s="89">
        <v>9111111111.1110992</v>
      </c>
      <c r="K110" s="89">
        <v>-101.02634999999999</v>
      </c>
      <c r="L110" s="89">
        <v>-92.026336999999998</v>
      </c>
      <c r="N110" s="6">
        <f t="shared" si="17"/>
        <v>10.777777777778001</v>
      </c>
      <c r="O110" s="6">
        <f t="shared" si="15"/>
        <v>-83.758217000000002</v>
      </c>
    </row>
    <row r="111" spans="2:16" x14ac:dyDescent="0.25">
      <c r="B111" s="89">
        <v>9333333333.3332996</v>
      </c>
      <c r="C111" s="89">
        <v>-95.702590999999998</v>
      </c>
      <c r="D111" s="89">
        <v>-87.564766000000006</v>
      </c>
      <c r="F111" s="6">
        <f t="shared" si="16"/>
        <v>10.888888888888999</v>
      </c>
      <c r="G111" s="6">
        <f t="shared" si="14"/>
        <v>-77.265190000000004</v>
      </c>
      <c r="J111" s="89">
        <v>9333333333.3332996</v>
      </c>
      <c r="K111" s="89">
        <v>-100.65679</v>
      </c>
      <c r="L111" s="89">
        <v>-91.330901999999995</v>
      </c>
      <c r="N111" s="6">
        <f t="shared" si="17"/>
        <v>10.888888888888999</v>
      </c>
      <c r="O111" s="6">
        <f t="shared" si="15"/>
        <v>-80.867424</v>
      </c>
    </row>
    <row r="112" spans="2:16" x14ac:dyDescent="0.25">
      <c r="B112" s="89">
        <v>9555555555.5555992</v>
      </c>
      <c r="C112" s="89">
        <v>-91.403564000000003</v>
      </c>
      <c r="D112" s="89">
        <v>-83.098663000000002</v>
      </c>
      <c r="F112" s="6">
        <f t="shared" si="16"/>
        <v>11</v>
      </c>
      <c r="G112" s="6">
        <f t="shared" si="14"/>
        <v>-77.547081000000006</v>
      </c>
      <c r="J112" s="89">
        <v>9555555555.5555992</v>
      </c>
      <c r="K112" s="89">
        <v>-96.300940999999995</v>
      </c>
      <c r="L112" s="89">
        <v>-86.500618000000003</v>
      </c>
      <c r="N112" s="6">
        <f t="shared" si="17"/>
        <v>11</v>
      </c>
      <c r="O112" s="6">
        <f t="shared" si="15"/>
        <v>-79.946655000000007</v>
      </c>
    </row>
    <row r="113" spans="2:15" x14ac:dyDescent="0.25">
      <c r="B113" s="89">
        <v>9777777777.7777996</v>
      </c>
      <c r="C113" s="89">
        <v>-90.028862000000004</v>
      </c>
      <c r="D113" s="89">
        <v>-81.538398999999998</v>
      </c>
      <c r="F113" s="6">
        <f t="shared" si="16"/>
        <v>11.111111111111001</v>
      </c>
      <c r="G113" s="6">
        <f t="shared" si="14"/>
        <v>-77.522423000000003</v>
      </c>
      <c r="J113" s="89">
        <v>9777777777.7777996</v>
      </c>
      <c r="K113" s="89">
        <v>-106.05386</v>
      </c>
      <c r="L113" s="89">
        <v>-95.963088999999997</v>
      </c>
      <c r="N113" s="6">
        <f t="shared" si="17"/>
        <v>11.111111111111001</v>
      </c>
      <c r="O113" s="6">
        <f t="shared" si="15"/>
        <v>-81.525351999999998</v>
      </c>
    </row>
    <row r="114" spans="2:15" x14ac:dyDescent="0.25">
      <c r="B114" s="89">
        <v>10000000000</v>
      </c>
      <c r="C114" s="89">
        <v>-91.763321000000005</v>
      </c>
      <c r="D114" s="89">
        <v>-83.080887000000004</v>
      </c>
      <c r="F114" s="6">
        <f t="shared" si="16"/>
        <v>11.222222222221999</v>
      </c>
      <c r="G114" s="6">
        <f t="shared" si="14"/>
        <v>-77.384643999999994</v>
      </c>
      <c r="J114" s="89">
        <v>10000000000</v>
      </c>
      <c r="K114" s="89">
        <v>-104.14415</v>
      </c>
      <c r="L114" s="89">
        <v>-93.831244999999996</v>
      </c>
      <c r="N114" s="6">
        <f t="shared" si="17"/>
        <v>11.222222222221999</v>
      </c>
      <c r="O114" s="6">
        <f t="shared" si="15"/>
        <v>-84.422668000000002</v>
      </c>
    </row>
    <row r="115" spans="2:15" x14ac:dyDescent="0.25">
      <c r="B115" s="89">
        <v>10222222222.222</v>
      </c>
      <c r="C115" s="89">
        <v>-87.212822000000003</v>
      </c>
      <c r="D115" s="89">
        <v>-78.332915999999997</v>
      </c>
      <c r="F115" s="6">
        <f t="shared" si="16"/>
        <v>11.333333333333</v>
      </c>
      <c r="G115" s="6">
        <f t="shared" si="14"/>
        <v>-75.436538999999996</v>
      </c>
      <c r="J115" s="89">
        <v>10222222222.222</v>
      </c>
      <c r="K115" s="89">
        <v>-102.39909</v>
      </c>
      <c r="L115" s="89">
        <v>-91.822433000000004</v>
      </c>
      <c r="N115" s="6">
        <f t="shared" si="17"/>
        <v>11.333333333333</v>
      </c>
      <c r="O115" s="6">
        <f t="shared" si="15"/>
        <v>-76.416327999999993</v>
      </c>
    </row>
    <row r="116" spans="2:15" x14ac:dyDescent="0.25">
      <c r="B116" s="89">
        <v>10444444444.444</v>
      </c>
      <c r="C116" s="89">
        <v>-87.882980000000003</v>
      </c>
      <c r="D116" s="89">
        <v>-78.957817000000006</v>
      </c>
      <c r="F116" s="6">
        <f t="shared" si="16"/>
        <v>11.444444444444001</v>
      </c>
      <c r="G116" s="6">
        <f t="shared" si="14"/>
        <v>-77.623337000000006</v>
      </c>
      <c r="J116" s="89">
        <v>10444444444.444</v>
      </c>
      <c r="K116" s="89">
        <v>-102.73943</v>
      </c>
      <c r="L116" s="89">
        <v>-92.084091000000001</v>
      </c>
      <c r="N116" s="6">
        <f t="shared" si="17"/>
        <v>11.444444444444001</v>
      </c>
      <c r="O116" s="6">
        <f t="shared" si="15"/>
        <v>-77.305549999999997</v>
      </c>
    </row>
    <row r="117" spans="2:15" x14ac:dyDescent="0.25">
      <c r="B117" s="89">
        <v>10666666666.667</v>
      </c>
      <c r="C117" s="89">
        <v>-88.866935999999995</v>
      </c>
      <c r="D117" s="89">
        <v>-79.723145000000002</v>
      </c>
      <c r="F117" s="6">
        <f t="shared" si="16"/>
        <v>11.555555555555999</v>
      </c>
      <c r="G117" s="6">
        <f t="shared" si="14"/>
        <v>-76.740050999999994</v>
      </c>
      <c r="J117" s="89">
        <v>10666666666.667</v>
      </c>
      <c r="K117" s="89">
        <v>-96.820671000000004</v>
      </c>
      <c r="L117" s="89">
        <v>-85.865334000000004</v>
      </c>
      <c r="N117" s="6">
        <f t="shared" si="17"/>
        <v>11.555555555555999</v>
      </c>
      <c r="O117" s="6">
        <f t="shared" si="15"/>
        <v>-80.558967999999993</v>
      </c>
    </row>
    <row r="118" spans="2:15" x14ac:dyDescent="0.25">
      <c r="B118" s="89">
        <v>10888888888.889</v>
      </c>
      <c r="C118" s="89">
        <v>-88.104354999999998</v>
      </c>
      <c r="D118" s="89">
        <v>-78.924712999999997</v>
      </c>
      <c r="F118" s="6">
        <f t="shared" si="16"/>
        <v>11.666666666667</v>
      </c>
      <c r="G118" s="6">
        <f t="shared" si="14"/>
        <v>-74.606628000000001</v>
      </c>
      <c r="J118" s="89">
        <v>10888888888.889</v>
      </c>
      <c r="K118" s="89">
        <v>-96.607085999999995</v>
      </c>
      <c r="L118" s="89">
        <v>-85.758972</v>
      </c>
      <c r="N118" s="6">
        <f t="shared" si="17"/>
        <v>11.666666666667</v>
      </c>
      <c r="O118" s="6">
        <f t="shared" si="15"/>
        <v>-77.910233000000005</v>
      </c>
    </row>
    <row r="119" spans="2:15" x14ac:dyDescent="0.25">
      <c r="B119" s="89">
        <v>11111111111.111</v>
      </c>
      <c r="C119" s="89">
        <v>-89.663749999999993</v>
      </c>
      <c r="D119" s="89">
        <v>-80.545569999999998</v>
      </c>
      <c r="F119" s="6">
        <f t="shared" si="16"/>
        <v>11.777777777778001</v>
      </c>
      <c r="G119" s="6">
        <f t="shared" si="14"/>
        <v>-74.643494000000004</v>
      </c>
      <c r="J119" s="89">
        <v>11111111111.111</v>
      </c>
      <c r="K119" s="89">
        <v>-91.615448000000001</v>
      </c>
      <c r="L119" s="89">
        <v>-80.904921999999999</v>
      </c>
      <c r="N119" s="6">
        <f t="shared" si="17"/>
        <v>11.777777777778001</v>
      </c>
      <c r="O119" s="6">
        <f t="shared" si="15"/>
        <v>-76.241112000000001</v>
      </c>
    </row>
    <row r="120" spans="2:15" x14ac:dyDescent="0.25">
      <c r="B120" s="89">
        <v>11333333333.333</v>
      </c>
      <c r="C120" s="89">
        <v>-90.004279999999994</v>
      </c>
      <c r="D120" s="89">
        <v>-80.870621</v>
      </c>
      <c r="F120" s="6">
        <f t="shared" si="16"/>
        <v>11.888888888888999</v>
      </c>
      <c r="G120" s="6">
        <f t="shared" si="14"/>
        <v>-75.426781000000005</v>
      </c>
      <c r="J120" s="89">
        <v>11333333333.333</v>
      </c>
      <c r="K120" s="89">
        <v>-90.948143000000002</v>
      </c>
      <c r="L120" s="89">
        <v>-80.348365999999999</v>
      </c>
      <c r="N120" s="6">
        <f t="shared" si="17"/>
        <v>11.888888888888999</v>
      </c>
      <c r="O120" s="6">
        <f t="shared" si="15"/>
        <v>-74.028678999999997</v>
      </c>
    </row>
    <row r="121" spans="2:15" x14ac:dyDescent="0.25">
      <c r="B121" s="89">
        <v>11555555555.556</v>
      </c>
      <c r="C121" s="89">
        <v>-89.776131000000007</v>
      </c>
      <c r="D121" s="89">
        <v>-80.456406000000001</v>
      </c>
      <c r="F121" s="6">
        <f t="shared" si="16"/>
        <v>12</v>
      </c>
      <c r="G121" s="6">
        <f t="shared" si="14"/>
        <v>-74.338004999999995</v>
      </c>
      <c r="J121" s="89">
        <v>11555555555.556</v>
      </c>
      <c r="K121" s="89">
        <v>-91.966560000000001</v>
      </c>
      <c r="L121" s="89">
        <v>-81.378165999999993</v>
      </c>
      <c r="N121" s="6">
        <f t="shared" si="17"/>
        <v>12</v>
      </c>
      <c r="O121" s="6">
        <f t="shared" si="15"/>
        <v>-77.060562000000004</v>
      </c>
    </row>
    <row r="122" spans="2:15" x14ac:dyDescent="0.25">
      <c r="B122" s="89">
        <v>11777777777.778</v>
      </c>
      <c r="C122" s="89">
        <v>-89.335425999999998</v>
      </c>
      <c r="D122" s="89">
        <v>-79.500602999999998</v>
      </c>
      <c r="F122" s="6" t="s">
        <v>21</v>
      </c>
      <c r="J122" s="89">
        <v>11777777777.778</v>
      </c>
      <c r="K122" s="89">
        <v>-89.275497000000001</v>
      </c>
      <c r="L122" s="89">
        <v>-78.787398999999994</v>
      </c>
      <c r="N122" s="6" t="s">
        <v>21</v>
      </c>
    </row>
    <row r="123" spans="2:15" x14ac:dyDescent="0.25">
      <c r="B123" s="89">
        <v>12000000000</v>
      </c>
      <c r="C123" s="89">
        <v>-94.288253999999995</v>
      </c>
      <c r="D123" s="89">
        <v>-83.170203999999998</v>
      </c>
      <c r="J123" s="89">
        <v>12000000000</v>
      </c>
      <c r="K123" s="89">
        <v>-90.142570000000006</v>
      </c>
      <c r="L123" s="89">
        <v>-79.821135999999996</v>
      </c>
    </row>
    <row r="124" spans="2:15" x14ac:dyDescent="0.25">
      <c r="B124" s="89" t="s">
        <v>21</v>
      </c>
      <c r="C124" s="89"/>
      <c r="D124" s="89"/>
      <c r="J124" s="89" t="s">
        <v>21</v>
      </c>
    </row>
    <row r="125" spans="2:15" x14ac:dyDescent="0.25">
      <c r="B125" s="89"/>
      <c r="C125" s="89"/>
      <c r="D125" s="89"/>
    </row>
    <row r="126" spans="2:15" x14ac:dyDescent="0.25">
      <c r="B126" s="89"/>
      <c r="C126" s="89"/>
      <c r="D126" s="89"/>
    </row>
    <row r="127" spans="2:15" x14ac:dyDescent="0.25">
      <c r="B127" s="89" t="s">
        <v>25</v>
      </c>
      <c r="C127" s="89"/>
      <c r="D127" s="89"/>
      <c r="J127" s="89" t="s">
        <v>25</v>
      </c>
    </row>
    <row r="128" spans="2:15" x14ac:dyDescent="0.25">
      <c r="B128" s="89" t="s">
        <v>19</v>
      </c>
      <c r="C128" s="89" t="s">
        <v>293</v>
      </c>
      <c r="D128" s="89" t="s">
        <v>294</v>
      </c>
      <c r="J128" s="89" t="s">
        <v>19</v>
      </c>
      <c r="K128" s="89" t="s">
        <v>293</v>
      </c>
      <c r="L128" s="89" t="s">
        <v>294</v>
      </c>
    </row>
    <row r="129" spans="2:12" x14ac:dyDescent="0.25">
      <c r="B129" s="89">
        <v>10000000000</v>
      </c>
      <c r="C129" s="89">
        <v>-95.441376000000005</v>
      </c>
      <c r="D129" s="89">
        <v>-87.016281000000006</v>
      </c>
      <c r="J129" s="89">
        <v>10000000000</v>
      </c>
      <c r="K129" s="89">
        <v>-96.749611000000002</v>
      </c>
      <c r="L129" s="89">
        <v>-86.367378000000002</v>
      </c>
    </row>
    <row r="130" spans="2:12" x14ac:dyDescent="0.25">
      <c r="B130" s="89">
        <v>10111111111.111</v>
      </c>
      <c r="C130" s="89">
        <v>-96.364395000000002</v>
      </c>
      <c r="D130" s="89">
        <v>-88.590262999999993</v>
      </c>
      <c r="J130" s="89">
        <v>10111111111.111</v>
      </c>
      <c r="K130" s="89">
        <v>-97.032227000000006</v>
      </c>
      <c r="L130" s="89">
        <v>-88.974113000000003</v>
      </c>
    </row>
    <row r="131" spans="2:12" x14ac:dyDescent="0.25">
      <c r="B131" s="89">
        <v>10222222222.222</v>
      </c>
      <c r="C131" s="89">
        <v>-90.019233999999997</v>
      </c>
      <c r="D131" s="89">
        <v>-81.883430000000004</v>
      </c>
      <c r="J131" s="89">
        <v>10222222222.222</v>
      </c>
      <c r="K131" s="89">
        <v>-98.290665000000004</v>
      </c>
      <c r="L131" s="89">
        <v>-90.347686999999993</v>
      </c>
    </row>
    <row r="132" spans="2:12" x14ac:dyDescent="0.25">
      <c r="B132" s="89">
        <v>10333333333.333</v>
      </c>
      <c r="C132" s="89">
        <v>-89.705787999999998</v>
      </c>
      <c r="D132" s="89">
        <v>-81.398231999999993</v>
      </c>
      <c r="J132" s="89">
        <v>10333333333.333</v>
      </c>
      <c r="K132" s="89">
        <v>-94.728393999999994</v>
      </c>
      <c r="L132" s="89">
        <v>-86.256645000000006</v>
      </c>
    </row>
    <row r="133" spans="2:12" x14ac:dyDescent="0.25">
      <c r="B133" s="89">
        <v>10444444444.444</v>
      </c>
      <c r="C133" s="89">
        <v>-90.59111</v>
      </c>
      <c r="D133" s="89">
        <v>-82.608536000000001</v>
      </c>
      <c r="J133" s="89">
        <v>10444444444.444</v>
      </c>
      <c r="K133" s="89">
        <v>-94.312866</v>
      </c>
      <c r="L133" s="89">
        <v>-85.504242000000005</v>
      </c>
    </row>
    <row r="134" spans="2:12" x14ac:dyDescent="0.25">
      <c r="B134" s="89">
        <v>10555555555.556</v>
      </c>
      <c r="C134" s="89">
        <v>-91.198470999999998</v>
      </c>
      <c r="D134" s="89">
        <v>-83.180260000000004</v>
      </c>
      <c r="J134" s="89">
        <v>10555555555.556</v>
      </c>
      <c r="K134" s="89">
        <v>-95.931183000000004</v>
      </c>
      <c r="L134" s="89">
        <v>-86.931174999999996</v>
      </c>
    </row>
    <row r="135" spans="2:12" x14ac:dyDescent="0.25">
      <c r="B135" s="89">
        <v>10666666666.667</v>
      </c>
      <c r="C135" s="89">
        <v>-88.625557000000001</v>
      </c>
      <c r="D135" s="89">
        <v>-80.487731999999994</v>
      </c>
      <c r="J135" s="89">
        <v>10666666666.667</v>
      </c>
      <c r="K135" s="89">
        <v>-94.953468000000001</v>
      </c>
      <c r="L135" s="89">
        <v>-85.627585999999994</v>
      </c>
    </row>
    <row r="136" spans="2:12" x14ac:dyDescent="0.25">
      <c r="B136" s="89">
        <v>10777777777.778</v>
      </c>
      <c r="C136" s="89">
        <v>-88.110991999999996</v>
      </c>
      <c r="D136" s="89">
        <v>-79.806099000000003</v>
      </c>
      <c r="J136" s="89">
        <v>10777777777.778</v>
      </c>
      <c r="K136" s="89">
        <v>-93.558539999999994</v>
      </c>
      <c r="L136" s="89">
        <v>-83.758217000000002</v>
      </c>
    </row>
    <row r="137" spans="2:12" x14ac:dyDescent="0.25">
      <c r="B137" s="89">
        <v>10888888888.889</v>
      </c>
      <c r="C137" s="89">
        <v>-85.755645999999999</v>
      </c>
      <c r="D137" s="89">
        <v>-77.265190000000004</v>
      </c>
      <c r="J137" s="89">
        <v>10888888888.889</v>
      </c>
      <c r="K137" s="89">
        <v>-90.958198999999993</v>
      </c>
      <c r="L137" s="89">
        <v>-80.867424</v>
      </c>
    </row>
    <row r="138" spans="2:12" x14ac:dyDescent="0.25">
      <c r="B138" s="89">
        <v>11000000000</v>
      </c>
      <c r="C138" s="89">
        <v>-86.229506999999998</v>
      </c>
      <c r="D138" s="89">
        <v>-77.547081000000006</v>
      </c>
      <c r="J138" s="89">
        <v>11000000000</v>
      </c>
      <c r="K138" s="89">
        <v>-90.259559999999993</v>
      </c>
      <c r="L138" s="89">
        <v>-79.946655000000007</v>
      </c>
    </row>
    <row r="139" spans="2:12" x14ac:dyDescent="0.25">
      <c r="B139" s="89">
        <v>11111111111.111</v>
      </c>
      <c r="C139" s="89">
        <v>-86.402327999999997</v>
      </c>
      <c r="D139" s="89">
        <v>-77.522423000000003</v>
      </c>
      <c r="J139" s="89">
        <v>11111111111.111</v>
      </c>
      <c r="K139" s="89">
        <v>-92.102005000000005</v>
      </c>
      <c r="L139" s="89">
        <v>-81.525351999999998</v>
      </c>
    </row>
    <row r="140" spans="2:12" x14ac:dyDescent="0.25">
      <c r="B140" s="89">
        <v>11222222222.222</v>
      </c>
      <c r="C140" s="89">
        <v>-86.309807000000006</v>
      </c>
      <c r="D140" s="89">
        <v>-77.384643999999994</v>
      </c>
      <c r="J140" s="89">
        <v>11222222222.222</v>
      </c>
      <c r="K140" s="89">
        <v>-95.077995000000001</v>
      </c>
      <c r="L140" s="89">
        <v>-84.422668000000002</v>
      </c>
    </row>
    <row r="141" spans="2:12" x14ac:dyDescent="0.25">
      <c r="B141" s="89">
        <v>11333333333.333</v>
      </c>
      <c r="C141" s="89">
        <v>-84.580330000000004</v>
      </c>
      <c r="D141" s="89">
        <v>-75.436538999999996</v>
      </c>
      <c r="J141" s="89">
        <v>11333333333.333</v>
      </c>
      <c r="K141" s="89">
        <v>-87.371666000000005</v>
      </c>
      <c r="L141" s="89">
        <v>-76.416327999999993</v>
      </c>
    </row>
    <row r="142" spans="2:12" x14ac:dyDescent="0.25">
      <c r="B142" s="89">
        <v>11444444444.444</v>
      </c>
      <c r="C142" s="89">
        <v>-86.802978999999993</v>
      </c>
      <c r="D142" s="89">
        <v>-77.623337000000006</v>
      </c>
      <c r="J142" s="89">
        <v>11444444444.444</v>
      </c>
      <c r="K142" s="89">
        <v>-88.153664000000006</v>
      </c>
      <c r="L142" s="89">
        <v>-77.305549999999997</v>
      </c>
    </row>
    <row r="143" spans="2:12" x14ac:dyDescent="0.25">
      <c r="B143" s="89">
        <v>11555555555.556</v>
      </c>
      <c r="C143" s="89">
        <v>-85.858231000000004</v>
      </c>
      <c r="D143" s="89">
        <v>-76.740050999999994</v>
      </c>
      <c r="J143" s="89">
        <v>11555555555.556</v>
      </c>
      <c r="K143" s="89">
        <v>-91.269492999999997</v>
      </c>
      <c r="L143" s="89">
        <v>-80.558967999999993</v>
      </c>
    </row>
    <row r="144" spans="2:12" x14ac:dyDescent="0.25">
      <c r="B144" s="89">
        <v>11666666666.667</v>
      </c>
      <c r="C144" s="89">
        <v>-83.740295000000003</v>
      </c>
      <c r="D144" s="89">
        <v>-74.606628000000001</v>
      </c>
      <c r="J144" s="89">
        <v>11666666666.667</v>
      </c>
      <c r="K144" s="89">
        <v>-88.510009999999994</v>
      </c>
      <c r="L144" s="89">
        <v>-77.910233000000005</v>
      </c>
    </row>
    <row r="145" spans="2:12" x14ac:dyDescent="0.25">
      <c r="B145" s="89">
        <v>11777777777.778</v>
      </c>
      <c r="C145" s="89">
        <v>-83.963218999999995</v>
      </c>
      <c r="D145" s="89">
        <v>-74.643494000000004</v>
      </c>
      <c r="J145" s="89">
        <v>11777777777.778</v>
      </c>
      <c r="K145" s="89">
        <v>-86.829505999999995</v>
      </c>
      <c r="L145" s="89">
        <v>-76.241112000000001</v>
      </c>
    </row>
    <row r="146" spans="2:12" x14ac:dyDescent="0.25">
      <c r="B146" s="89">
        <v>11888888888.889</v>
      </c>
      <c r="C146" s="89">
        <v>-85.261596999999995</v>
      </c>
      <c r="D146" s="89">
        <v>-75.426781000000005</v>
      </c>
      <c r="J146" s="89">
        <v>11888888888.889</v>
      </c>
      <c r="K146" s="89">
        <v>-84.516784999999999</v>
      </c>
      <c r="L146" s="89">
        <v>-74.028678999999997</v>
      </c>
    </row>
    <row r="147" spans="2:12" x14ac:dyDescent="0.25">
      <c r="B147" s="89">
        <v>12000000000</v>
      </c>
      <c r="C147" s="89">
        <v>-85.456055000000006</v>
      </c>
      <c r="D147" s="89">
        <v>-74.338004999999995</v>
      </c>
      <c r="J147" s="89">
        <v>12000000000</v>
      </c>
      <c r="K147" s="89">
        <v>-87.381996000000001</v>
      </c>
      <c r="L147" s="89">
        <v>-77.060562000000004</v>
      </c>
    </row>
    <row r="148" spans="2:12" x14ac:dyDescent="0.25">
      <c r="B148" s="89" t="s">
        <v>21</v>
      </c>
      <c r="C148" s="89"/>
      <c r="D148" s="89"/>
      <c r="J148" s="89" t="s">
        <v>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604"/>
  <sheetViews>
    <sheetView workbookViewId="0">
      <selection activeCell="J1" sqref="J1:L604"/>
    </sheetView>
  </sheetViews>
  <sheetFormatPr defaultRowHeight="15" x14ac:dyDescent="0.25"/>
  <cols>
    <col min="1" max="1" width="13.7109375" style="40" customWidth="1"/>
    <col min="2" max="4" width="9.140625" style="89"/>
    <col min="5" max="5" width="2" style="7" customWidth="1"/>
    <col min="6" max="6" width="17.42578125" style="6" bestFit="1" customWidth="1"/>
    <col min="7" max="7" width="25.28515625" style="6" bestFit="1" customWidth="1"/>
    <col min="8" max="8" width="9.28515625" style="6" bestFit="1" customWidth="1"/>
    <col min="9" max="9" width="13.7109375" style="40" customWidth="1"/>
    <col min="10" max="12" width="9.140625" style="89"/>
    <col min="13" max="13" width="2" style="7" customWidth="1"/>
    <col min="14" max="14" width="17.42578125" style="6" bestFit="1" customWidth="1"/>
    <col min="15" max="15" width="25.28515625" style="6" bestFit="1" customWidth="1"/>
    <col min="16" max="16" width="9.28515625" style="87" bestFit="1" customWidth="1"/>
    <col min="17" max="17" width="2" style="7" customWidth="1"/>
  </cols>
  <sheetData>
    <row r="1" spans="1:17" x14ac:dyDescent="0.25">
      <c r="B1" s="89" t="s">
        <v>95</v>
      </c>
      <c r="E1" s="10"/>
      <c r="G1" s="6" t="s">
        <v>16</v>
      </c>
      <c r="J1" s="89" t="s">
        <v>95</v>
      </c>
      <c r="M1" s="10"/>
      <c r="O1" s="6" t="s">
        <v>17</v>
      </c>
      <c r="Q1" s="10"/>
    </row>
    <row r="2" spans="1:17" x14ac:dyDescent="0.25">
      <c r="A2" s="50" t="s">
        <v>111</v>
      </c>
      <c r="B2" s="89" t="s">
        <v>259</v>
      </c>
      <c r="C2" s="89" t="s">
        <v>279</v>
      </c>
      <c r="D2" s="89" t="s">
        <v>280</v>
      </c>
      <c r="E2" s="10"/>
      <c r="F2" s="15"/>
      <c r="G2" s="82" t="s">
        <v>295</v>
      </c>
      <c r="I2" s="50" t="s">
        <v>108</v>
      </c>
      <c r="J2" s="89" t="s">
        <v>259</v>
      </c>
      <c r="K2" s="89" t="s">
        <v>279</v>
      </c>
      <c r="L2" s="89" t="s">
        <v>280</v>
      </c>
      <c r="M2" s="10"/>
      <c r="N2" s="15"/>
      <c r="O2" s="82" t="s">
        <v>295</v>
      </c>
      <c r="Q2" s="10"/>
    </row>
    <row r="3" spans="1:17" x14ac:dyDescent="0.25">
      <c r="B3" s="89" t="s">
        <v>268</v>
      </c>
      <c r="C3" s="89" t="s">
        <v>298</v>
      </c>
      <c r="D3" s="89" t="s">
        <v>306</v>
      </c>
      <c r="E3" s="10"/>
      <c r="F3" s="15"/>
      <c r="G3" s="13"/>
      <c r="J3" s="89" t="s">
        <v>268</v>
      </c>
      <c r="K3" s="89" t="s">
        <v>298</v>
      </c>
      <c r="L3" s="89" t="s">
        <v>307</v>
      </c>
      <c r="M3" s="10"/>
      <c r="N3" s="15"/>
      <c r="O3" s="13"/>
      <c r="Q3" s="10"/>
    </row>
    <row r="4" spans="1:17" x14ac:dyDescent="0.25">
      <c r="B4" s="89" t="s">
        <v>98</v>
      </c>
      <c r="E4" s="10"/>
      <c r="G4" s="41" t="s">
        <v>20</v>
      </c>
      <c r="J4" s="89" t="s">
        <v>98</v>
      </c>
      <c r="M4" s="10"/>
      <c r="O4" s="41" t="s">
        <v>20</v>
      </c>
      <c r="Q4" s="10"/>
    </row>
    <row r="5" spans="1:17" x14ac:dyDescent="0.25">
      <c r="E5" s="10"/>
      <c r="F5" s="6" t="s">
        <v>18</v>
      </c>
      <c r="M5" s="10"/>
      <c r="N5" s="6" t="s">
        <v>18</v>
      </c>
      <c r="Q5" s="10"/>
    </row>
    <row r="6" spans="1:17" ht="15.75" x14ac:dyDescent="0.25">
      <c r="E6" s="10"/>
      <c r="F6" s="6" t="s">
        <v>19</v>
      </c>
      <c r="G6" s="6" t="str">
        <f t="shared" ref="G6:G25" si="0">D32</f>
        <v>1Rx2L dBc Log Mag(dB)</v>
      </c>
      <c r="H6" s="35">
        <v>1</v>
      </c>
      <c r="M6" s="10"/>
      <c r="N6" s="6" t="s">
        <v>19</v>
      </c>
      <c r="O6" s="6" t="str">
        <f t="shared" ref="O6:O25" si="1">L32</f>
        <v>1Rx2L dBc Log Mag(dB)</v>
      </c>
      <c r="P6" s="35">
        <v>1</v>
      </c>
      <c r="Q6" s="10"/>
    </row>
    <row r="7" spans="1:17" ht="15.75" x14ac:dyDescent="0.25">
      <c r="B7" s="89" t="s">
        <v>99</v>
      </c>
      <c r="E7" s="10"/>
      <c r="F7" s="6">
        <f t="shared" ref="F7:F25" si="2">B33/1000000000</f>
        <v>3.9089999999999998</v>
      </c>
      <c r="G7" s="6">
        <f t="shared" si="0"/>
        <v>-34.837752999999999</v>
      </c>
      <c r="H7" s="36">
        <f>ABS(AVERAGE(G7:G25)-(H6-1)*5)</f>
        <v>36.889594473684213</v>
      </c>
      <c r="J7" s="89" t="s">
        <v>99</v>
      </c>
      <c r="M7" s="10"/>
      <c r="N7" s="6">
        <f t="shared" ref="N7:N25" si="3">J33/1000000000</f>
        <v>3.9089999999999998</v>
      </c>
      <c r="O7" s="6">
        <f t="shared" si="1"/>
        <v>-32.193038999999999</v>
      </c>
      <c r="P7" s="36">
        <f>ABS(AVERAGE(O7:O25)-(P6-1)*5)</f>
        <v>36.339818263157895</v>
      </c>
      <c r="Q7" s="10"/>
    </row>
    <row r="8" spans="1:17" x14ac:dyDescent="0.25">
      <c r="B8" s="89" t="s">
        <v>19</v>
      </c>
      <c r="C8" s="89" t="s">
        <v>113</v>
      </c>
      <c r="E8" s="10"/>
      <c r="F8" s="6">
        <f t="shared" si="2"/>
        <v>4.3585000000000003</v>
      </c>
      <c r="G8" s="6">
        <f t="shared" si="0"/>
        <v>-40.434981999999998</v>
      </c>
      <c r="J8" s="89" t="s">
        <v>19</v>
      </c>
      <c r="K8" s="89" t="s">
        <v>113</v>
      </c>
      <c r="M8" s="10"/>
      <c r="N8" s="6">
        <f t="shared" si="3"/>
        <v>4.3585000000000003</v>
      </c>
      <c r="O8" s="6">
        <f t="shared" si="1"/>
        <v>-33.179504000000001</v>
      </c>
      <c r="Q8" s="10"/>
    </row>
    <row r="9" spans="1:17" x14ac:dyDescent="0.25">
      <c r="B9" s="89">
        <v>2000000000</v>
      </c>
      <c r="C9" s="89">
        <v>-8.4801216000000004</v>
      </c>
      <c r="E9" s="10"/>
      <c r="F9" s="6">
        <f t="shared" si="2"/>
        <v>4.8079999999999998</v>
      </c>
      <c r="G9" s="6">
        <f t="shared" si="0"/>
        <v>-42.631756000000003</v>
      </c>
      <c r="J9" s="89">
        <v>2000000000</v>
      </c>
      <c r="K9" s="89">
        <v>-10.383608000000001</v>
      </c>
      <c r="M9" s="10"/>
      <c r="N9" s="6">
        <f t="shared" si="3"/>
        <v>4.8079999999999998</v>
      </c>
      <c r="O9" s="6">
        <f t="shared" si="1"/>
        <v>-31.009194999999998</v>
      </c>
      <c r="Q9" s="10"/>
    </row>
    <row r="10" spans="1:17" x14ac:dyDescent="0.25">
      <c r="B10" s="89">
        <v>2555555555.5556002</v>
      </c>
      <c r="C10" s="89">
        <v>-7.8673133999999996</v>
      </c>
      <c r="E10" s="10"/>
      <c r="F10" s="6">
        <f t="shared" si="2"/>
        <v>5.2575000000000003</v>
      </c>
      <c r="G10" s="6">
        <f t="shared" si="0"/>
        <v>-42.753310999999997</v>
      </c>
      <c r="J10" s="89">
        <v>2555555555.5556002</v>
      </c>
      <c r="K10" s="89">
        <v>-8.1124639999999992</v>
      </c>
      <c r="M10" s="10"/>
      <c r="N10" s="6">
        <f t="shared" si="3"/>
        <v>5.2575000000000003</v>
      </c>
      <c r="O10" s="6">
        <f t="shared" si="1"/>
        <v>-31.314679999999999</v>
      </c>
      <c r="Q10" s="10"/>
    </row>
    <row r="11" spans="1:17" x14ac:dyDescent="0.25">
      <c r="B11" s="89">
        <v>3111111111.1111002</v>
      </c>
      <c r="C11" s="89">
        <v>-8.1165762000000008</v>
      </c>
      <c r="E11" s="10"/>
      <c r="F11" s="6">
        <f t="shared" si="2"/>
        <v>5.7069999999999999</v>
      </c>
      <c r="G11" s="6">
        <f t="shared" si="0"/>
        <v>-36.915497000000002</v>
      </c>
      <c r="J11" s="89">
        <v>3111111111.1111002</v>
      </c>
      <c r="K11" s="89">
        <v>-7.9716411000000003</v>
      </c>
      <c r="M11" s="10"/>
      <c r="N11" s="6">
        <f t="shared" si="3"/>
        <v>5.7069999999999999</v>
      </c>
      <c r="O11" s="6">
        <f t="shared" si="1"/>
        <v>-34.777087999999999</v>
      </c>
      <c r="Q11" s="10"/>
    </row>
    <row r="12" spans="1:17" x14ac:dyDescent="0.25">
      <c r="B12" s="89">
        <v>3666666666.6666999</v>
      </c>
      <c r="C12" s="89">
        <v>-8.1705264999999994</v>
      </c>
      <c r="E12" s="10"/>
      <c r="F12" s="6">
        <f t="shared" si="2"/>
        <v>6.1565000000000003</v>
      </c>
      <c r="G12" s="6">
        <f t="shared" si="0"/>
        <v>-36.578006999999999</v>
      </c>
      <c r="J12" s="89">
        <v>3666666666.6666999</v>
      </c>
      <c r="K12" s="89">
        <v>-8.4029036000000001</v>
      </c>
      <c r="M12" s="10"/>
      <c r="N12" s="6">
        <f t="shared" si="3"/>
        <v>6.1565000000000003</v>
      </c>
      <c r="O12" s="6">
        <f t="shared" si="1"/>
        <v>-41.236626000000001</v>
      </c>
      <c r="Q12" s="10"/>
    </row>
    <row r="13" spans="1:17" x14ac:dyDescent="0.25">
      <c r="B13" s="89">
        <v>4222222222.2221999</v>
      </c>
      <c r="C13" s="89">
        <v>-8.0092076999999993</v>
      </c>
      <c r="E13" s="10"/>
      <c r="F13" s="6">
        <f t="shared" si="2"/>
        <v>6.6059999999999999</v>
      </c>
      <c r="G13" s="6">
        <f t="shared" si="0"/>
        <v>-35.874217999999999</v>
      </c>
      <c r="J13" s="89">
        <v>4222222222.2221999</v>
      </c>
      <c r="K13" s="89">
        <v>-8.7696179999999995</v>
      </c>
      <c r="M13" s="10"/>
      <c r="N13" s="6">
        <f t="shared" si="3"/>
        <v>6.6059999999999999</v>
      </c>
      <c r="O13" s="6">
        <f t="shared" si="1"/>
        <v>-39.412742999999999</v>
      </c>
      <c r="Q13" s="10"/>
    </row>
    <row r="14" spans="1:17" x14ac:dyDescent="0.25">
      <c r="B14" s="89">
        <v>4777777777.7777996</v>
      </c>
      <c r="C14" s="89">
        <v>-8.0631170000000001</v>
      </c>
      <c r="E14" s="10"/>
      <c r="F14" s="6">
        <f t="shared" si="2"/>
        <v>7.0555000000000003</v>
      </c>
      <c r="G14" s="6">
        <f t="shared" si="0"/>
        <v>-34.236519000000001</v>
      </c>
      <c r="J14" s="89">
        <v>4777777777.7777996</v>
      </c>
      <c r="K14" s="89">
        <v>-8.9737577000000002</v>
      </c>
      <c r="M14" s="10"/>
      <c r="N14" s="6">
        <f t="shared" si="3"/>
        <v>7.0555000000000003</v>
      </c>
      <c r="O14" s="6">
        <f t="shared" si="1"/>
        <v>-37.457619000000001</v>
      </c>
      <c r="Q14" s="10"/>
    </row>
    <row r="15" spans="1:17" x14ac:dyDescent="0.25">
      <c r="B15" s="89">
        <v>5333333333.3332996</v>
      </c>
      <c r="C15" s="89">
        <v>-8.1983212999999999</v>
      </c>
      <c r="E15" s="10"/>
      <c r="F15" s="6">
        <f t="shared" si="2"/>
        <v>7.5049999999999999</v>
      </c>
      <c r="G15" s="6">
        <f t="shared" si="0"/>
        <v>-34.682816000000003</v>
      </c>
      <c r="J15" s="89">
        <v>5333333333.3332996</v>
      </c>
      <c r="K15" s="89">
        <v>-9.3848027999999992</v>
      </c>
      <c r="M15" s="10"/>
      <c r="N15" s="6">
        <f t="shared" si="3"/>
        <v>7.5049999999999999</v>
      </c>
      <c r="O15" s="6">
        <f t="shared" si="1"/>
        <v>-36.987766000000001</v>
      </c>
      <c r="Q15" s="10"/>
    </row>
    <row r="16" spans="1:17" x14ac:dyDescent="0.25">
      <c r="B16" s="89">
        <v>5888888888.8888998</v>
      </c>
      <c r="C16" s="89">
        <v>-8.2890911000000003</v>
      </c>
      <c r="E16" s="10"/>
      <c r="F16" s="6">
        <f t="shared" si="2"/>
        <v>7.9545000000000003</v>
      </c>
      <c r="G16" s="6">
        <f t="shared" si="0"/>
        <v>-34.261386999999999</v>
      </c>
      <c r="J16" s="89">
        <v>5888888888.8888998</v>
      </c>
      <c r="K16" s="89">
        <v>-9.8220338999999992</v>
      </c>
      <c r="M16" s="10"/>
      <c r="N16" s="6">
        <f t="shared" si="3"/>
        <v>7.9545000000000003</v>
      </c>
      <c r="O16" s="6">
        <f t="shared" si="1"/>
        <v>-38.938560000000003</v>
      </c>
      <c r="Q16" s="10"/>
    </row>
    <row r="17" spans="2:17" x14ac:dyDescent="0.25">
      <c r="B17" s="89">
        <v>6444444444.4443998</v>
      </c>
      <c r="C17" s="89">
        <v>-8.4953307999999996</v>
      </c>
      <c r="E17" s="10"/>
      <c r="F17" s="6">
        <f t="shared" si="2"/>
        <v>8.4039999999999999</v>
      </c>
      <c r="G17" s="6">
        <f t="shared" si="0"/>
        <v>-34.576419999999999</v>
      </c>
      <c r="J17" s="89">
        <v>6444444444.4443998</v>
      </c>
      <c r="K17" s="89">
        <v>-10.104053</v>
      </c>
      <c r="M17" s="10"/>
      <c r="N17" s="6">
        <f t="shared" si="3"/>
        <v>8.4039999999999999</v>
      </c>
      <c r="O17" s="6">
        <f t="shared" si="1"/>
        <v>-40.960135999999999</v>
      </c>
      <c r="Q17" s="10"/>
    </row>
    <row r="18" spans="2:17" x14ac:dyDescent="0.25">
      <c r="B18" s="89">
        <v>7000000000</v>
      </c>
      <c r="C18" s="89">
        <v>-8.7070494000000007</v>
      </c>
      <c r="E18" s="10"/>
      <c r="F18" s="6">
        <f t="shared" si="2"/>
        <v>8.8535000000000004</v>
      </c>
      <c r="G18" s="6">
        <f t="shared" si="0"/>
        <v>-35.598568</v>
      </c>
      <c r="J18" s="89">
        <v>7000000000</v>
      </c>
      <c r="K18" s="89">
        <v>-10.309246999999999</v>
      </c>
      <c r="M18" s="10"/>
      <c r="N18" s="6">
        <f t="shared" si="3"/>
        <v>8.8535000000000004</v>
      </c>
      <c r="O18" s="6">
        <f t="shared" si="1"/>
        <v>-43.929634</v>
      </c>
      <c r="Q18" s="10"/>
    </row>
    <row r="19" spans="2:17" x14ac:dyDescent="0.25">
      <c r="B19" s="89">
        <v>7555555555.5556002</v>
      </c>
      <c r="C19" s="89">
        <v>-8.8938655999999998</v>
      </c>
      <c r="E19" s="10"/>
      <c r="F19" s="6">
        <f t="shared" si="2"/>
        <v>9.3030000000000008</v>
      </c>
      <c r="G19" s="6">
        <f t="shared" si="0"/>
        <v>-35.018799000000001</v>
      </c>
      <c r="J19" s="89">
        <v>7555555555.5556002</v>
      </c>
      <c r="K19" s="89">
        <v>-10.547317</v>
      </c>
      <c r="M19" s="10"/>
      <c r="N19" s="6">
        <f t="shared" si="3"/>
        <v>9.3030000000000008</v>
      </c>
      <c r="O19" s="6">
        <f t="shared" si="1"/>
        <v>-36.915008999999998</v>
      </c>
      <c r="Q19" s="10"/>
    </row>
    <row r="20" spans="2:17" x14ac:dyDescent="0.25">
      <c r="B20" s="89">
        <v>8111111111.1111002</v>
      </c>
      <c r="C20" s="89">
        <v>-8.8624992000000002</v>
      </c>
      <c r="E20" s="10"/>
      <c r="F20" s="6">
        <f t="shared" si="2"/>
        <v>9.7524999999999995</v>
      </c>
      <c r="G20" s="6">
        <f t="shared" si="0"/>
        <v>-35.668514000000002</v>
      </c>
      <c r="J20" s="89">
        <v>8111111111.1111002</v>
      </c>
      <c r="K20" s="89">
        <v>-10.555396999999999</v>
      </c>
      <c r="M20" s="10"/>
      <c r="N20" s="6">
        <f t="shared" si="3"/>
        <v>9.7524999999999995</v>
      </c>
      <c r="O20" s="6">
        <f t="shared" si="1"/>
        <v>-33.260528999999998</v>
      </c>
      <c r="Q20" s="10"/>
    </row>
    <row r="21" spans="2:17" x14ac:dyDescent="0.25">
      <c r="B21" s="89">
        <v>8666666666.6667004</v>
      </c>
      <c r="C21" s="89">
        <v>-9.1725674000000001</v>
      </c>
      <c r="E21" s="10"/>
      <c r="F21" s="6">
        <f t="shared" si="2"/>
        <v>10.202</v>
      </c>
      <c r="G21" s="6">
        <f t="shared" si="0"/>
        <v>-37.57159</v>
      </c>
      <c r="J21" s="89">
        <v>8666666666.6667004</v>
      </c>
      <c r="K21" s="89">
        <v>-10.947785</v>
      </c>
      <c r="M21" s="10"/>
      <c r="N21" s="6">
        <f t="shared" si="3"/>
        <v>10.202</v>
      </c>
      <c r="O21" s="6">
        <f t="shared" si="1"/>
        <v>-34.021656</v>
      </c>
      <c r="Q21" s="10"/>
    </row>
    <row r="22" spans="2:17" x14ac:dyDescent="0.25">
      <c r="B22" s="89">
        <v>9222222222.2222004</v>
      </c>
      <c r="C22" s="89">
        <v>-9.1720761999999993</v>
      </c>
      <c r="E22" s="10"/>
      <c r="F22" s="6">
        <f t="shared" si="2"/>
        <v>10.6515</v>
      </c>
      <c r="G22" s="6">
        <f t="shared" si="0"/>
        <v>-33.938343000000003</v>
      </c>
      <c r="J22" s="89">
        <v>9222222222.2222004</v>
      </c>
      <c r="K22" s="89">
        <v>-10.827047</v>
      </c>
      <c r="M22" s="10"/>
      <c r="N22" s="6">
        <f t="shared" si="3"/>
        <v>10.6515</v>
      </c>
      <c r="O22" s="6">
        <f t="shared" si="1"/>
        <v>-35.745170999999999</v>
      </c>
      <c r="Q22" s="10"/>
    </row>
    <row r="23" spans="2:17" x14ac:dyDescent="0.25">
      <c r="B23" s="89">
        <v>9777777777.7777996</v>
      </c>
      <c r="C23" s="89">
        <v>-9.1219912000000001</v>
      </c>
      <c r="E23" s="10"/>
      <c r="F23" s="6">
        <f t="shared" si="2"/>
        <v>11.101000000000001</v>
      </c>
      <c r="G23" s="6">
        <f t="shared" si="0"/>
        <v>-37.208447</v>
      </c>
      <c r="J23" s="89">
        <v>9777777777.7777996</v>
      </c>
      <c r="K23" s="89">
        <v>-10.719357</v>
      </c>
      <c r="M23" s="10"/>
      <c r="N23" s="6">
        <f t="shared" si="3"/>
        <v>11.101000000000001</v>
      </c>
      <c r="O23" s="6">
        <f t="shared" si="1"/>
        <v>-37.29081</v>
      </c>
      <c r="Q23" s="10"/>
    </row>
    <row r="24" spans="2:17" x14ac:dyDescent="0.25">
      <c r="B24" s="89">
        <v>10333333333.333</v>
      </c>
      <c r="C24" s="89">
        <v>-9.1567383000000007</v>
      </c>
      <c r="E24" s="10"/>
      <c r="F24" s="6">
        <f t="shared" si="2"/>
        <v>11.5505</v>
      </c>
      <c r="G24" s="6">
        <f t="shared" si="0"/>
        <v>-40.837181000000001</v>
      </c>
      <c r="J24" s="89">
        <v>10333333333.333</v>
      </c>
      <c r="K24" s="89">
        <v>-10.632009999999999</v>
      </c>
      <c r="M24" s="10"/>
      <c r="N24" s="6">
        <f t="shared" si="3"/>
        <v>11.5505</v>
      </c>
      <c r="O24" s="6">
        <f t="shared" si="1"/>
        <v>-36.555641000000001</v>
      </c>
      <c r="Q24" s="10"/>
    </row>
    <row r="25" spans="2:17" x14ac:dyDescent="0.25">
      <c r="B25" s="89">
        <v>10888888888.889</v>
      </c>
      <c r="C25" s="89">
        <v>-9.3611316999999996</v>
      </c>
      <c r="E25" s="10"/>
      <c r="F25" s="6">
        <f t="shared" si="2"/>
        <v>12</v>
      </c>
      <c r="G25" s="6">
        <f t="shared" si="0"/>
        <v>-37.278187000000003</v>
      </c>
      <c r="J25" s="89">
        <v>10888888888.889</v>
      </c>
      <c r="K25" s="89">
        <v>-10.610541</v>
      </c>
      <c r="M25" s="10"/>
      <c r="N25" s="6">
        <f t="shared" si="3"/>
        <v>12</v>
      </c>
      <c r="O25" s="6">
        <f t="shared" si="1"/>
        <v>-35.271141</v>
      </c>
      <c r="Q25" s="10"/>
    </row>
    <row r="26" spans="2:17" x14ac:dyDescent="0.25">
      <c r="B26" s="89">
        <v>11444444444.444</v>
      </c>
      <c r="C26" s="89">
        <v>-9.8528594999999992</v>
      </c>
      <c r="E26" s="10"/>
      <c r="F26" s="6" t="s">
        <v>21</v>
      </c>
      <c r="J26" s="89">
        <v>11444444444.444</v>
      </c>
      <c r="K26" s="89">
        <v>-10.471145999999999</v>
      </c>
      <c r="M26" s="10"/>
      <c r="N26" s="6" t="s">
        <v>21</v>
      </c>
      <c r="Q26" s="10"/>
    </row>
    <row r="27" spans="2:17" x14ac:dyDescent="0.25">
      <c r="B27" s="89">
        <v>12000000000</v>
      </c>
      <c r="C27" s="89">
        <v>-11.127563</v>
      </c>
      <c r="E27" s="10"/>
      <c r="J27" s="89">
        <v>12000000000</v>
      </c>
      <c r="K27" s="89">
        <v>-10.292914</v>
      </c>
      <c r="M27" s="10"/>
      <c r="Q27" s="10"/>
    </row>
    <row r="28" spans="2:17" x14ac:dyDescent="0.25">
      <c r="B28" s="89" t="s">
        <v>21</v>
      </c>
      <c r="E28" s="10"/>
      <c r="J28" s="89" t="s">
        <v>21</v>
      </c>
      <c r="M28" s="10"/>
      <c r="Q28" s="10"/>
    </row>
    <row r="29" spans="2:17" x14ac:dyDescent="0.25">
      <c r="E29" s="10"/>
      <c r="F29" s="6" t="s">
        <v>22</v>
      </c>
      <c r="M29" s="10"/>
      <c r="N29" s="6" t="s">
        <v>22</v>
      </c>
      <c r="Q29" s="10"/>
    </row>
    <row r="30" spans="2:17" ht="15.75" x14ac:dyDescent="0.25">
      <c r="E30" s="10"/>
      <c r="F30" s="6" t="s">
        <v>19</v>
      </c>
      <c r="G30" s="6" t="str">
        <f t="shared" ref="G30:G49" si="4">D56</f>
        <v>1Rx3L dBc Log Mag(dB)</v>
      </c>
      <c r="H30" s="35">
        <v>1</v>
      </c>
      <c r="M30" s="10"/>
      <c r="N30" s="6" t="s">
        <v>19</v>
      </c>
      <c r="O30" s="6" t="str">
        <f t="shared" ref="O30:O49" si="5">L56</f>
        <v>1Rx3L dBc Log Mag(dB)</v>
      </c>
      <c r="P30" s="35">
        <v>1</v>
      </c>
      <c r="Q30" s="10"/>
    </row>
    <row r="31" spans="2:17" ht="15.75" x14ac:dyDescent="0.25">
      <c r="B31" s="89" t="s">
        <v>18</v>
      </c>
      <c r="E31" s="10"/>
      <c r="F31" s="6">
        <f t="shared" ref="F31:F49" si="6">B57/1000000000</f>
        <v>5.9089999999999998</v>
      </c>
      <c r="G31" s="6">
        <f t="shared" si="4"/>
        <v>-11.713744999999999</v>
      </c>
      <c r="H31" s="36">
        <f>ABS(AVERAGE(G31:G49)-(H30-1)*5)</f>
        <v>10.571921415789472</v>
      </c>
      <c r="J31" s="89" t="s">
        <v>18</v>
      </c>
      <c r="M31" s="10"/>
      <c r="N31" s="6">
        <f t="shared" ref="N31:N49" si="7">J57/1000000000</f>
        <v>5.9089999999999998</v>
      </c>
      <c r="O31" s="6">
        <f t="shared" si="5"/>
        <v>-8.4018458999999996</v>
      </c>
      <c r="P31" s="36">
        <f>ABS(AVERAGE(O31:O49)-(P30-1)*5)</f>
        <v>11.730751478947369</v>
      </c>
      <c r="Q31" s="10"/>
    </row>
    <row r="32" spans="2:17" x14ac:dyDescent="0.25">
      <c r="B32" s="89" t="s">
        <v>19</v>
      </c>
      <c r="C32" s="89" t="s">
        <v>123</v>
      </c>
      <c r="D32" s="89" t="s">
        <v>31</v>
      </c>
      <c r="E32" s="10"/>
      <c r="F32" s="6">
        <f t="shared" si="6"/>
        <v>6.2473888888889002</v>
      </c>
      <c r="G32" s="6">
        <f t="shared" si="4"/>
        <v>-15.316962</v>
      </c>
      <c r="J32" s="89" t="s">
        <v>19</v>
      </c>
      <c r="K32" s="89" t="s">
        <v>123</v>
      </c>
      <c r="L32" s="89" t="s">
        <v>31</v>
      </c>
      <c r="M32" s="10"/>
      <c r="N32" s="6">
        <f t="shared" si="7"/>
        <v>6.2473888888889002</v>
      </c>
      <c r="O32" s="6">
        <f t="shared" si="5"/>
        <v>-11.242730999999999</v>
      </c>
      <c r="Q32" s="10"/>
    </row>
    <row r="33" spans="2:17" x14ac:dyDescent="0.25">
      <c r="B33" s="89">
        <v>3909000000</v>
      </c>
      <c r="C33" s="89">
        <v>-43.317875000000001</v>
      </c>
      <c r="D33" s="89">
        <v>-34.837752999999999</v>
      </c>
      <c r="E33" s="10"/>
      <c r="F33" s="6">
        <f t="shared" si="6"/>
        <v>6.5857777777777997</v>
      </c>
      <c r="G33" s="6">
        <f t="shared" si="4"/>
        <v>-16.240811999999998</v>
      </c>
      <c r="J33" s="89">
        <v>3909000000</v>
      </c>
      <c r="K33" s="89">
        <v>-42.576644999999999</v>
      </c>
      <c r="L33" s="89">
        <v>-32.193038999999999</v>
      </c>
      <c r="M33" s="10"/>
      <c r="N33" s="6">
        <f t="shared" si="7"/>
        <v>6.5857777777777997</v>
      </c>
      <c r="O33" s="6">
        <f t="shared" si="5"/>
        <v>-12.672651999999999</v>
      </c>
      <c r="Q33" s="10"/>
    </row>
    <row r="34" spans="2:17" x14ac:dyDescent="0.25">
      <c r="B34" s="89">
        <v>4358500000</v>
      </c>
      <c r="C34" s="89">
        <v>-48.302295999999998</v>
      </c>
      <c r="D34" s="89">
        <v>-40.434981999999998</v>
      </c>
      <c r="E34" s="10"/>
      <c r="F34" s="6">
        <f t="shared" si="6"/>
        <v>6.9241666666667001</v>
      </c>
      <c r="G34" s="6">
        <f t="shared" si="4"/>
        <v>-14.000398000000001</v>
      </c>
      <c r="J34" s="89">
        <v>4358500000</v>
      </c>
      <c r="K34" s="89">
        <v>-41.291969000000002</v>
      </c>
      <c r="L34" s="89">
        <v>-33.179504000000001</v>
      </c>
      <c r="M34" s="10"/>
      <c r="N34" s="6">
        <f t="shared" si="7"/>
        <v>6.9241666666667001</v>
      </c>
      <c r="O34" s="6">
        <f t="shared" si="5"/>
        <v>-14.341858999999999</v>
      </c>
      <c r="Q34" s="10"/>
    </row>
    <row r="35" spans="2:17" x14ac:dyDescent="0.25">
      <c r="B35" s="89">
        <v>4808000000</v>
      </c>
      <c r="C35" s="89">
        <v>-50.748333000000002</v>
      </c>
      <c r="D35" s="89">
        <v>-42.631756000000003</v>
      </c>
      <c r="E35" s="10"/>
      <c r="F35" s="6">
        <f t="shared" si="6"/>
        <v>7.2625555555556005</v>
      </c>
      <c r="G35" s="6">
        <f t="shared" si="4"/>
        <v>-12.43276</v>
      </c>
      <c r="J35" s="89">
        <v>4808000000</v>
      </c>
      <c r="K35" s="89">
        <v>-38.980839000000003</v>
      </c>
      <c r="L35" s="89">
        <v>-31.009194999999998</v>
      </c>
      <c r="M35" s="10"/>
      <c r="N35" s="6">
        <f t="shared" si="7"/>
        <v>7.2625555555556005</v>
      </c>
      <c r="O35" s="6">
        <f t="shared" si="5"/>
        <v>-14.846916</v>
      </c>
      <c r="Q35" s="10"/>
    </row>
    <row r="36" spans="2:17" x14ac:dyDescent="0.25">
      <c r="B36" s="89">
        <v>5257500000</v>
      </c>
      <c r="C36" s="89">
        <v>-50.923839999999998</v>
      </c>
      <c r="D36" s="89">
        <v>-42.753310999999997</v>
      </c>
      <c r="E36" s="10"/>
      <c r="F36" s="6">
        <f t="shared" si="6"/>
        <v>7.6009444444443997</v>
      </c>
      <c r="G36" s="6">
        <f t="shared" si="4"/>
        <v>-13.472365999999999</v>
      </c>
      <c r="J36" s="89">
        <v>5257500000</v>
      </c>
      <c r="K36" s="89">
        <v>-39.717582999999998</v>
      </c>
      <c r="L36" s="89">
        <v>-31.314679999999999</v>
      </c>
      <c r="M36" s="10"/>
      <c r="N36" s="6">
        <f t="shared" si="7"/>
        <v>7.6009444444443997</v>
      </c>
      <c r="O36" s="6">
        <f t="shared" si="5"/>
        <v>-14.968718000000001</v>
      </c>
      <c r="Q36" s="10"/>
    </row>
    <row r="37" spans="2:17" x14ac:dyDescent="0.25">
      <c r="B37" s="89">
        <v>5707000000</v>
      </c>
      <c r="C37" s="89">
        <v>-44.924706</v>
      </c>
      <c r="D37" s="89">
        <v>-36.915497000000002</v>
      </c>
      <c r="E37" s="10"/>
      <c r="F37" s="6">
        <f t="shared" si="6"/>
        <v>7.9393333333333</v>
      </c>
      <c r="G37" s="6">
        <f t="shared" si="4"/>
        <v>-10.961935</v>
      </c>
      <c r="J37" s="89">
        <v>5707000000</v>
      </c>
      <c r="K37" s="89">
        <v>-43.546703000000001</v>
      </c>
      <c r="L37" s="89">
        <v>-34.777087999999999</v>
      </c>
      <c r="M37" s="10"/>
      <c r="N37" s="6">
        <f t="shared" si="7"/>
        <v>7.9393333333333</v>
      </c>
      <c r="O37" s="6">
        <f t="shared" si="5"/>
        <v>-16.633469000000002</v>
      </c>
      <c r="Q37" s="10"/>
    </row>
    <row r="38" spans="2:17" x14ac:dyDescent="0.25">
      <c r="B38" s="89">
        <v>6156500000</v>
      </c>
      <c r="C38" s="89">
        <v>-44.641125000000002</v>
      </c>
      <c r="D38" s="89">
        <v>-36.578006999999999</v>
      </c>
      <c r="E38" s="10"/>
      <c r="F38" s="6">
        <f t="shared" si="6"/>
        <v>8.2777222222222004</v>
      </c>
      <c r="G38" s="6">
        <f t="shared" si="4"/>
        <v>-9.5277633999999995</v>
      </c>
      <c r="J38" s="89">
        <v>6156500000</v>
      </c>
      <c r="K38" s="89">
        <v>-50.210380999999998</v>
      </c>
      <c r="L38" s="89">
        <v>-41.236626000000001</v>
      </c>
      <c r="M38" s="10"/>
      <c r="N38" s="6">
        <f t="shared" si="7"/>
        <v>8.2777222222222004</v>
      </c>
      <c r="O38" s="6">
        <f t="shared" si="5"/>
        <v>-16.533203</v>
      </c>
      <c r="Q38" s="10"/>
    </row>
    <row r="39" spans="2:17" x14ac:dyDescent="0.25">
      <c r="B39" s="89">
        <v>6606000000</v>
      </c>
      <c r="C39" s="89">
        <v>-44.072539999999996</v>
      </c>
      <c r="D39" s="89">
        <v>-35.874217999999999</v>
      </c>
      <c r="E39" s="10"/>
      <c r="F39" s="6">
        <f t="shared" si="6"/>
        <v>8.6161111111110991</v>
      </c>
      <c r="G39" s="6">
        <f t="shared" si="4"/>
        <v>-10.25117</v>
      </c>
      <c r="J39" s="89">
        <v>6606000000</v>
      </c>
      <c r="K39" s="89">
        <v>-48.797545999999997</v>
      </c>
      <c r="L39" s="89">
        <v>-39.412742999999999</v>
      </c>
      <c r="M39" s="10"/>
      <c r="N39" s="6">
        <f t="shared" si="7"/>
        <v>8.6161111111110991</v>
      </c>
      <c r="O39" s="6">
        <f t="shared" si="5"/>
        <v>-14.411678999999999</v>
      </c>
      <c r="Q39" s="10"/>
    </row>
    <row r="40" spans="2:17" x14ac:dyDescent="0.25">
      <c r="B40" s="89">
        <v>7055500000</v>
      </c>
      <c r="C40" s="89">
        <v>-42.525607999999998</v>
      </c>
      <c r="D40" s="89">
        <v>-34.236519000000001</v>
      </c>
      <c r="E40" s="10"/>
      <c r="F40" s="6">
        <f t="shared" si="6"/>
        <v>8.9544999999999995</v>
      </c>
      <c r="G40" s="6">
        <f t="shared" si="4"/>
        <v>-9.6110133999999992</v>
      </c>
      <c r="J40" s="89">
        <v>7055500000</v>
      </c>
      <c r="K40" s="89">
        <v>-47.279654999999998</v>
      </c>
      <c r="L40" s="89">
        <v>-37.457619000000001</v>
      </c>
      <c r="M40" s="10"/>
      <c r="N40" s="6">
        <f t="shared" si="7"/>
        <v>8.9544999999999995</v>
      </c>
      <c r="O40" s="6">
        <f t="shared" si="5"/>
        <v>-13.883471</v>
      </c>
      <c r="Q40" s="10"/>
    </row>
    <row r="41" spans="2:17" x14ac:dyDescent="0.25">
      <c r="B41" s="89">
        <v>7505000000</v>
      </c>
      <c r="C41" s="89">
        <v>-43.178145999999998</v>
      </c>
      <c r="D41" s="89">
        <v>-34.682816000000003</v>
      </c>
      <c r="E41" s="10"/>
      <c r="F41" s="6">
        <f t="shared" si="6"/>
        <v>9.2928888888889016</v>
      </c>
      <c r="G41" s="6">
        <f t="shared" si="4"/>
        <v>-8.9583396999999998</v>
      </c>
      <c r="J41" s="89">
        <v>7505000000</v>
      </c>
      <c r="K41" s="89">
        <v>-47.091819999999998</v>
      </c>
      <c r="L41" s="89">
        <v>-36.987766000000001</v>
      </c>
      <c r="M41" s="10"/>
      <c r="N41" s="6">
        <f t="shared" si="7"/>
        <v>9.2928888888889016</v>
      </c>
      <c r="O41" s="6">
        <f t="shared" si="5"/>
        <v>-12.537995</v>
      </c>
      <c r="Q41" s="10"/>
    </row>
    <row r="42" spans="2:17" x14ac:dyDescent="0.25">
      <c r="B42" s="89">
        <v>7954500000</v>
      </c>
      <c r="C42" s="89">
        <v>-42.968437000000002</v>
      </c>
      <c r="D42" s="89">
        <v>-34.261386999999999</v>
      </c>
      <c r="E42" s="10"/>
      <c r="F42" s="6">
        <f t="shared" si="6"/>
        <v>9.6312777777778003</v>
      </c>
      <c r="G42" s="6">
        <f t="shared" si="4"/>
        <v>-8.5822620000000001</v>
      </c>
      <c r="J42" s="89">
        <v>7954500000</v>
      </c>
      <c r="K42" s="89">
        <v>-49.247807000000002</v>
      </c>
      <c r="L42" s="89">
        <v>-38.938560000000003</v>
      </c>
      <c r="M42" s="10"/>
      <c r="N42" s="6">
        <f t="shared" si="7"/>
        <v>9.6312777777778003</v>
      </c>
      <c r="O42" s="6">
        <f t="shared" si="5"/>
        <v>-11.091573</v>
      </c>
      <c r="Q42" s="10"/>
    </row>
    <row r="43" spans="2:17" x14ac:dyDescent="0.25">
      <c r="B43" s="89">
        <v>8404000000</v>
      </c>
      <c r="C43" s="89">
        <v>-43.470283999999999</v>
      </c>
      <c r="D43" s="89">
        <v>-34.576419999999999</v>
      </c>
      <c r="E43" s="10"/>
      <c r="F43" s="6">
        <f t="shared" si="6"/>
        <v>9.9696666666667006</v>
      </c>
      <c r="G43" s="6">
        <f t="shared" si="4"/>
        <v>-8.4619560000000007</v>
      </c>
      <c r="J43" s="89">
        <v>8404000000</v>
      </c>
      <c r="K43" s="89">
        <v>-51.507454000000003</v>
      </c>
      <c r="L43" s="89">
        <v>-40.960135999999999</v>
      </c>
      <c r="M43" s="10"/>
      <c r="N43" s="6">
        <f t="shared" si="7"/>
        <v>9.9696666666667006</v>
      </c>
      <c r="O43" s="6">
        <f t="shared" si="5"/>
        <v>-9.5545367999999993</v>
      </c>
      <c r="Q43" s="10"/>
    </row>
    <row r="44" spans="2:17" x14ac:dyDescent="0.25">
      <c r="B44" s="89">
        <v>8853500000</v>
      </c>
      <c r="C44" s="89">
        <v>-44.461067</v>
      </c>
      <c r="D44" s="89">
        <v>-35.598568</v>
      </c>
      <c r="E44" s="10"/>
      <c r="F44" s="6">
        <f t="shared" si="6"/>
        <v>10.308055555555999</v>
      </c>
      <c r="G44" s="6">
        <f t="shared" si="4"/>
        <v>-7.9358497000000003</v>
      </c>
      <c r="J44" s="89">
        <v>8853500000</v>
      </c>
      <c r="K44" s="89">
        <v>-54.485030999999999</v>
      </c>
      <c r="L44" s="89">
        <v>-43.929634</v>
      </c>
      <c r="M44" s="10"/>
      <c r="N44" s="6">
        <f t="shared" si="7"/>
        <v>10.308055555555999</v>
      </c>
      <c r="O44" s="6">
        <f t="shared" si="5"/>
        <v>-9.6393023000000007</v>
      </c>
      <c r="Q44" s="10"/>
    </row>
    <row r="45" spans="2:17" x14ac:dyDescent="0.25">
      <c r="B45" s="89">
        <v>9303000000</v>
      </c>
      <c r="C45" s="89">
        <v>-44.191364</v>
      </c>
      <c r="D45" s="89">
        <v>-35.018799000000001</v>
      </c>
      <c r="E45" s="10"/>
      <c r="F45" s="6">
        <f t="shared" si="6"/>
        <v>10.646444444444001</v>
      </c>
      <c r="G45" s="6">
        <f t="shared" si="4"/>
        <v>-8.2588644000000002</v>
      </c>
      <c r="J45" s="89">
        <v>9303000000</v>
      </c>
      <c r="K45" s="89">
        <v>-47.862793000000003</v>
      </c>
      <c r="L45" s="89">
        <v>-36.915008999999998</v>
      </c>
      <c r="M45" s="10"/>
      <c r="N45" s="6">
        <f t="shared" si="7"/>
        <v>10.646444444444001</v>
      </c>
      <c r="O45" s="6">
        <f t="shared" si="5"/>
        <v>-9.3821411000000001</v>
      </c>
      <c r="Q45" s="10"/>
    </row>
    <row r="46" spans="2:17" x14ac:dyDescent="0.25">
      <c r="B46" s="89">
        <v>9752500000</v>
      </c>
      <c r="C46" s="89">
        <v>-44.840591000000003</v>
      </c>
      <c r="D46" s="89">
        <v>-35.668514000000002</v>
      </c>
      <c r="E46" s="10"/>
      <c r="F46" s="6">
        <f t="shared" si="6"/>
        <v>10.984833333333</v>
      </c>
      <c r="G46" s="6">
        <f t="shared" si="4"/>
        <v>-9.4574318000000002</v>
      </c>
      <c r="J46" s="89">
        <v>9752500000</v>
      </c>
      <c r="K46" s="89">
        <v>-44.087578000000001</v>
      </c>
      <c r="L46" s="89">
        <v>-33.260528999999998</v>
      </c>
      <c r="M46" s="10"/>
      <c r="N46" s="6">
        <f t="shared" si="7"/>
        <v>10.984833333333</v>
      </c>
      <c r="O46" s="6">
        <f t="shared" si="5"/>
        <v>-7.9478068000000004</v>
      </c>
      <c r="Q46" s="10"/>
    </row>
    <row r="47" spans="2:17" x14ac:dyDescent="0.25">
      <c r="B47" s="89">
        <v>10202000000</v>
      </c>
      <c r="C47" s="89">
        <v>-46.693581000000002</v>
      </c>
      <c r="D47" s="89">
        <v>-37.57159</v>
      </c>
      <c r="E47" s="10"/>
      <c r="F47" s="6">
        <f t="shared" si="6"/>
        <v>11.323222222222</v>
      </c>
      <c r="G47" s="6">
        <f t="shared" si="4"/>
        <v>-8.0833797000000001</v>
      </c>
      <c r="J47" s="89">
        <v>10202000000</v>
      </c>
      <c r="K47" s="89">
        <v>-44.741013000000002</v>
      </c>
      <c r="L47" s="89">
        <v>-34.021656</v>
      </c>
      <c r="M47" s="10"/>
      <c r="N47" s="6">
        <f t="shared" si="7"/>
        <v>11.323222222222</v>
      </c>
      <c r="O47" s="6">
        <f t="shared" si="5"/>
        <v>-8.9815483</v>
      </c>
      <c r="Q47" s="10"/>
    </row>
    <row r="48" spans="2:17" x14ac:dyDescent="0.25">
      <c r="B48" s="89">
        <v>10651500000</v>
      </c>
      <c r="C48" s="89">
        <v>-43.095081</v>
      </c>
      <c r="D48" s="89">
        <v>-33.938343000000003</v>
      </c>
      <c r="E48" s="10"/>
      <c r="F48" s="6">
        <f t="shared" si="6"/>
        <v>11.661611111111</v>
      </c>
      <c r="G48" s="6">
        <f t="shared" si="4"/>
        <v>-8.9003239000000001</v>
      </c>
      <c r="J48" s="89">
        <v>10651500000</v>
      </c>
      <c r="K48" s="89">
        <v>-46.377181999999998</v>
      </c>
      <c r="L48" s="89">
        <v>-35.745170999999999</v>
      </c>
      <c r="M48" s="10"/>
      <c r="N48" s="6">
        <f t="shared" si="7"/>
        <v>11.661611111111</v>
      </c>
      <c r="O48" s="6">
        <f t="shared" si="5"/>
        <v>-8.1711693000000007</v>
      </c>
      <c r="Q48" s="10"/>
    </row>
    <row r="49" spans="2:17" x14ac:dyDescent="0.25">
      <c r="B49" s="89">
        <v>11101000000</v>
      </c>
      <c r="C49" s="89">
        <v>-46.569575999999998</v>
      </c>
      <c r="D49" s="89">
        <v>-37.208447</v>
      </c>
      <c r="E49" s="10"/>
      <c r="F49" s="6">
        <f t="shared" si="6"/>
        <v>12</v>
      </c>
      <c r="G49" s="6">
        <f t="shared" si="4"/>
        <v>-8.6991748999999992</v>
      </c>
      <c r="J49" s="89">
        <v>11101000000</v>
      </c>
      <c r="K49" s="89">
        <v>-47.901352000000003</v>
      </c>
      <c r="L49" s="89">
        <v>-37.29081</v>
      </c>
      <c r="M49" s="10"/>
      <c r="N49" s="6">
        <f t="shared" si="7"/>
        <v>12</v>
      </c>
      <c r="O49" s="6">
        <f t="shared" si="5"/>
        <v>-7.6416615999999999</v>
      </c>
      <c r="Q49" s="10"/>
    </row>
    <row r="50" spans="2:17" x14ac:dyDescent="0.25">
      <c r="B50" s="89">
        <v>11550500000</v>
      </c>
      <c r="C50" s="89">
        <v>-50.690041000000001</v>
      </c>
      <c r="D50" s="89">
        <v>-40.837181000000001</v>
      </c>
      <c r="E50" s="10"/>
      <c r="F50" s="6" t="s">
        <v>21</v>
      </c>
      <c r="J50" s="89">
        <v>11550500000</v>
      </c>
      <c r="K50" s="89">
        <v>-47.026786999999999</v>
      </c>
      <c r="L50" s="89">
        <v>-36.555641000000001</v>
      </c>
      <c r="M50" s="10"/>
      <c r="N50" s="6" t="s">
        <v>21</v>
      </c>
      <c r="Q50" s="10"/>
    </row>
    <row r="51" spans="2:17" x14ac:dyDescent="0.25">
      <c r="B51" s="89">
        <v>12000000000</v>
      </c>
      <c r="C51" s="89">
        <v>-48.405749999999998</v>
      </c>
      <c r="D51" s="89">
        <v>-37.278187000000003</v>
      </c>
      <c r="E51" s="10"/>
      <c r="J51" s="89">
        <v>12000000000</v>
      </c>
      <c r="K51" s="89">
        <v>-45.564056000000001</v>
      </c>
      <c r="L51" s="89">
        <v>-35.271141</v>
      </c>
      <c r="M51" s="10"/>
      <c r="Q51" s="10"/>
    </row>
    <row r="52" spans="2:17" x14ac:dyDescent="0.25">
      <c r="B52" s="89" t="s">
        <v>21</v>
      </c>
      <c r="E52" s="8"/>
      <c r="J52" s="89" t="s">
        <v>21</v>
      </c>
      <c r="M52" s="8"/>
      <c r="Q52" s="8"/>
    </row>
    <row r="53" spans="2:17" x14ac:dyDescent="0.25">
      <c r="E53" s="8"/>
      <c r="F53" s="6" t="s">
        <v>23</v>
      </c>
      <c r="M53" s="8"/>
      <c r="N53" s="6" t="s">
        <v>23</v>
      </c>
      <c r="Q53" s="8"/>
    </row>
    <row r="54" spans="2:17" ht="15.75" x14ac:dyDescent="0.25">
      <c r="E54" s="8"/>
      <c r="F54" s="6" t="s">
        <v>19</v>
      </c>
      <c r="G54" s="6" t="str">
        <f t="shared" ref="G54:G73" si="8">D80</f>
        <v>1Rx4L dBc Log Mag(dB)</v>
      </c>
      <c r="H54" s="35">
        <v>1</v>
      </c>
      <c r="M54" s="8"/>
      <c r="N54" s="6" t="s">
        <v>19</v>
      </c>
      <c r="O54" s="6" t="str">
        <f t="shared" ref="O54:O73" si="9">L80</f>
        <v>1Rx4L dBc Log Mag(dB)</v>
      </c>
      <c r="P54" s="35">
        <v>1</v>
      </c>
      <c r="Q54" s="8"/>
    </row>
    <row r="55" spans="2:17" ht="15.75" x14ac:dyDescent="0.25">
      <c r="B55" s="89" t="s">
        <v>22</v>
      </c>
      <c r="E55" s="8"/>
      <c r="F55" s="6">
        <f t="shared" ref="F55:F73" si="10">B81/1000000000</f>
        <v>7.9089999999999998</v>
      </c>
      <c r="G55" s="6">
        <f t="shared" si="8"/>
        <v>-40.565131999999998</v>
      </c>
      <c r="H55" s="36">
        <f>ABS(AVERAGE(G55:G73)-(H54-1)*5)</f>
        <v>41.645685789473681</v>
      </c>
      <c r="J55" s="89" t="s">
        <v>22</v>
      </c>
      <c r="M55" s="8"/>
      <c r="N55" s="6">
        <f t="shared" ref="N55:N73" si="11">J81/1000000000</f>
        <v>7.9089999999999998</v>
      </c>
      <c r="O55" s="6">
        <f t="shared" si="9"/>
        <v>-41.958866</v>
      </c>
      <c r="P55" s="36">
        <f>ABS(AVERAGE(O55:O73)-(P54-1)*5)</f>
        <v>40.081208052631574</v>
      </c>
      <c r="Q55" s="8"/>
    </row>
    <row r="56" spans="2:17" x14ac:dyDescent="0.25">
      <c r="B56" s="89" t="s">
        <v>19</v>
      </c>
      <c r="C56" s="89" t="s">
        <v>124</v>
      </c>
      <c r="D56" s="89" t="s">
        <v>32</v>
      </c>
      <c r="E56" s="8"/>
      <c r="F56" s="6">
        <f t="shared" si="10"/>
        <v>8.1362777777777993</v>
      </c>
      <c r="G56" s="6">
        <f t="shared" si="8"/>
        <v>-43.456614999999999</v>
      </c>
      <c r="J56" s="89" t="s">
        <v>19</v>
      </c>
      <c r="K56" s="89" t="s">
        <v>124</v>
      </c>
      <c r="L56" s="89" t="s">
        <v>32</v>
      </c>
      <c r="M56" s="8"/>
      <c r="N56" s="6">
        <f t="shared" si="11"/>
        <v>8.1362777777777993</v>
      </c>
      <c r="O56" s="6">
        <f t="shared" si="9"/>
        <v>-42.248244999999997</v>
      </c>
      <c r="Q56" s="8"/>
    </row>
    <row r="57" spans="2:17" x14ac:dyDescent="0.25">
      <c r="B57" s="89">
        <v>5909000000</v>
      </c>
      <c r="C57" s="89">
        <v>-20.193867000000001</v>
      </c>
      <c r="D57" s="89">
        <v>-11.713744999999999</v>
      </c>
      <c r="E57" s="8"/>
      <c r="F57" s="6">
        <f t="shared" si="10"/>
        <v>8.3635555555555996</v>
      </c>
      <c r="G57" s="6">
        <f t="shared" si="8"/>
        <v>-41.782372000000002</v>
      </c>
      <c r="J57" s="89">
        <v>5909000000</v>
      </c>
      <c r="K57" s="89">
        <v>-18.785454000000001</v>
      </c>
      <c r="L57" s="89">
        <v>-8.4018458999999996</v>
      </c>
      <c r="M57" s="8"/>
      <c r="N57" s="6">
        <f t="shared" si="11"/>
        <v>8.3635555555555996</v>
      </c>
      <c r="O57" s="6">
        <f t="shared" si="9"/>
        <v>-44.963188000000002</v>
      </c>
      <c r="Q57" s="8"/>
    </row>
    <row r="58" spans="2:17" x14ac:dyDescent="0.25">
      <c r="B58" s="89">
        <v>6247388888.8888998</v>
      </c>
      <c r="C58" s="89">
        <v>-23.184277000000002</v>
      </c>
      <c r="D58" s="89">
        <v>-15.316962</v>
      </c>
      <c r="E58" s="8"/>
      <c r="F58" s="6">
        <f t="shared" si="10"/>
        <v>8.5908333333333005</v>
      </c>
      <c r="G58" s="6">
        <f t="shared" si="8"/>
        <v>-43.679062000000002</v>
      </c>
      <c r="J58" s="89">
        <v>6247388888.8888998</v>
      </c>
      <c r="K58" s="89">
        <v>-19.355195999999999</v>
      </c>
      <c r="L58" s="89">
        <v>-11.242730999999999</v>
      </c>
      <c r="M58" s="8"/>
      <c r="N58" s="6">
        <f t="shared" si="11"/>
        <v>8.5908333333333005</v>
      </c>
      <c r="O58" s="6">
        <f t="shared" si="9"/>
        <v>-44.370151999999997</v>
      </c>
      <c r="Q58" s="8"/>
    </row>
    <row r="59" spans="2:17" x14ac:dyDescent="0.25">
      <c r="B59" s="89">
        <v>6585777777.7777996</v>
      </c>
      <c r="C59" s="89">
        <v>-24.357388</v>
      </c>
      <c r="D59" s="89">
        <v>-16.240811999999998</v>
      </c>
      <c r="E59" s="8"/>
      <c r="F59" s="6">
        <f t="shared" si="10"/>
        <v>8.818111111111099</v>
      </c>
      <c r="G59" s="6">
        <f t="shared" si="8"/>
        <v>-44.256283000000003</v>
      </c>
      <c r="J59" s="89">
        <v>6585777777.7777996</v>
      </c>
      <c r="K59" s="89">
        <v>-20.644293000000001</v>
      </c>
      <c r="L59" s="89">
        <v>-12.672651999999999</v>
      </c>
      <c r="M59" s="8"/>
      <c r="N59" s="6">
        <f t="shared" si="11"/>
        <v>8.818111111111099</v>
      </c>
      <c r="O59" s="6">
        <f t="shared" si="9"/>
        <v>-43.529361999999999</v>
      </c>
      <c r="Q59" s="8"/>
    </row>
    <row r="60" spans="2:17" x14ac:dyDescent="0.25">
      <c r="B60" s="89">
        <v>6924166666.6667004</v>
      </c>
      <c r="C60" s="89">
        <v>-22.170922999999998</v>
      </c>
      <c r="D60" s="89">
        <v>-14.000398000000001</v>
      </c>
      <c r="E60" s="8"/>
      <c r="F60" s="6">
        <f t="shared" si="10"/>
        <v>9.0453888888889011</v>
      </c>
      <c r="G60" s="6">
        <f t="shared" si="8"/>
        <v>-44.184916999999999</v>
      </c>
      <c r="J60" s="89">
        <v>6924166666.6667004</v>
      </c>
      <c r="K60" s="89">
        <v>-22.744762000000001</v>
      </c>
      <c r="L60" s="89">
        <v>-14.341858999999999</v>
      </c>
      <c r="M60" s="8"/>
      <c r="N60" s="6">
        <f t="shared" si="11"/>
        <v>9.0453888888889011</v>
      </c>
      <c r="O60" s="6">
        <f t="shared" si="9"/>
        <v>-41.203102000000001</v>
      </c>
      <c r="Q60" s="8"/>
    </row>
    <row r="61" spans="2:17" x14ac:dyDescent="0.25">
      <c r="B61" s="89">
        <v>7262555555.5556002</v>
      </c>
      <c r="C61" s="89">
        <v>-20.441969</v>
      </c>
      <c r="D61" s="89">
        <v>-12.43276</v>
      </c>
      <c r="E61" s="8"/>
      <c r="F61" s="6">
        <f t="shared" si="10"/>
        <v>9.2726666666666997</v>
      </c>
      <c r="G61" s="6">
        <f t="shared" si="8"/>
        <v>-47.341777999999998</v>
      </c>
      <c r="J61" s="89">
        <v>7262555555.5556002</v>
      </c>
      <c r="K61" s="89">
        <v>-23.616534999999999</v>
      </c>
      <c r="L61" s="89">
        <v>-14.846916</v>
      </c>
      <c r="M61" s="8"/>
      <c r="N61" s="6">
        <f t="shared" si="11"/>
        <v>9.2726666666666997</v>
      </c>
      <c r="O61" s="6">
        <f t="shared" si="9"/>
        <v>-39.519024000000002</v>
      </c>
      <c r="Q61" s="8"/>
    </row>
    <row r="62" spans="2:17" x14ac:dyDescent="0.25">
      <c r="B62" s="89">
        <v>7600944444.4443998</v>
      </c>
      <c r="C62" s="89">
        <v>-21.535484</v>
      </c>
      <c r="D62" s="89">
        <v>-13.472365999999999</v>
      </c>
      <c r="E62" s="8"/>
      <c r="F62" s="6">
        <f t="shared" si="10"/>
        <v>9.4999444444444006</v>
      </c>
      <c r="G62" s="6">
        <f t="shared" si="8"/>
        <v>-45.484734000000003</v>
      </c>
      <c r="J62" s="89">
        <v>7600944444.4443998</v>
      </c>
      <c r="K62" s="89">
        <v>-23.942474000000001</v>
      </c>
      <c r="L62" s="89">
        <v>-14.968718000000001</v>
      </c>
      <c r="M62" s="8"/>
      <c r="N62" s="6">
        <f t="shared" si="11"/>
        <v>9.4999444444444006</v>
      </c>
      <c r="O62" s="6">
        <f t="shared" si="9"/>
        <v>-38.606791999999999</v>
      </c>
      <c r="Q62" s="8"/>
    </row>
    <row r="63" spans="2:17" x14ac:dyDescent="0.25">
      <c r="B63" s="89">
        <v>7939333333.3332996</v>
      </c>
      <c r="C63" s="89">
        <v>-19.160254999999999</v>
      </c>
      <c r="D63" s="89">
        <v>-10.961935</v>
      </c>
      <c r="E63" s="8"/>
      <c r="F63" s="6">
        <f t="shared" si="10"/>
        <v>9.7272222222222009</v>
      </c>
      <c r="G63" s="6">
        <f t="shared" si="8"/>
        <v>-44.806507000000003</v>
      </c>
      <c r="J63" s="89">
        <v>7939333333.3332996</v>
      </c>
      <c r="K63" s="89">
        <v>-26.018272</v>
      </c>
      <c r="L63" s="89">
        <v>-16.633469000000002</v>
      </c>
      <c r="M63" s="8"/>
      <c r="N63" s="6">
        <f t="shared" si="11"/>
        <v>9.7272222222222009</v>
      </c>
      <c r="O63" s="6">
        <f t="shared" si="9"/>
        <v>-36.437389000000003</v>
      </c>
      <c r="Q63" s="8"/>
    </row>
    <row r="64" spans="2:17" x14ac:dyDescent="0.25">
      <c r="B64" s="89">
        <v>8277722222.2222004</v>
      </c>
      <c r="C64" s="89">
        <v>-17.816853999999999</v>
      </c>
      <c r="D64" s="89">
        <v>-9.5277633999999995</v>
      </c>
      <c r="E64" s="8"/>
      <c r="F64" s="6">
        <f t="shared" si="10"/>
        <v>9.9544999999999995</v>
      </c>
      <c r="G64" s="6">
        <f t="shared" si="8"/>
        <v>-44.007720999999997</v>
      </c>
      <c r="J64" s="89">
        <v>8277722222.2222004</v>
      </c>
      <c r="K64" s="89">
        <v>-26.355238</v>
      </c>
      <c r="L64" s="89">
        <v>-16.533203</v>
      </c>
      <c r="M64" s="8"/>
      <c r="N64" s="6">
        <f t="shared" si="11"/>
        <v>9.9544999999999995</v>
      </c>
      <c r="O64" s="6">
        <f t="shared" si="9"/>
        <v>-36.168125000000003</v>
      </c>
      <c r="Q64" s="8"/>
    </row>
    <row r="65" spans="2:17" x14ac:dyDescent="0.25">
      <c r="B65" s="89">
        <v>8616111111.1110992</v>
      </c>
      <c r="C65" s="89">
        <v>-18.746502</v>
      </c>
      <c r="D65" s="89">
        <v>-10.25117</v>
      </c>
      <c r="E65" s="8"/>
      <c r="F65" s="6">
        <f t="shared" si="10"/>
        <v>10.181777777778001</v>
      </c>
      <c r="G65" s="6">
        <f t="shared" si="8"/>
        <v>-43.927039999999998</v>
      </c>
      <c r="J65" s="89">
        <v>8616111111.1110992</v>
      </c>
      <c r="K65" s="89">
        <v>-24.515732</v>
      </c>
      <c r="L65" s="89">
        <v>-14.411678999999999</v>
      </c>
      <c r="M65" s="8"/>
      <c r="N65" s="6">
        <f t="shared" si="11"/>
        <v>10.181777777778001</v>
      </c>
      <c r="O65" s="6">
        <f t="shared" si="9"/>
        <v>-37.60051</v>
      </c>
      <c r="Q65" s="8"/>
    </row>
    <row r="66" spans="2:17" x14ac:dyDescent="0.25">
      <c r="B66" s="89">
        <v>8954500000</v>
      </c>
      <c r="C66" s="89">
        <v>-18.318064</v>
      </c>
      <c r="D66" s="89">
        <v>-9.6110133999999992</v>
      </c>
      <c r="E66" s="8"/>
      <c r="F66" s="6">
        <f t="shared" si="10"/>
        <v>10.409055555556</v>
      </c>
      <c r="G66" s="6">
        <f t="shared" si="8"/>
        <v>-40.085419000000002</v>
      </c>
      <c r="J66" s="89">
        <v>8954500000</v>
      </c>
      <c r="K66" s="89">
        <v>-24.192719</v>
      </c>
      <c r="L66" s="89">
        <v>-13.883471</v>
      </c>
      <c r="M66" s="8"/>
      <c r="N66" s="6">
        <f t="shared" si="11"/>
        <v>10.409055555556</v>
      </c>
      <c r="O66" s="6">
        <f t="shared" si="9"/>
        <v>-34.497574</v>
      </c>
      <c r="Q66" s="8"/>
    </row>
    <row r="67" spans="2:17" x14ac:dyDescent="0.25">
      <c r="B67" s="89">
        <v>9292888888.8889008</v>
      </c>
      <c r="C67" s="89">
        <v>-17.852205000000001</v>
      </c>
      <c r="D67" s="89">
        <v>-8.9583396999999998</v>
      </c>
      <c r="E67" s="8"/>
      <c r="F67" s="6">
        <f t="shared" si="10"/>
        <v>10.636333333333001</v>
      </c>
      <c r="G67" s="6">
        <f t="shared" si="8"/>
        <v>-39.947364999999998</v>
      </c>
      <c r="J67" s="89">
        <v>9292888888.8889008</v>
      </c>
      <c r="K67" s="89">
        <v>-23.085311999999998</v>
      </c>
      <c r="L67" s="89">
        <v>-12.537995</v>
      </c>
      <c r="M67" s="8"/>
      <c r="N67" s="6">
        <f t="shared" si="11"/>
        <v>10.636333333333001</v>
      </c>
      <c r="O67" s="6">
        <f t="shared" si="9"/>
        <v>-36.475971000000001</v>
      </c>
      <c r="Q67" s="8"/>
    </row>
    <row r="68" spans="2:17" x14ac:dyDescent="0.25">
      <c r="B68" s="89">
        <v>9631277777.7777996</v>
      </c>
      <c r="C68" s="89">
        <v>-17.444761</v>
      </c>
      <c r="D68" s="89">
        <v>-8.5822620000000001</v>
      </c>
      <c r="E68" s="8"/>
      <c r="F68" s="6">
        <f t="shared" si="10"/>
        <v>10.863611111111</v>
      </c>
      <c r="G68" s="6">
        <f t="shared" si="8"/>
        <v>-39.498809999999999</v>
      </c>
      <c r="J68" s="89">
        <v>9631277777.7777996</v>
      </c>
      <c r="K68" s="89">
        <v>-21.646971000000001</v>
      </c>
      <c r="L68" s="89">
        <v>-11.091573</v>
      </c>
      <c r="M68" s="8"/>
      <c r="N68" s="6">
        <f t="shared" si="11"/>
        <v>10.863611111111</v>
      </c>
      <c r="O68" s="6">
        <f t="shared" si="9"/>
        <v>-36.593955999999999</v>
      </c>
      <c r="Q68" s="8"/>
    </row>
    <row r="69" spans="2:17" x14ac:dyDescent="0.25">
      <c r="B69" s="89">
        <v>9969666666.6667004</v>
      </c>
      <c r="C69" s="89">
        <v>-17.634523000000002</v>
      </c>
      <c r="D69" s="89">
        <v>-8.4619560000000007</v>
      </c>
      <c r="E69" s="8"/>
      <c r="F69" s="6">
        <f t="shared" si="10"/>
        <v>11.090888888888999</v>
      </c>
      <c r="G69" s="6">
        <f t="shared" si="8"/>
        <v>-39.628487</v>
      </c>
      <c r="J69" s="89">
        <v>9969666666.6667004</v>
      </c>
      <c r="K69" s="89">
        <v>-20.502320999999998</v>
      </c>
      <c r="L69" s="89">
        <v>-9.5545367999999993</v>
      </c>
      <c r="M69" s="8"/>
      <c r="N69" s="6">
        <f t="shared" si="11"/>
        <v>11.090888888888999</v>
      </c>
      <c r="O69" s="6">
        <f t="shared" si="9"/>
        <v>-35.152690999999997</v>
      </c>
      <c r="Q69" s="8"/>
    </row>
    <row r="70" spans="2:17" x14ac:dyDescent="0.25">
      <c r="B70" s="89">
        <v>10308055555.556</v>
      </c>
      <c r="C70" s="89">
        <v>-17.107925000000002</v>
      </c>
      <c r="D70" s="89">
        <v>-7.9358497000000003</v>
      </c>
      <c r="E70" s="8"/>
      <c r="F70" s="6">
        <f t="shared" si="10"/>
        <v>11.318166666667</v>
      </c>
      <c r="G70" s="6">
        <f t="shared" si="8"/>
        <v>-38.465710000000001</v>
      </c>
      <c r="J70" s="89">
        <v>10308055555.556</v>
      </c>
      <c r="K70" s="89">
        <v>-20.466349000000001</v>
      </c>
      <c r="L70" s="89">
        <v>-9.6393023000000007</v>
      </c>
      <c r="M70" s="8"/>
      <c r="N70" s="6">
        <f t="shared" si="11"/>
        <v>11.318166666667</v>
      </c>
      <c r="O70" s="6">
        <f t="shared" si="9"/>
        <v>-43.610027000000002</v>
      </c>
      <c r="Q70" s="8"/>
    </row>
    <row r="71" spans="2:17" x14ac:dyDescent="0.25">
      <c r="B71" s="89">
        <v>10646444444.444</v>
      </c>
      <c r="C71" s="89">
        <v>-17.380856000000001</v>
      </c>
      <c r="D71" s="89">
        <v>-8.2588644000000002</v>
      </c>
      <c r="E71" s="8"/>
      <c r="F71" s="6">
        <f t="shared" si="10"/>
        <v>11.545444444444</v>
      </c>
      <c r="G71" s="6">
        <f t="shared" si="8"/>
        <v>-38.307175000000001</v>
      </c>
      <c r="J71" s="89">
        <v>10646444444.444</v>
      </c>
      <c r="K71" s="89">
        <v>-20.101497999999999</v>
      </c>
      <c r="L71" s="89">
        <v>-9.3821411000000001</v>
      </c>
      <c r="M71" s="8"/>
      <c r="N71" s="6">
        <f t="shared" si="11"/>
        <v>11.545444444444</v>
      </c>
      <c r="O71" s="6">
        <f t="shared" si="9"/>
        <v>-41.161845999999997</v>
      </c>
      <c r="Q71" s="8"/>
    </row>
    <row r="72" spans="2:17" x14ac:dyDescent="0.25">
      <c r="B72" s="89">
        <v>10984833333.333</v>
      </c>
      <c r="C72" s="89">
        <v>-18.614170000000001</v>
      </c>
      <c r="D72" s="89">
        <v>-9.4574318000000002</v>
      </c>
      <c r="E72" s="8"/>
      <c r="F72" s="6">
        <f t="shared" si="10"/>
        <v>11.772722222222001</v>
      </c>
      <c r="G72" s="6">
        <f t="shared" si="8"/>
        <v>-36.367916000000001</v>
      </c>
      <c r="J72" s="89">
        <v>10984833333.333</v>
      </c>
      <c r="K72" s="89">
        <v>-18.579816999999998</v>
      </c>
      <c r="L72" s="89">
        <v>-7.9478068000000004</v>
      </c>
      <c r="M72" s="8"/>
      <c r="N72" s="6">
        <f t="shared" si="11"/>
        <v>11.772722222222001</v>
      </c>
      <c r="O72" s="6">
        <f t="shared" si="9"/>
        <v>-43.317512999999998</v>
      </c>
      <c r="Q72" s="8"/>
    </row>
    <row r="73" spans="2:17" x14ac:dyDescent="0.25">
      <c r="B73" s="89">
        <v>11323222222.222</v>
      </c>
      <c r="C73" s="89">
        <v>-17.444510999999999</v>
      </c>
      <c r="D73" s="89">
        <v>-8.0833797000000001</v>
      </c>
      <c r="E73" s="8"/>
      <c r="F73" s="6">
        <f t="shared" si="10"/>
        <v>12</v>
      </c>
      <c r="G73" s="6">
        <f t="shared" si="8"/>
        <v>-35.474986999999999</v>
      </c>
      <c r="J73" s="89">
        <v>11323222222.222</v>
      </c>
      <c r="K73" s="89">
        <v>-19.592089000000001</v>
      </c>
      <c r="L73" s="89">
        <v>-8.9815483</v>
      </c>
      <c r="M73" s="8"/>
      <c r="N73" s="6">
        <f t="shared" si="11"/>
        <v>12</v>
      </c>
      <c r="O73" s="6">
        <f t="shared" si="9"/>
        <v>-44.128619999999998</v>
      </c>
      <c r="Q73" s="8"/>
    </row>
    <row r="74" spans="2:17" x14ac:dyDescent="0.25">
      <c r="B74" s="89">
        <v>11661611111.111</v>
      </c>
      <c r="C74" s="89">
        <v>-18.753183</v>
      </c>
      <c r="D74" s="89">
        <v>-8.9003239000000001</v>
      </c>
      <c r="E74" s="8"/>
      <c r="F74" s="6" t="s">
        <v>21</v>
      </c>
      <c r="J74" s="89">
        <v>11661611111.111</v>
      </c>
      <c r="K74" s="89">
        <v>-18.642315</v>
      </c>
      <c r="L74" s="89">
        <v>-8.1711693000000007</v>
      </c>
      <c r="M74" s="8"/>
      <c r="N74" s="6" t="s">
        <v>21</v>
      </c>
      <c r="Q74" s="8"/>
    </row>
    <row r="75" spans="2:17" x14ac:dyDescent="0.25">
      <c r="B75" s="89">
        <v>12000000000</v>
      </c>
      <c r="C75" s="89">
        <v>-19.826737999999999</v>
      </c>
      <c r="D75" s="89">
        <v>-8.6991748999999992</v>
      </c>
      <c r="J75" s="89">
        <v>12000000000</v>
      </c>
      <c r="K75" s="89">
        <v>-17.934576</v>
      </c>
      <c r="L75" s="89">
        <v>-7.6416615999999999</v>
      </c>
    </row>
    <row r="76" spans="2:17" x14ac:dyDescent="0.25">
      <c r="B76" s="89" t="s">
        <v>21</v>
      </c>
      <c r="J76" s="89" t="s">
        <v>21</v>
      </c>
    </row>
    <row r="77" spans="2:17" x14ac:dyDescent="0.25">
      <c r="F77" s="6" t="s">
        <v>24</v>
      </c>
      <c r="N77" s="6" t="s">
        <v>24</v>
      </c>
    </row>
    <row r="78" spans="2:17" ht="15.75" x14ac:dyDescent="0.25">
      <c r="F78" s="6" t="s">
        <v>19</v>
      </c>
      <c r="G78" s="6" t="str">
        <f t="shared" ref="G78:G97" si="12">D104</f>
        <v>1Rx5L dBc Log Mag(dB)</v>
      </c>
      <c r="H78" s="35">
        <v>1</v>
      </c>
      <c r="N78" s="6" t="s">
        <v>19</v>
      </c>
      <c r="O78" s="6" t="str">
        <f t="shared" ref="O78:O97" si="13">L104</f>
        <v>1Rx5L dBc Log Mag(dB)</v>
      </c>
      <c r="P78" s="35">
        <v>1</v>
      </c>
    </row>
    <row r="79" spans="2:17" ht="15.75" x14ac:dyDescent="0.25">
      <c r="B79" s="89" t="s">
        <v>23</v>
      </c>
      <c r="F79" s="6">
        <f t="shared" ref="F79:F97" si="14">B105/1000000000</f>
        <v>9.9090000000000007</v>
      </c>
      <c r="G79" s="6">
        <f t="shared" si="12"/>
        <v>-27.998421</v>
      </c>
      <c r="H79" s="36">
        <f>ABS(AVERAGE(G79:G97)-(H78-1)*5)</f>
        <v>25.31517736842105</v>
      </c>
      <c r="J79" s="89" t="s">
        <v>23</v>
      </c>
      <c r="N79" s="6">
        <f t="shared" ref="N79:N97" si="15">J105/1000000000</f>
        <v>9.9090000000000007</v>
      </c>
      <c r="O79" s="6">
        <f t="shared" si="13"/>
        <v>-21.141051999999998</v>
      </c>
      <c r="P79" s="36">
        <f>ABS(AVERAGE(O79:O97)-(P78-1)*5)</f>
        <v>26.529296157894738</v>
      </c>
    </row>
    <row r="80" spans="2:17" x14ac:dyDescent="0.25">
      <c r="B80" s="89" t="s">
        <v>19</v>
      </c>
      <c r="C80" s="89" t="s">
        <v>125</v>
      </c>
      <c r="D80" s="89" t="s">
        <v>33</v>
      </c>
      <c r="F80" s="6">
        <f t="shared" si="14"/>
        <v>10.242944444443999</v>
      </c>
      <c r="G80" s="6">
        <f t="shared" si="12"/>
        <v>-27.83709</v>
      </c>
      <c r="J80" s="89" t="s">
        <v>19</v>
      </c>
      <c r="K80" s="89" t="s">
        <v>125</v>
      </c>
      <c r="L80" s="89" t="s">
        <v>33</v>
      </c>
      <c r="N80" s="6">
        <f t="shared" si="15"/>
        <v>10.242944444443999</v>
      </c>
      <c r="O80" s="6">
        <f t="shared" si="13"/>
        <v>-25.555713999999998</v>
      </c>
    </row>
    <row r="81" spans="2:15" x14ac:dyDescent="0.25">
      <c r="B81" s="89">
        <v>7909000000</v>
      </c>
      <c r="C81" s="89">
        <v>-49.045254</v>
      </c>
      <c r="D81" s="89">
        <v>-40.565131999999998</v>
      </c>
      <c r="F81" s="6">
        <f t="shared" si="14"/>
        <v>10.576888888889</v>
      </c>
      <c r="G81" s="6">
        <f t="shared" si="12"/>
        <v>-32.928134999999997</v>
      </c>
      <c r="J81" s="89">
        <v>7909000000</v>
      </c>
      <c r="K81" s="89">
        <v>-52.342475999999998</v>
      </c>
      <c r="L81" s="89">
        <v>-41.958866</v>
      </c>
      <c r="N81" s="6">
        <f t="shared" si="15"/>
        <v>10.576888888889</v>
      </c>
      <c r="O81" s="6">
        <f t="shared" si="13"/>
        <v>-26.470611999999999</v>
      </c>
    </row>
    <row r="82" spans="2:15" x14ac:dyDescent="0.25">
      <c r="B82" s="89">
        <v>8136277777.7777996</v>
      </c>
      <c r="C82" s="89">
        <v>-51.323929</v>
      </c>
      <c r="D82" s="89">
        <v>-43.456614999999999</v>
      </c>
      <c r="F82" s="6">
        <f t="shared" si="14"/>
        <v>10.910833333333001</v>
      </c>
      <c r="G82" s="6">
        <f t="shared" si="12"/>
        <v>-28.200316999999998</v>
      </c>
      <c r="J82" s="89">
        <v>8136277777.7777996</v>
      </c>
      <c r="K82" s="89">
        <v>-50.360709999999997</v>
      </c>
      <c r="L82" s="89">
        <v>-42.248244999999997</v>
      </c>
      <c r="N82" s="6">
        <f t="shared" si="15"/>
        <v>10.910833333333001</v>
      </c>
      <c r="O82" s="6">
        <f t="shared" si="13"/>
        <v>-25.639994000000002</v>
      </c>
    </row>
    <row r="83" spans="2:15" x14ac:dyDescent="0.25">
      <c r="B83" s="89">
        <v>8363555555.5556002</v>
      </c>
      <c r="C83" s="89">
        <v>-49.898949000000002</v>
      </c>
      <c r="D83" s="89">
        <v>-41.782372000000002</v>
      </c>
      <c r="F83" s="6">
        <f t="shared" si="14"/>
        <v>11.244777777777999</v>
      </c>
      <c r="G83" s="6">
        <f t="shared" si="12"/>
        <v>-25.627184</v>
      </c>
      <c r="J83" s="89">
        <v>8363555555.5556002</v>
      </c>
      <c r="K83" s="89">
        <v>-52.934829999999998</v>
      </c>
      <c r="L83" s="89">
        <v>-44.963188000000002</v>
      </c>
      <c r="N83" s="6">
        <f t="shared" si="15"/>
        <v>11.244777777777999</v>
      </c>
      <c r="O83" s="6">
        <f t="shared" si="13"/>
        <v>-24.273921999999999</v>
      </c>
    </row>
    <row r="84" spans="2:15" x14ac:dyDescent="0.25">
      <c r="B84" s="89">
        <v>8590833333.3332996</v>
      </c>
      <c r="C84" s="89">
        <v>-51.849586000000002</v>
      </c>
      <c r="D84" s="89">
        <v>-43.679062000000002</v>
      </c>
      <c r="F84" s="6">
        <f t="shared" si="14"/>
        <v>11.578722222222</v>
      </c>
      <c r="G84" s="6">
        <f t="shared" si="12"/>
        <v>-22.392990000000001</v>
      </c>
      <c r="J84" s="89">
        <v>8590833333.3332996</v>
      </c>
      <c r="K84" s="89">
        <v>-52.773055999999997</v>
      </c>
      <c r="L84" s="89">
        <v>-44.370151999999997</v>
      </c>
      <c r="N84" s="6">
        <f t="shared" si="15"/>
        <v>11.578722222222</v>
      </c>
      <c r="O84" s="6">
        <f t="shared" si="13"/>
        <v>-31.487006999999998</v>
      </c>
    </row>
    <row r="85" spans="2:15" x14ac:dyDescent="0.25">
      <c r="B85" s="89">
        <v>8818111111.1110992</v>
      </c>
      <c r="C85" s="89">
        <v>-52.265487999999998</v>
      </c>
      <c r="D85" s="89">
        <v>-44.256283000000003</v>
      </c>
      <c r="F85" s="6">
        <f t="shared" si="14"/>
        <v>11.912666666667</v>
      </c>
      <c r="G85" s="6">
        <f t="shared" si="12"/>
        <v>-20.262083000000001</v>
      </c>
      <c r="J85" s="89">
        <v>8818111111.1110992</v>
      </c>
      <c r="K85" s="89">
        <v>-52.298980999999998</v>
      </c>
      <c r="L85" s="89">
        <v>-43.529361999999999</v>
      </c>
      <c r="N85" s="6">
        <f t="shared" si="15"/>
        <v>11.912666666667</v>
      </c>
      <c r="O85" s="6">
        <f t="shared" si="13"/>
        <v>-28.600594999999998</v>
      </c>
    </row>
    <row r="86" spans="2:15" x14ac:dyDescent="0.25">
      <c r="B86" s="89">
        <v>9045388888.8889008</v>
      </c>
      <c r="C86" s="89">
        <v>-52.248035000000002</v>
      </c>
      <c r="D86" s="89">
        <v>-44.184916999999999</v>
      </c>
      <c r="F86" s="6">
        <f t="shared" si="14"/>
        <v>12.246611111110999</v>
      </c>
      <c r="G86" s="6">
        <f t="shared" si="12"/>
        <v>-24.312695999999999</v>
      </c>
      <c r="J86" s="89">
        <v>9045388888.8889008</v>
      </c>
      <c r="K86" s="89">
        <v>-50.176861000000002</v>
      </c>
      <c r="L86" s="89">
        <v>-41.203102000000001</v>
      </c>
      <c r="N86" s="6">
        <f t="shared" si="15"/>
        <v>12.246611111110999</v>
      </c>
      <c r="O86" s="6">
        <f t="shared" si="13"/>
        <v>-23.164553000000002</v>
      </c>
    </row>
    <row r="87" spans="2:15" x14ac:dyDescent="0.25">
      <c r="B87" s="89">
        <v>9272666666.6667004</v>
      </c>
      <c r="C87" s="89">
        <v>-55.540100000000002</v>
      </c>
      <c r="D87" s="89">
        <v>-47.341777999999998</v>
      </c>
      <c r="F87" s="6">
        <f t="shared" si="14"/>
        <v>12.580555555556</v>
      </c>
      <c r="G87" s="6">
        <f t="shared" si="12"/>
        <v>-22.331287</v>
      </c>
      <c r="J87" s="89">
        <v>9272666666.6667004</v>
      </c>
      <c r="K87" s="89">
        <v>-48.903827999999997</v>
      </c>
      <c r="L87" s="89">
        <v>-39.519024000000002</v>
      </c>
      <c r="N87" s="6">
        <f t="shared" si="15"/>
        <v>12.580555555556</v>
      </c>
      <c r="O87" s="6">
        <f t="shared" si="13"/>
        <v>-26.802443</v>
      </c>
    </row>
    <row r="88" spans="2:15" x14ac:dyDescent="0.25">
      <c r="B88" s="89">
        <v>9499944444.4444008</v>
      </c>
      <c r="C88" s="89">
        <v>-53.773823</v>
      </c>
      <c r="D88" s="89">
        <v>-45.484734000000003</v>
      </c>
      <c r="F88" s="6">
        <f t="shared" si="14"/>
        <v>12.9145</v>
      </c>
      <c r="G88" s="6">
        <f t="shared" si="12"/>
        <v>-23.698927000000001</v>
      </c>
      <c r="J88" s="89">
        <v>9499944444.4444008</v>
      </c>
      <c r="K88" s="89">
        <v>-48.428825000000003</v>
      </c>
      <c r="L88" s="89">
        <v>-38.606791999999999</v>
      </c>
      <c r="N88" s="6">
        <f t="shared" si="15"/>
        <v>12.9145</v>
      </c>
      <c r="O88" s="6">
        <f t="shared" si="13"/>
        <v>-25.346684</v>
      </c>
    </row>
    <row r="89" spans="2:15" x14ac:dyDescent="0.25">
      <c r="B89" s="89">
        <v>9727222222.2222004</v>
      </c>
      <c r="C89" s="89">
        <v>-53.301837999999996</v>
      </c>
      <c r="D89" s="89">
        <v>-44.806507000000003</v>
      </c>
      <c r="F89" s="6">
        <f t="shared" si="14"/>
        <v>13.248444444444001</v>
      </c>
      <c r="G89" s="6">
        <f t="shared" si="12"/>
        <v>-25.112005</v>
      </c>
      <c r="J89" s="89">
        <v>9727222222.2222004</v>
      </c>
      <c r="K89" s="89">
        <v>-46.541443000000001</v>
      </c>
      <c r="L89" s="89">
        <v>-36.437389000000003</v>
      </c>
      <c r="N89" s="6">
        <f t="shared" si="15"/>
        <v>13.248444444444001</v>
      </c>
      <c r="O89" s="6">
        <f t="shared" si="13"/>
        <v>-21.690681000000001</v>
      </c>
    </row>
    <row r="90" spans="2:15" x14ac:dyDescent="0.25">
      <c r="B90" s="89">
        <v>9954500000</v>
      </c>
      <c r="C90" s="89">
        <v>-52.714767000000002</v>
      </c>
      <c r="D90" s="89">
        <v>-44.007720999999997</v>
      </c>
      <c r="F90" s="6">
        <f t="shared" si="14"/>
        <v>13.582388888889</v>
      </c>
      <c r="G90" s="6">
        <f t="shared" si="12"/>
        <v>-28.005303999999999</v>
      </c>
      <c r="J90" s="89">
        <v>9954500000</v>
      </c>
      <c r="K90" s="89">
        <v>-46.477370999999998</v>
      </c>
      <c r="L90" s="89">
        <v>-36.168125000000003</v>
      </c>
      <c r="N90" s="6">
        <f t="shared" si="15"/>
        <v>13.582388888889</v>
      </c>
      <c r="O90" s="6">
        <f t="shared" si="13"/>
        <v>-23.622515</v>
      </c>
    </row>
    <row r="91" spans="2:15" x14ac:dyDescent="0.25">
      <c r="B91" s="89">
        <v>10181777777.778</v>
      </c>
      <c r="C91" s="89">
        <v>-52.820903999999999</v>
      </c>
      <c r="D91" s="89">
        <v>-43.927039999999998</v>
      </c>
      <c r="F91" s="6">
        <f t="shared" si="14"/>
        <v>13.916333333333</v>
      </c>
      <c r="G91" s="6">
        <f t="shared" si="12"/>
        <v>-29.176838</v>
      </c>
      <c r="J91" s="89">
        <v>10181777777.778</v>
      </c>
      <c r="K91" s="89">
        <v>-48.147826999999999</v>
      </c>
      <c r="L91" s="89">
        <v>-37.60051</v>
      </c>
      <c r="N91" s="6">
        <f t="shared" si="15"/>
        <v>13.916333333333</v>
      </c>
      <c r="O91" s="6">
        <f t="shared" si="13"/>
        <v>-29.056808</v>
      </c>
    </row>
    <row r="92" spans="2:15" x14ac:dyDescent="0.25">
      <c r="B92" s="89">
        <v>10409055555.556</v>
      </c>
      <c r="C92" s="89">
        <v>-48.947918000000001</v>
      </c>
      <c r="D92" s="89">
        <v>-40.085419000000002</v>
      </c>
      <c r="F92" s="6">
        <f t="shared" si="14"/>
        <v>14.250277777778001</v>
      </c>
      <c r="G92" s="6">
        <f t="shared" si="12"/>
        <v>-30.256592000000001</v>
      </c>
      <c r="J92" s="89">
        <v>10409055555.556</v>
      </c>
      <c r="K92" s="89">
        <v>-45.052970999999999</v>
      </c>
      <c r="L92" s="89">
        <v>-34.497574</v>
      </c>
      <c r="N92" s="6">
        <f t="shared" si="15"/>
        <v>14.250277777778001</v>
      </c>
      <c r="O92" s="6">
        <f t="shared" si="13"/>
        <v>-25.480639</v>
      </c>
    </row>
    <row r="93" spans="2:15" x14ac:dyDescent="0.25">
      <c r="B93" s="89">
        <v>10636333333.333</v>
      </c>
      <c r="C93" s="89">
        <v>-49.119929999999997</v>
      </c>
      <c r="D93" s="89">
        <v>-39.947364999999998</v>
      </c>
      <c r="F93" s="6">
        <f t="shared" si="14"/>
        <v>14.584222222221999</v>
      </c>
      <c r="G93" s="6">
        <f t="shared" si="12"/>
        <v>-28.098683999999999</v>
      </c>
      <c r="J93" s="89">
        <v>10636333333.333</v>
      </c>
      <c r="K93" s="89">
        <v>-47.423755999999997</v>
      </c>
      <c r="L93" s="89">
        <v>-36.475971000000001</v>
      </c>
      <c r="N93" s="6">
        <f t="shared" si="15"/>
        <v>14.584222222221999</v>
      </c>
      <c r="O93" s="6">
        <f t="shared" si="13"/>
        <v>-29.598433</v>
      </c>
    </row>
    <row r="94" spans="2:15" x14ac:dyDescent="0.25">
      <c r="B94" s="89">
        <v>10863611111.111</v>
      </c>
      <c r="C94" s="89">
        <v>-48.670883000000003</v>
      </c>
      <c r="D94" s="89">
        <v>-39.498809999999999</v>
      </c>
      <c r="F94" s="6">
        <f t="shared" si="14"/>
        <v>14.918166666667</v>
      </c>
      <c r="G94" s="6">
        <f t="shared" si="12"/>
        <v>-26.935644</v>
      </c>
      <c r="J94" s="89">
        <v>10863611111.111</v>
      </c>
      <c r="K94" s="89">
        <v>-47.421000999999997</v>
      </c>
      <c r="L94" s="89">
        <v>-36.593955999999999</v>
      </c>
      <c r="N94" s="6">
        <f t="shared" si="15"/>
        <v>14.918166666667</v>
      </c>
      <c r="O94" s="6">
        <f t="shared" si="13"/>
        <v>-26.891884000000001</v>
      </c>
    </row>
    <row r="95" spans="2:15" x14ac:dyDescent="0.25">
      <c r="B95" s="89">
        <v>11090888888.889</v>
      </c>
      <c r="C95" s="89">
        <v>-48.750476999999997</v>
      </c>
      <c r="D95" s="89">
        <v>-39.628487</v>
      </c>
      <c r="F95" s="6">
        <f t="shared" si="14"/>
        <v>15.252111111111001</v>
      </c>
      <c r="G95" s="6">
        <f t="shared" si="12"/>
        <v>-21.091107999999998</v>
      </c>
      <c r="J95" s="89">
        <v>11090888888.889</v>
      </c>
      <c r="K95" s="89">
        <v>-45.872047000000002</v>
      </c>
      <c r="L95" s="89">
        <v>-35.152690999999997</v>
      </c>
      <c r="N95" s="6">
        <f t="shared" si="15"/>
        <v>15.252111111111001</v>
      </c>
      <c r="O95" s="6">
        <f t="shared" si="13"/>
        <v>-28.790883999999998</v>
      </c>
    </row>
    <row r="96" spans="2:15" x14ac:dyDescent="0.25">
      <c r="B96" s="89">
        <v>11318166666.667</v>
      </c>
      <c r="C96" s="89">
        <v>-47.622447999999999</v>
      </c>
      <c r="D96" s="89">
        <v>-38.465710000000001</v>
      </c>
      <c r="F96" s="6">
        <f t="shared" si="14"/>
        <v>15.586055555555999</v>
      </c>
      <c r="G96" s="6">
        <f t="shared" si="12"/>
        <v>-19.162043000000001</v>
      </c>
      <c r="J96" s="89">
        <v>11318166666.667</v>
      </c>
      <c r="K96" s="89">
        <v>-54.242035000000001</v>
      </c>
      <c r="L96" s="89">
        <v>-43.610027000000002</v>
      </c>
      <c r="N96" s="6">
        <f t="shared" si="15"/>
        <v>15.586055555555999</v>
      </c>
      <c r="O96" s="6">
        <f t="shared" si="13"/>
        <v>-27.623867000000001</v>
      </c>
    </row>
    <row r="97" spans="2:16" x14ac:dyDescent="0.25">
      <c r="B97" s="89">
        <v>11545444444.444</v>
      </c>
      <c r="C97" s="89">
        <v>-47.668308000000003</v>
      </c>
      <c r="D97" s="89">
        <v>-38.307175000000001</v>
      </c>
      <c r="F97" s="6">
        <f t="shared" si="14"/>
        <v>15.92</v>
      </c>
      <c r="G97" s="6">
        <f t="shared" si="12"/>
        <v>-17.561022000000001</v>
      </c>
      <c r="J97" s="89">
        <v>11545444444.444</v>
      </c>
      <c r="K97" s="89">
        <v>-51.772387999999999</v>
      </c>
      <c r="L97" s="89">
        <v>-41.161845999999997</v>
      </c>
      <c r="N97" s="6">
        <f t="shared" si="15"/>
        <v>15.92</v>
      </c>
      <c r="O97" s="6">
        <f t="shared" si="13"/>
        <v>-32.818339999999999</v>
      </c>
    </row>
    <row r="98" spans="2:16" x14ac:dyDescent="0.25">
      <c r="B98" s="89">
        <v>11772722222.222</v>
      </c>
      <c r="C98" s="89">
        <v>-46.220776000000001</v>
      </c>
      <c r="D98" s="89">
        <v>-36.367916000000001</v>
      </c>
      <c r="F98" s="6" t="s">
        <v>21</v>
      </c>
      <c r="J98" s="89">
        <v>11772722222.222</v>
      </c>
      <c r="K98" s="89">
        <v>-53.788657999999998</v>
      </c>
      <c r="L98" s="89">
        <v>-43.317512999999998</v>
      </c>
      <c r="N98" s="6" t="s">
        <v>21</v>
      </c>
    </row>
    <row r="99" spans="2:16" x14ac:dyDescent="0.25">
      <c r="B99" s="89">
        <v>12000000000</v>
      </c>
      <c r="C99" s="89">
        <v>-46.602550999999998</v>
      </c>
      <c r="D99" s="89">
        <v>-35.474986999999999</v>
      </c>
      <c r="J99" s="89">
        <v>12000000000</v>
      </c>
      <c r="K99" s="89">
        <v>-54.421534999999999</v>
      </c>
      <c r="L99" s="89">
        <v>-44.128619999999998</v>
      </c>
    </row>
    <row r="100" spans="2:16" x14ac:dyDescent="0.25">
      <c r="B100" s="89" t="s">
        <v>21</v>
      </c>
      <c r="J100" s="89" t="s">
        <v>21</v>
      </c>
    </row>
    <row r="101" spans="2:16" x14ac:dyDescent="0.25">
      <c r="F101" s="6" t="s">
        <v>25</v>
      </c>
      <c r="N101" s="6" t="s">
        <v>25</v>
      </c>
    </row>
    <row r="102" spans="2:16" ht="15.75" x14ac:dyDescent="0.25">
      <c r="F102" s="6" t="s">
        <v>19</v>
      </c>
      <c r="G102" s="6" t="str">
        <f t="shared" ref="G102:G121" si="16">D128</f>
        <v>2Rx1L dBc Log Mag(dB)</v>
      </c>
      <c r="H102" s="35">
        <v>2</v>
      </c>
      <c r="N102" s="6" t="s">
        <v>19</v>
      </c>
      <c r="O102" s="6" t="str">
        <f t="shared" ref="O102:O121" si="17">L128</f>
        <v>2Rx1L dBc Log Mag(dB)</v>
      </c>
      <c r="P102" s="35">
        <v>2</v>
      </c>
    </row>
    <row r="103" spans="2:16" ht="15.75" x14ac:dyDescent="0.25">
      <c r="B103" s="89" t="s">
        <v>24</v>
      </c>
      <c r="F103" s="6">
        <f t="shared" ref="F103:F121" si="18">B129/1000000000</f>
        <v>2</v>
      </c>
      <c r="G103" s="6">
        <f t="shared" si="16"/>
        <v>-48.447178000000001</v>
      </c>
      <c r="H103" s="36">
        <f>ABS(AVERAGE(G103:G121)-(H102-1)*5)</f>
        <v>51.125541578947384</v>
      </c>
      <c r="J103" s="89" t="s">
        <v>24</v>
      </c>
      <c r="N103" s="6">
        <f t="shared" ref="N103:N121" si="19">J129/1000000000</f>
        <v>2</v>
      </c>
      <c r="O103" s="6">
        <f t="shared" si="17"/>
        <v>-50.734878999999999</v>
      </c>
      <c r="P103" s="36">
        <f>ABS(AVERAGE(O103:O121)-(P102-1)*5)</f>
        <v>50.550815631578942</v>
      </c>
    </row>
    <row r="104" spans="2:16" x14ac:dyDescent="0.25">
      <c r="B104" s="89" t="s">
        <v>19</v>
      </c>
      <c r="C104" s="89" t="s">
        <v>126</v>
      </c>
      <c r="D104" s="89" t="s">
        <v>265</v>
      </c>
      <c r="F104" s="6">
        <f t="shared" si="18"/>
        <v>2.2196944444444</v>
      </c>
      <c r="G104" s="6">
        <f t="shared" si="16"/>
        <v>-52.123493000000003</v>
      </c>
      <c r="J104" s="89" t="s">
        <v>19</v>
      </c>
      <c r="K104" s="89" t="s">
        <v>126</v>
      </c>
      <c r="L104" s="89" t="s">
        <v>265</v>
      </c>
      <c r="N104" s="6">
        <f t="shared" si="19"/>
        <v>2.2196944444444</v>
      </c>
      <c r="O104" s="6">
        <f t="shared" si="17"/>
        <v>-50.712195999999999</v>
      </c>
    </row>
    <row r="105" spans="2:16" x14ac:dyDescent="0.25">
      <c r="B105" s="89">
        <v>9909000000</v>
      </c>
      <c r="C105" s="89">
        <v>-36.478541999999997</v>
      </c>
      <c r="D105" s="89">
        <v>-27.998421</v>
      </c>
      <c r="F105" s="6">
        <f t="shared" si="18"/>
        <v>2.4393888888888999</v>
      </c>
      <c r="G105" s="6">
        <f t="shared" si="16"/>
        <v>-50.770893000000001</v>
      </c>
      <c r="J105" s="89">
        <v>9909000000</v>
      </c>
      <c r="K105" s="89">
        <v>-31.524660000000001</v>
      </c>
      <c r="L105" s="89">
        <v>-21.141051999999998</v>
      </c>
      <c r="N105" s="6">
        <f t="shared" si="19"/>
        <v>2.4393888888888999</v>
      </c>
      <c r="O105" s="6">
        <f t="shared" si="17"/>
        <v>-54.323695999999998</v>
      </c>
    </row>
    <row r="106" spans="2:16" x14ac:dyDescent="0.25">
      <c r="B106" s="89">
        <v>10242944444.444</v>
      </c>
      <c r="C106" s="89">
        <v>-35.704402999999999</v>
      </c>
      <c r="D106" s="89">
        <v>-27.83709</v>
      </c>
      <c r="F106" s="6">
        <f t="shared" si="18"/>
        <v>2.6590833333332999</v>
      </c>
      <c r="G106" s="6">
        <f t="shared" si="16"/>
        <v>-53.560645999999998</v>
      </c>
      <c r="J106" s="89">
        <v>10242944444.444</v>
      </c>
      <c r="K106" s="89">
        <v>-33.668179000000002</v>
      </c>
      <c r="L106" s="89">
        <v>-25.555713999999998</v>
      </c>
      <c r="N106" s="6">
        <f t="shared" si="19"/>
        <v>2.6590833333332999</v>
      </c>
      <c r="O106" s="6">
        <f t="shared" si="17"/>
        <v>-58.741039000000001</v>
      </c>
    </row>
    <row r="107" spans="2:16" x14ac:dyDescent="0.25">
      <c r="B107" s="89">
        <v>10576888888.889</v>
      </c>
      <c r="C107" s="89">
        <v>-41.044711999999997</v>
      </c>
      <c r="D107" s="89">
        <v>-32.928134999999997</v>
      </c>
      <c r="F107" s="6">
        <f t="shared" si="18"/>
        <v>2.8787777777777999</v>
      </c>
      <c r="G107" s="6">
        <f t="shared" si="16"/>
        <v>-54.954673999999997</v>
      </c>
      <c r="J107" s="89">
        <v>10576888888.889</v>
      </c>
      <c r="K107" s="89">
        <v>-34.442253000000001</v>
      </c>
      <c r="L107" s="89">
        <v>-26.470611999999999</v>
      </c>
      <c r="N107" s="6">
        <f t="shared" si="19"/>
        <v>2.8787777777777999</v>
      </c>
      <c r="O107" s="6">
        <f t="shared" si="17"/>
        <v>-69.614052000000001</v>
      </c>
    </row>
    <row r="108" spans="2:16" x14ac:dyDescent="0.25">
      <c r="B108" s="89">
        <v>10910833333.333</v>
      </c>
      <c r="C108" s="89">
        <v>-36.370842000000003</v>
      </c>
      <c r="D108" s="89">
        <v>-28.200316999999998</v>
      </c>
      <c r="F108" s="6">
        <f t="shared" si="18"/>
        <v>3.0984722222221999</v>
      </c>
      <c r="G108" s="6">
        <f t="shared" si="16"/>
        <v>-48.828018</v>
      </c>
      <c r="J108" s="89">
        <v>10910833333.333</v>
      </c>
      <c r="K108" s="89">
        <v>-34.042895999999999</v>
      </c>
      <c r="L108" s="89">
        <v>-25.639994000000002</v>
      </c>
      <c r="N108" s="6">
        <f t="shared" si="19"/>
        <v>3.0984722222221999</v>
      </c>
      <c r="O108" s="6">
        <f t="shared" si="17"/>
        <v>-50.694347</v>
      </c>
    </row>
    <row r="109" spans="2:16" x14ac:dyDescent="0.25">
      <c r="B109" s="89">
        <v>11244777777.778</v>
      </c>
      <c r="C109" s="89">
        <v>-33.636391000000003</v>
      </c>
      <c r="D109" s="89">
        <v>-25.627184</v>
      </c>
      <c r="F109" s="6">
        <f t="shared" si="18"/>
        <v>3.3181666666666998</v>
      </c>
      <c r="G109" s="6">
        <f t="shared" si="16"/>
        <v>-51.453442000000003</v>
      </c>
      <c r="J109" s="89">
        <v>11244777777.778</v>
      </c>
      <c r="K109" s="89">
        <v>-33.043540999999998</v>
      </c>
      <c r="L109" s="89">
        <v>-24.273921999999999</v>
      </c>
      <c r="N109" s="6">
        <f t="shared" si="19"/>
        <v>3.3181666666666998</v>
      </c>
      <c r="O109" s="6">
        <f t="shared" si="17"/>
        <v>-47.381596000000002</v>
      </c>
    </row>
    <row r="110" spans="2:16" x14ac:dyDescent="0.25">
      <c r="B110" s="89">
        <v>11578722222.222</v>
      </c>
      <c r="C110" s="89">
        <v>-30.456108</v>
      </c>
      <c r="D110" s="89">
        <v>-22.392990000000001</v>
      </c>
      <c r="F110" s="6">
        <f t="shared" si="18"/>
        <v>3.5378611111111002</v>
      </c>
      <c r="G110" s="6">
        <f t="shared" si="16"/>
        <v>-50.323101000000001</v>
      </c>
      <c r="J110" s="89">
        <v>11578722222.222</v>
      </c>
      <c r="K110" s="89">
        <v>-40.460766</v>
      </c>
      <c r="L110" s="89">
        <v>-31.487006999999998</v>
      </c>
      <c r="N110" s="6">
        <f t="shared" si="19"/>
        <v>3.5378611111111002</v>
      </c>
      <c r="O110" s="6">
        <f t="shared" si="17"/>
        <v>-48.493873999999998</v>
      </c>
    </row>
    <row r="111" spans="2:16" x14ac:dyDescent="0.25">
      <c r="B111" s="89">
        <v>11912666666.667</v>
      </c>
      <c r="C111" s="89">
        <v>-28.460402999999999</v>
      </c>
      <c r="D111" s="89">
        <v>-20.262083000000001</v>
      </c>
      <c r="F111" s="6">
        <f t="shared" si="18"/>
        <v>3.7575555555556002</v>
      </c>
      <c r="G111" s="6">
        <f t="shared" si="16"/>
        <v>-68.295203999999998</v>
      </c>
      <c r="J111" s="89">
        <v>11912666666.667</v>
      </c>
      <c r="K111" s="89">
        <v>-37.985396999999999</v>
      </c>
      <c r="L111" s="89">
        <v>-28.600594999999998</v>
      </c>
      <c r="N111" s="6">
        <f t="shared" si="19"/>
        <v>3.7575555555556002</v>
      </c>
      <c r="O111" s="6">
        <f t="shared" si="17"/>
        <v>-45.164943999999998</v>
      </c>
    </row>
    <row r="112" spans="2:16" x14ac:dyDescent="0.25">
      <c r="B112" s="89">
        <v>12246611111.111</v>
      </c>
      <c r="C112" s="89">
        <v>-32.601787999999999</v>
      </c>
      <c r="D112" s="89">
        <v>-24.312695999999999</v>
      </c>
      <c r="F112" s="6">
        <f t="shared" si="18"/>
        <v>3.9772500000000002</v>
      </c>
      <c r="G112" s="6">
        <f t="shared" si="16"/>
        <v>-44.963729999999998</v>
      </c>
      <c r="J112" s="89">
        <v>12246611111.111</v>
      </c>
      <c r="K112" s="89">
        <v>-32.986587999999998</v>
      </c>
      <c r="L112" s="89">
        <v>-23.164553000000002</v>
      </c>
      <c r="N112" s="6">
        <f t="shared" si="19"/>
        <v>3.9772500000000002</v>
      </c>
      <c r="O112" s="6">
        <f t="shared" si="17"/>
        <v>-44.700885999999997</v>
      </c>
    </row>
    <row r="113" spans="2:16" x14ac:dyDescent="0.25">
      <c r="B113" s="89">
        <v>12580555555.556</v>
      </c>
      <c r="C113" s="89">
        <v>-30.826619999999998</v>
      </c>
      <c r="D113" s="89">
        <v>-22.331287</v>
      </c>
      <c r="F113" s="6">
        <f t="shared" si="18"/>
        <v>4.1969444444443997</v>
      </c>
      <c r="G113" s="6">
        <f t="shared" si="16"/>
        <v>-39.400288000000003</v>
      </c>
      <c r="J113" s="89">
        <v>12580555555.556</v>
      </c>
      <c r="K113" s="89">
        <v>-36.906497999999999</v>
      </c>
      <c r="L113" s="89">
        <v>-26.802443</v>
      </c>
      <c r="N113" s="6">
        <f t="shared" si="19"/>
        <v>4.1969444444443997</v>
      </c>
      <c r="O113" s="6">
        <f t="shared" si="17"/>
        <v>-42.996474999999997</v>
      </c>
    </row>
    <row r="114" spans="2:16" x14ac:dyDescent="0.25">
      <c r="B114" s="89">
        <v>12914500000</v>
      </c>
      <c r="C114" s="89">
        <v>-32.405974999999998</v>
      </c>
      <c r="D114" s="89">
        <v>-23.698927000000001</v>
      </c>
      <c r="F114" s="6">
        <f t="shared" si="18"/>
        <v>4.4166388888889001</v>
      </c>
      <c r="G114" s="6">
        <f t="shared" si="16"/>
        <v>-40.377827000000003</v>
      </c>
      <c r="J114" s="89">
        <v>12914500000</v>
      </c>
      <c r="K114" s="89">
        <v>-35.655929999999998</v>
      </c>
      <c r="L114" s="89">
        <v>-25.346684</v>
      </c>
      <c r="N114" s="6">
        <f t="shared" si="19"/>
        <v>4.4166388888889001</v>
      </c>
      <c r="O114" s="6">
        <f t="shared" si="17"/>
        <v>-41.654910999999998</v>
      </c>
    </row>
    <row r="115" spans="2:16" x14ac:dyDescent="0.25">
      <c r="B115" s="89">
        <v>13248444444.444</v>
      </c>
      <c r="C115" s="89">
        <v>-34.005870999999999</v>
      </c>
      <c r="D115" s="89">
        <v>-25.112005</v>
      </c>
      <c r="F115" s="6">
        <f t="shared" si="18"/>
        <v>4.6363333333332992</v>
      </c>
      <c r="G115" s="6">
        <f t="shared" si="16"/>
        <v>-33.911610000000003</v>
      </c>
      <c r="J115" s="89">
        <v>13248444444.444</v>
      </c>
      <c r="K115" s="89">
        <v>-32.237999000000002</v>
      </c>
      <c r="L115" s="89">
        <v>-21.690681000000001</v>
      </c>
      <c r="N115" s="6">
        <f t="shared" si="19"/>
        <v>4.6363333333332992</v>
      </c>
      <c r="O115" s="6">
        <f t="shared" si="17"/>
        <v>-38.827289999999998</v>
      </c>
    </row>
    <row r="116" spans="2:16" x14ac:dyDescent="0.25">
      <c r="B116" s="89">
        <v>13582388888.889</v>
      </c>
      <c r="C116" s="89">
        <v>-36.867801999999998</v>
      </c>
      <c r="D116" s="89">
        <v>-28.005303999999999</v>
      </c>
      <c r="F116" s="6">
        <f t="shared" si="18"/>
        <v>4.8560277777777996</v>
      </c>
      <c r="G116" s="6">
        <f t="shared" si="16"/>
        <v>-36.016548</v>
      </c>
      <c r="J116" s="89">
        <v>13582388888.889</v>
      </c>
      <c r="K116" s="89">
        <v>-34.177909999999997</v>
      </c>
      <c r="L116" s="89">
        <v>-23.622515</v>
      </c>
      <c r="N116" s="6">
        <f t="shared" si="19"/>
        <v>4.8560277777777996</v>
      </c>
      <c r="O116" s="6">
        <f t="shared" si="17"/>
        <v>-34.394447</v>
      </c>
    </row>
    <row r="117" spans="2:16" x14ac:dyDescent="0.25">
      <c r="B117" s="89">
        <v>13916333333.333</v>
      </c>
      <c r="C117" s="89">
        <v>-38.349403000000002</v>
      </c>
      <c r="D117" s="89">
        <v>-29.176838</v>
      </c>
      <c r="F117" s="6">
        <f t="shared" si="18"/>
        <v>5.0757222222222005</v>
      </c>
      <c r="G117" s="6">
        <f t="shared" si="16"/>
        <v>-40.762089000000003</v>
      </c>
      <c r="J117" s="89">
        <v>13916333333.333</v>
      </c>
      <c r="K117" s="89">
        <v>-40.004593</v>
      </c>
      <c r="L117" s="89">
        <v>-29.056808</v>
      </c>
      <c r="N117" s="6">
        <f t="shared" si="19"/>
        <v>5.0757222222222005</v>
      </c>
      <c r="O117" s="6">
        <f t="shared" si="17"/>
        <v>-33.457313999999997</v>
      </c>
    </row>
    <row r="118" spans="2:16" x14ac:dyDescent="0.25">
      <c r="B118" s="89">
        <v>14250277777.778</v>
      </c>
      <c r="C118" s="89">
        <v>-39.428668999999999</v>
      </c>
      <c r="D118" s="89">
        <v>-30.256592000000001</v>
      </c>
      <c r="F118" s="6">
        <f t="shared" si="18"/>
        <v>5.2954166666667</v>
      </c>
      <c r="G118" s="6">
        <f t="shared" si="16"/>
        <v>-43.068707000000003</v>
      </c>
      <c r="J118" s="89">
        <v>14250277777.778</v>
      </c>
      <c r="K118" s="89">
        <v>-36.307685999999997</v>
      </c>
      <c r="L118" s="89">
        <v>-25.480639</v>
      </c>
      <c r="N118" s="6">
        <f t="shared" si="19"/>
        <v>5.2954166666667</v>
      </c>
      <c r="O118" s="6">
        <f t="shared" si="17"/>
        <v>-35.112202000000003</v>
      </c>
    </row>
    <row r="119" spans="2:16" x14ac:dyDescent="0.25">
      <c r="B119" s="89">
        <v>14584222222.222</v>
      </c>
      <c r="C119" s="89">
        <v>-37.220675999999997</v>
      </c>
      <c r="D119" s="89">
        <v>-28.098683999999999</v>
      </c>
      <c r="F119" s="6">
        <f t="shared" si="18"/>
        <v>5.5151111111111</v>
      </c>
      <c r="G119" s="6">
        <f t="shared" si="16"/>
        <v>-40.666676000000002</v>
      </c>
      <c r="J119" s="89">
        <v>14584222222.222</v>
      </c>
      <c r="K119" s="89">
        <v>-40.317787000000003</v>
      </c>
      <c r="L119" s="89">
        <v>-29.598433</v>
      </c>
      <c r="N119" s="6">
        <f t="shared" si="19"/>
        <v>5.5151111111111</v>
      </c>
      <c r="O119" s="6">
        <f t="shared" si="17"/>
        <v>-40.481532999999999</v>
      </c>
    </row>
    <row r="120" spans="2:16" x14ac:dyDescent="0.25">
      <c r="B120" s="89">
        <v>14918166666.667</v>
      </c>
      <c r="C120" s="89">
        <v>-36.092381000000003</v>
      </c>
      <c r="D120" s="89">
        <v>-26.935644</v>
      </c>
      <c r="F120" s="6">
        <f t="shared" si="18"/>
        <v>5.7348055555556003</v>
      </c>
      <c r="G120" s="6">
        <f t="shared" si="16"/>
        <v>-39.151611000000003</v>
      </c>
      <c r="J120" s="89">
        <v>14918166666.667</v>
      </c>
      <c r="K120" s="89">
        <v>-37.523890999999999</v>
      </c>
      <c r="L120" s="89">
        <v>-26.891884000000001</v>
      </c>
      <c r="N120" s="6">
        <f t="shared" si="19"/>
        <v>5.7348055555556003</v>
      </c>
      <c r="O120" s="6">
        <f t="shared" si="17"/>
        <v>-38.764473000000002</v>
      </c>
    </row>
    <row r="121" spans="2:16" x14ac:dyDescent="0.25">
      <c r="B121" s="89">
        <v>15252111111.111</v>
      </c>
      <c r="C121" s="89">
        <v>-30.45224</v>
      </c>
      <c r="D121" s="89">
        <v>-21.091107999999998</v>
      </c>
      <c r="F121" s="6">
        <f t="shared" si="18"/>
        <v>5.9545000000000003</v>
      </c>
      <c r="G121" s="6">
        <f t="shared" si="16"/>
        <v>-39.309555000000003</v>
      </c>
      <c r="J121" s="89">
        <v>15252111111.111</v>
      </c>
      <c r="K121" s="89">
        <v>-39.401423999999999</v>
      </c>
      <c r="L121" s="89">
        <v>-28.790883999999998</v>
      </c>
      <c r="N121" s="6">
        <f t="shared" si="19"/>
        <v>5.9545000000000003</v>
      </c>
      <c r="O121" s="6">
        <f t="shared" si="17"/>
        <v>-39.215342999999997</v>
      </c>
    </row>
    <row r="122" spans="2:16" x14ac:dyDescent="0.25">
      <c r="B122" s="89">
        <v>15586055555.556</v>
      </c>
      <c r="C122" s="89">
        <v>-29.014901999999999</v>
      </c>
      <c r="D122" s="89">
        <v>-19.162043000000001</v>
      </c>
      <c r="F122" s="6" t="s">
        <v>21</v>
      </c>
      <c r="J122" s="89">
        <v>15586055555.556</v>
      </c>
      <c r="K122" s="89">
        <v>-38.095013000000002</v>
      </c>
      <c r="L122" s="89">
        <v>-27.623867000000001</v>
      </c>
      <c r="N122" s="6" t="s">
        <v>21</v>
      </c>
    </row>
    <row r="123" spans="2:16" x14ac:dyDescent="0.25">
      <c r="B123" s="89">
        <v>15920000000</v>
      </c>
      <c r="C123" s="89">
        <v>-28.688585</v>
      </c>
      <c r="D123" s="89">
        <v>-17.561022000000001</v>
      </c>
      <c r="J123" s="89">
        <v>15920000000</v>
      </c>
      <c r="K123" s="89">
        <v>-43.111252</v>
      </c>
      <c r="L123" s="89">
        <v>-32.818339999999999</v>
      </c>
    </row>
    <row r="124" spans="2:16" x14ac:dyDescent="0.25">
      <c r="B124" s="89" t="s">
        <v>21</v>
      </c>
      <c r="J124" s="89" t="s">
        <v>21</v>
      </c>
    </row>
    <row r="125" spans="2:16" x14ac:dyDescent="0.25">
      <c r="F125" s="6" t="s">
        <v>35</v>
      </c>
      <c r="N125" s="6" t="s">
        <v>35</v>
      </c>
    </row>
    <row r="126" spans="2:16" ht="15.75" x14ac:dyDescent="0.25">
      <c r="F126" s="6" t="s">
        <v>19</v>
      </c>
      <c r="G126" s="6" t="str">
        <f t="shared" ref="G126:G145" si="20">D152</f>
        <v>2Rx2L dBc Log Mag(dB)</v>
      </c>
      <c r="H126" s="35">
        <v>2</v>
      </c>
      <c r="N126" s="6" t="s">
        <v>19</v>
      </c>
      <c r="O126" s="6" t="str">
        <f t="shared" ref="O126:O145" si="21">L152</f>
        <v>2Rx2L dBc Log Mag(dB)</v>
      </c>
      <c r="P126" s="35">
        <v>2</v>
      </c>
    </row>
    <row r="127" spans="2:16" ht="15.75" x14ac:dyDescent="0.25">
      <c r="B127" s="89" t="s">
        <v>25</v>
      </c>
      <c r="F127" s="6">
        <f t="shared" ref="F127:F145" si="22">B153/1000000000</f>
        <v>2</v>
      </c>
      <c r="G127" s="6">
        <f t="shared" si="20"/>
        <v>-50.403137000000001</v>
      </c>
      <c r="H127" s="36">
        <f>ABS(AVERAGE(G127:G145)-(H126-1)*5)</f>
        <v>68.227184947368443</v>
      </c>
      <c r="J127" s="89" t="s">
        <v>25</v>
      </c>
      <c r="N127" s="6">
        <f t="shared" ref="N127:N145" si="23">J153/1000000000</f>
        <v>2</v>
      </c>
      <c r="O127" s="6">
        <f t="shared" si="21"/>
        <v>-69.433334000000002</v>
      </c>
      <c r="P127" s="36">
        <f>ABS(AVERAGE(O127:O145)-(P126-1)*5)</f>
        <v>68.271837789473679</v>
      </c>
    </row>
    <row r="128" spans="2:16" x14ac:dyDescent="0.25">
      <c r="B128" s="89" t="s">
        <v>19</v>
      </c>
      <c r="C128" s="89" t="s">
        <v>127</v>
      </c>
      <c r="D128" s="89" t="s">
        <v>34</v>
      </c>
      <c r="F128" s="6">
        <f t="shared" si="22"/>
        <v>2.5530277777778001</v>
      </c>
      <c r="G128" s="6">
        <f t="shared" si="20"/>
        <v>-55.030766</v>
      </c>
      <c r="J128" s="89" t="s">
        <v>19</v>
      </c>
      <c r="K128" s="89" t="s">
        <v>127</v>
      </c>
      <c r="L128" s="89" t="s">
        <v>34</v>
      </c>
      <c r="N128" s="6">
        <f t="shared" si="23"/>
        <v>2.5530277777778001</v>
      </c>
      <c r="O128" s="6">
        <f t="shared" si="21"/>
        <v>-55.514167999999998</v>
      </c>
    </row>
    <row r="129" spans="2:15" x14ac:dyDescent="0.25">
      <c r="B129" s="89">
        <v>2000000000</v>
      </c>
      <c r="C129" s="89">
        <v>-56.927298999999998</v>
      </c>
      <c r="D129" s="89">
        <v>-48.447178000000001</v>
      </c>
      <c r="F129" s="6">
        <f t="shared" si="22"/>
        <v>3.1060555555556002</v>
      </c>
      <c r="G129" s="6">
        <f t="shared" si="20"/>
        <v>-56.798591999999999</v>
      </c>
      <c r="J129" s="89">
        <v>2000000000</v>
      </c>
      <c r="K129" s="89">
        <v>-61.118487999999999</v>
      </c>
      <c r="L129" s="89">
        <v>-50.734878999999999</v>
      </c>
      <c r="N129" s="6">
        <f t="shared" si="23"/>
        <v>3.1060555555556002</v>
      </c>
      <c r="O129" s="6">
        <f t="shared" si="21"/>
        <v>-65.527794</v>
      </c>
    </row>
    <row r="130" spans="2:15" x14ac:dyDescent="0.25">
      <c r="B130" s="89">
        <v>2219694444.4443998</v>
      </c>
      <c r="C130" s="89">
        <v>-59.990806999999997</v>
      </c>
      <c r="D130" s="89">
        <v>-52.123493000000003</v>
      </c>
      <c r="F130" s="6">
        <f t="shared" si="22"/>
        <v>3.6590833333332999</v>
      </c>
      <c r="G130" s="6">
        <f t="shared" si="20"/>
        <v>-61.800629000000001</v>
      </c>
      <c r="J130" s="89">
        <v>2219694444.4443998</v>
      </c>
      <c r="K130" s="89">
        <v>-58.824660999999999</v>
      </c>
      <c r="L130" s="89">
        <v>-50.712195999999999</v>
      </c>
      <c r="N130" s="6">
        <f t="shared" si="23"/>
        <v>3.6590833333332999</v>
      </c>
      <c r="O130" s="6">
        <f t="shared" si="21"/>
        <v>-62.736023000000003</v>
      </c>
    </row>
    <row r="131" spans="2:15" x14ac:dyDescent="0.25">
      <c r="B131" s="89">
        <v>2439388888.8888998</v>
      </c>
      <c r="C131" s="89">
        <v>-58.88747</v>
      </c>
      <c r="D131" s="89">
        <v>-50.770893000000001</v>
      </c>
      <c r="F131" s="6">
        <f t="shared" si="22"/>
        <v>4.2121111111111</v>
      </c>
      <c r="G131" s="6">
        <f t="shared" si="20"/>
        <v>-65.729186999999996</v>
      </c>
      <c r="J131" s="89">
        <v>2439388888.8888998</v>
      </c>
      <c r="K131" s="89">
        <v>-62.295338000000001</v>
      </c>
      <c r="L131" s="89">
        <v>-54.323695999999998</v>
      </c>
      <c r="N131" s="6">
        <f t="shared" si="23"/>
        <v>4.2121111111111</v>
      </c>
      <c r="O131" s="6">
        <f t="shared" si="21"/>
        <v>-62.415858999999998</v>
      </c>
    </row>
    <row r="132" spans="2:15" x14ac:dyDescent="0.25">
      <c r="B132" s="89">
        <v>2659083333.3333001</v>
      </c>
      <c r="C132" s="89">
        <v>-61.731174000000003</v>
      </c>
      <c r="D132" s="89">
        <v>-53.560645999999998</v>
      </c>
      <c r="F132" s="6">
        <f t="shared" si="22"/>
        <v>4.7651388888888997</v>
      </c>
      <c r="G132" s="6">
        <f t="shared" si="20"/>
        <v>-71.393783999999997</v>
      </c>
      <c r="J132" s="89">
        <v>2659083333.3333001</v>
      </c>
      <c r="K132" s="89">
        <v>-67.143944000000005</v>
      </c>
      <c r="L132" s="89">
        <v>-58.741039000000001</v>
      </c>
      <c r="N132" s="6">
        <f t="shared" si="23"/>
        <v>4.7651388888888997</v>
      </c>
      <c r="O132" s="6">
        <f t="shared" si="21"/>
        <v>-61.353293999999998</v>
      </c>
    </row>
    <row r="133" spans="2:15" x14ac:dyDescent="0.25">
      <c r="B133" s="89">
        <v>2878777777.7778001</v>
      </c>
      <c r="C133" s="89">
        <v>-62.963881999999998</v>
      </c>
      <c r="D133" s="89">
        <v>-54.954673999999997</v>
      </c>
      <c r="F133" s="6">
        <f t="shared" si="22"/>
        <v>5.3181666666667002</v>
      </c>
      <c r="G133" s="6">
        <f t="shared" si="20"/>
        <v>-63.113892</v>
      </c>
      <c r="J133" s="89">
        <v>2878777777.7778001</v>
      </c>
      <c r="K133" s="89">
        <v>-78.383674999999997</v>
      </c>
      <c r="L133" s="89">
        <v>-69.614052000000001</v>
      </c>
      <c r="N133" s="6">
        <f t="shared" si="23"/>
        <v>5.3181666666667002</v>
      </c>
      <c r="O133" s="6">
        <f t="shared" si="21"/>
        <v>-64.996429000000006</v>
      </c>
    </row>
    <row r="134" spans="2:15" x14ac:dyDescent="0.25">
      <c r="B134" s="89">
        <v>3098472222.2221999</v>
      </c>
      <c r="C134" s="89">
        <v>-56.891136000000003</v>
      </c>
      <c r="D134" s="89">
        <v>-48.828018</v>
      </c>
      <c r="F134" s="6">
        <f t="shared" si="22"/>
        <v>5.8711944444443995</v>
      </c>
      <c r="G134" s="6">
        <f t="shared" si="20"/>
        <v>-66.273651000000001</v>
      </c>
      <c r="J134" s="89">
        <v>3098472222.2221999</v>
      </c>
      <c r="K134" s="89">
        <v>-59.668106000000002</v>
      </c>
      <c r="L134" s="89">
        <v>-50.694347</v>
      </c>
      <c r="N134" s="6">
        <f t="shared" si="23"/>
        <v>5.8711944444443995</v>
      </c>
      <c r="O134" s="6">
        <f t="shared" si="21"/>
        <v>-66.250266999999994</v>
      </c>
    </row>
    <row r="135" spans="2:15" x14ac:dyDescent="0.25">
      <c r="B135" s="89">
        <v>3318166666.6666999</v>
      </c>
      <c r="C135" s="89">
        <v>-59.651764</v>
      </c>
      <c r="D135" s="89">
        <v>-51.453442000000003</v>
      </c>
      <c r="F135" s="6">
        <f t="shared" si="22"/>
        <v>6.4242222222222001</v>
      </c>
      <c r="G135" s="6">
        <f t="shared" si="20"/>
        <v>-66.483108999999999</v>
      </c>
      <c r="J135" s="89">
        <v>3318166666.6666999</v>
      </c>
      <c r="K135" s="89">
        <v>-56.766399</v>
      </c>
      <c r="L135" s="89">
        <v>-47.381596000000002</v>
      </c>
      <c r="N135" s="6">
        <f t="shared" si="23"/>
        <v>6.4242222222222001</v>
      </c>
      <c r="O135" s="6">
        <f t="shared" si="21"/>
        <v>-66.040854999999993</v>
      </c>
    </row>
    <row r="136" spans="2:15" x14ac:dyDescent="0.25">
      <c r="B136" s="89">
        <v>3537861111.1111002</v>
      </c>
      <c r="C136" s="89">
        <v>-58.612194000000002</v>
      </c>
      <c r="D136" s="89">
        <v>-50.323101000000001</v>
      </c>
      <c r="F136" s="6">
        <f t="shared" si="22"/>
        <v>6.9772499999999997</v>
      </c>
      <c r="G136" s="6">
        <f t="shared" si="20"/>
        <v>-67.771300999999994</v>
      </c>
      <c r="J136" s="89">
        <v>3537861111.1111002</v>
      </c>
      <c r="K136" s="89">
        <v>-58.315907000000003</v>
      </c>
      <c r="L136" s="89">
        <v>-48.493873999999998</v>
      </c>
      <c r="N136" s="6">
        <f t="shared" si="23"/>
        <v>6.9772499999999997</v>
      </c>
      <c r="O136" s="6">
        <f t="shared" si="21"/>
        <v>-67.938918999999999</v>
      </c>
    </row>
    <row r="137" spans="2:15" x14ac:dyDescent="0.25">
      <c r="B137" s="89">
        <v>3757555555.5556002</v>
      </c>
      <c r="C137" s="89">
        <v>-76.790535000000006</v>
      </c>
      <c r="D137" s="89">
        <v>-68.295203999999998</v>
      </c>
      <c r="F137" s="6">
        <f t="shared" si="22"/>
        <v>7.5302777777777994</v>
      </c>
      <c r="G137" s="6">
        <f t="shared" si="20"/>
        <v>-68.669617000000002</v>
      </c>
      <c r="J137" s="89">
        <v>3757555555.5556002</v>
      </c>
      <c r="K137" s="89">
        <v>-55.268993000000002</v>
      </c>
      <c r="L137" s="89">
        <v>-45.164943999999998</v>
      </c>
      <c r="N137" s="6">
        <f t="shared" si="23"/>
        <v>7.5302777777777994</v>
      </c>
      <c r="O137" s="6">
        <f t="shared" si="21"/>
        <v>-66.264938000000001</v>
      </c>
    </row>
    <row r="138" spans="2:15" x14ac:dyDescent="0.25">
      <c r="B138" s="89">
        <v>3977250000</v>
      </c>
      <c r="C138" s="89">
        <v>-53.670780000000001</v>
      </c>
      <c r="D138" s="89">
        <v>-44.963729999999998</v>
      </c>
      <c r="F138" s="6">
        <f t="shared" si="22"/>
        <v>8.0833055555556008</v>
      </c>
      <c r="G138" s="6">
        <f t="shared" si="20"/>
        <v>-67.274863999999994</v>
      </c>
      <c r="J138" s="89">
        <v>3977250000</v>
      </c>
      <c r="K138" s="89">
        <v>-55.010131999999999</v>
      </c>
      <c r="L138" s="89">
        <v>-44.700885999999997</v>
      </c>
      <c r="N138" s="6">
        <f t="shared" si="23"/>
        <v>8.0833055555556008</v>
      </c>
      <c r="O138" s="6">
        <f t="shared" si="21"/>
        <v>-64.728981000000005</v>
      </c>
    </row>
    <row r="139" spans="2:15" x14ac:dyDescent="0.25">
      <c r="B139" s="89">
        <v>4196944444.4443998</v>
      </c>
      <c r="C139" s="89">
        <v>-48.294155000000003</v>
      </c>
      <c r="D139" s="89">
        <v>-39.400288000000003</v>
      </c>
      <c r="F139" s="6">
        <f t="shared" si="22"/>
        <v>8.6363333333332992</v>
      </c>
      <c r="G139" s="6">
        <f t="shared" si="20"/>
        <v>-66.522728000000001</v>
      </c>
      <c r="J139" s="89">
        <v>4196944444.4443998</v>
      </c>
      <c r="K139" s="89">
        <v>-53.543793000000001</v>
      </c>
      <c r="L139" s="89">
        <v>-42.996474999999997</v>
      </c>
      <c r="N139" s="6">
        <f t="shared" si="23"/>
        <v>8.6363333333332992</v>
      </c>
      <c r="O139" s="6">
        <f t="shared" si="21"/>
        <v>-66.132210000000001</v>
      </c>
    </row>
    <row r="140" spans="2:15" x14ac:dyDescent="0.25">
      <c r="B140" s="89">
        <v>4416638888.8888998</v>
      </c>
      <c r="C140" s="89">
        <v>-49.240326000000003</v>
      </c>
      <c r="D140" s="89">
        <v>-40.377827000000003</v>
      </c>
      <c r="F140" s="6">
        <f t="shared" si="22"/>
        <v>9.1893611111110989</v>
      </c>
      <c r="G140" s="6">
        <f t="shared" si="20"/>
        <v>-62.644103999999999</v>
      </c>
      <c r="J140" s="89">
        <v>4416638888.8888998</v>
      </c>
      <c r="K140" s="89">
        <v>-52.210307999999998</v>
      </c>
      <c r="L140" s="89">
        <v>-41.654910999999998</v>
      </c>
      <c r="N140" s="6">
        <f t="shared" si="23"/>
        <v>9.1893611111110989</v>
      </c>
      <c r="O140" s="6">
        <f t="shared" si="21"/>
        <v>-64.448318</v>
      </c>
    </row>
    <row r="141" spans="2:15" x14ac:dyDescent="0.25">
      <c r="B141" s="89">
        <v>4636333333.3332996</v>
      </c>
      <c r="C141" s="89">
        <v>-43.084178999999999</v>
      </c>
      <c r="D141" s="89">
        <v>-33.911610000000003</v>
      </c>
      <c r="F141" s="6">
        <f t="shared" si="22"/>
        <v>9.7423888888889003</v>
      </c>
      <c r="G141" s="6">
        <f t="shared" si="20"/>
        <v>-59.130386000000001</v>
      </c>
      <c r="J141" s="89">
        <v>4636333333.3332996</v>
      </c>
      <c r="K141" s="89">
        <v>-49.775073999999996</v>
      </c>
      <c r="L141" s="89">
        <v>-38.827289999999998</v>
      </c>
      <c r="N141" s="6">
        <f t="shared" si="23"/>
        <v>9.7423888888889003</v>
      </c>
      <c r="O141" s="6">
        <f t="shared" si="21"/>
        <v>-63.719284000000002</v>
      </c>
    </row>
    <row r="142" spans="2:15" x14ac:dyDescent="0.25">
      <c r="B142" s="89">
        <v>4856027777.7777996</v>
      </c>
      <c r="C142" s="89">
        <v>-45.188622000000002</v>
      </c>
      <c r="D142" s="89">
        <v>-36.016548</v>
      </c>
      <c r="F142" s="6">
        <f t="shared" si="22"/>
        <v>10.295416666667</v>
      </c>
      <c r="G142" s="6">
        <f t="shared" si="20"/>
        <v>-60.708075999999998</v>
      </c>
      <c r="J142" s="89">
        <v>4856027777.7777996</v>
      </c>
      <c r="K142" s="89">
        <v>-45.221493000000002</v>
      </c>
      <c r="L142" s="89">
        <v>-34.394447</v>
      </c>
      <c r="N142" s="6">
        <f t="shared" si="23"/>
        <v>10.295416666667</v>
      </c>
      <c r="O142" s="6">
        <f t="shared" si="21"/>
        <v>-63.604495999999997</v>
      </c>
    </row>
    <row r="143" spans="2:15" x14ac:dyDescent="0.25">
      <c r="B143" s="89">
        <v>5075722222.2222004</v>
      </c>
      <c r="C143" s="89">
        <v>-49.884082999999997</v>
      </c>
      <c r="D143" s="89">
        <v>-40.762089000000003</v>
      </c>
      <c r="F143" s="6">
        <f t="shared" si="22"/>
        <v>10.848444444444</v>
      </c>
      <c r="G143" s="6">
        <f t="shared" si="20"/>
        <v>-63.376899999999999</v>
      </c>
      <c r="J143" s="89">
        <v>5075722222.2222004</v>
      </c>
      <c r="K143" s="89">
        <v>-44.176670000000001</v>
      </c>
      <c r="L143" s="89">
        <v>-33.457313999999997</v>
      </c>
      <c r="N143" s="6">
        <f t="shared" si="23"/>
        <v>10.848444444444</v>
      </c>
      <c r="O143" s="6">
        <f t="shared" si="21"/>
        <v>-57.792194000000002</v>
      </c>
    </row>
    <row r="144" spans="2:15" x14ac:dyDescent="0.25">
      <c r="B144" s="89">
        <v>5295416666.6667004</v>
      </c>
      <c r="C144" s="89">
        <v>-52.225445000000001</v>
      </c>
      <c r="D144" s="89">
        <v>-43.068707000000003</v>
      </c>
      <c r="F144" s="6">
        <f t="shared" si="22"/>
        <v>11.401472222222001</v>
      </c>
      <c r="G144" s="6">
        <f t="shared" si="20"/>
        <v>-65.396713000000005</v>
      </c>
      <c r="J144" s="89">
        <v>5295416666.6667004</v>
      </c>
      <c r="K144" s="89">
        <v>-45.744213000000002</v>
      </c>
      <c r="L144" s="89">
        <v>-35.112202000000003</v>
      </c>
      <c r="N144" s="6">
        <f t="shared" si="23"/>
        <v>11.401472222222001</v>
      </c>
      <c r="O144" s="6">
        <f t="shared" si="21"/>
        <v>-56.529277999999998</v>
      </c>
    </row>
    <row r="145" spans="2:16" x14ac:dyDescent="0.25">
      <c r="B145" s="89">
        <v>5515111111.1111002</v>
      </c>
      <c r="C145" s="89">
        <v>-50.027808999999998</v>
      </c>
      <c r="D145" s="89">
        <v>-40.666676000000002</v>
      </c>
      <c r="F145" s="6">
        <f t="shared" si="22"/>
        <v>11.954499999999999</v>
      </c>
      <c r="G145" s="6">
        <f t="shared" si="20"/>
        <v>-62.795077999999997</v>
      </c>
      <c r="J145" s="89">
        <v>5515111111.1111002</v>
      </c>
      <c r="K145" s="89">
        <v>-51.092075000000001</v>
      </c>
      <c r="L145" s="89">
        <v>-40.481532999999999</v>
      </c>
      <c r="N145" s="6">
        <f t="shared" si="23"/>
        <v>11.954499999999999</v>
      </c>
      <c r="O145" s="6">
        <f t="shared" si="21"/>
        <v>-56.738276999999997</v>
      </c>
    </row>
    <row r="146" spans="2:16" x14ac:dyDescent="0.25">
      <c r="B146" s="89">
        <v>5734805555.5556002</v>
      </c>
      <c r="C146" s="89">
        <v>-49.004466999999998</v>
      </c>
      <c r="D146" s="89">
        <v>-39.151611000000003</v>
      </c>
      <c r="F146" s="6" t="s">
        <v>21</v>
      </c>
      <c r="J146" s="89">
        <v>5734805555.5556002</v>
      </c>
      <c r="K146" s="89">
        <v>-49.235619</v>
      </c>
      <c r="L146" s="89">
        <v>-38.764473000000002</v>
      </c>
      <c r="N146" s="6" t="s">
        <v>21</v>
      </c>
    </row>
    <row r="147" spans="2:16" x14ac:dyDescent="0.25">
      <c r="B147" s="89">
        <v>5954500000</v>
      </c>
      <c r="C147" s="89">
        <v>-50.437114999999999</v>
      </c>
      <c r="D147" s="89">
        <v>-39.309555000000003</v>
      </c>
      <c r="J147" s="89">
        <v>5954500000</v>
      </c>
      <c r="K147" s="89">
        <v>-49.508259000000002</v>
      </c>
      <c r="L147" s="89">
        <v>-39.215342999999997</v>
      </c>
    </row>
    <row r="148" spans="2:16" x14ac:dyDescent="0.25">
      <c r="B148" s="89" t="s">
        <v>21</v>
      </c>
      <c r="J148" s="89" t="s">
        <v>21</v>
      </c>
    </row>
    <row r="149" spans="2:16" x14ac:dyDescent="0.25">
      <c r="F149" s="6" t="s">
        <v>37</v>
      </c>
      <c r="N149" s="6" t="s">
        <v>37</v>
      </c>
    </row>
    <row r="150" spans="2:16" ht="15.75" x14ac:dyDescent="0.25">
      <c r="F150" s="6" t="s">
        <v>19</v>
      </c>
      <c r="G150" s="6" t="str">
        <f t="shared" ref="G150:G169" si="24">D176</f>
        <v>2Rx3L dBc Log Mag(dB)</v>
      </c>
      <c r="H150" s="35">
        <v>2</v>
      </c>
      <c r="N150" s="6" t="s">
        <v>19</v>
      </c>
      <c r="O150" s="6" t="str">
        <f t="shared" ref="O150:O169" si="25">L176</f>
        <v>2Rx3L dBc Log Mag(dB)</v>
      </c>
      <c r="P150" s="35">
        <v>2</v>
      </c>
    </row>
    <row r="151" spans="2:16" ht="15.75" x14ac:dyDescent="0.25">
      <c r="B151" s="89" t="s">
        <v>35</v>
      </c>
      <c r="F151" s="6">
        <f t="shared" ref="F151:F169" si="26">B177/1000000000</f>
        <v>2.9544999999999999</v>
      </c>
      <c r="G151" s="6">
        <f t="shared" si="24"/>
        <v>-39.979495999999997</v>
      </c>
      <c r="H151" s="36">
        <f>ABS(AVERAGE(G151:G169)-(H150-1)*5)</f>
        <v>60.566545736842102</v>
      </c>
      <c r="J151" s="89" t="s">
        <v>35</v>
      </c>
      <c r="N151" s="6">
        <f t="shared" ref="N151:N169" si="27">J177/1000000000</f>
        <v>2.9544999999999999</v>
      </c>
      <c r="O151" s="6">
        <f t="shared" si="25"/>
        <v>-36.489280999999998</v>
      </c>
      <c r="P151" s="36">
        <f>ABS(AVERAGE(O151:O169)-(P150-1)*5)</f>
        <v>59.499784631578954</v>
      </c>
    </row>
    <row r="152" spans="2:16" x14ac:dyDescent="0.25">
      <c r="B152" s="89" t="s">
        <v>19</v>
      </c>
      <c r="C152" s="89" t="s">
        <v>114</v>
      </c>
      <c r="D152" s="89" t="s">
        <v>36</v>
      </c>
      <c r="F152" s="6">
        <f t="shared" si="26"/>
        <v>3.4570277777778</v>
      </c>
      <c r="G152" s="6">
        <f t="shared" si="24"/>
        <v>-46.578476000000002</v>
      </c>
      <c r="J152" s="89" t="s">
        <v>19</v>
      </c>
      <c r="K152" s="89" t="s">
        <v>114</v>
      </c>
      <c r="L152" s="89" t="s">
        <v>36</v>
      </c>
      <c r="N152" s="6">
        <f t="shared" si="27"/>
        <v>3.4570277777778</v>
      </c>
      <c r="O152" s="6">
        <f t="shared" si="25"/>
        <v>-40.764201999999997</v>
      </c>
    </row>
    <row r="153" spans="2:16" x14ac:dyDescent="0.25">
      <c r="B153" s="89">
        <v>2000000000</v>
      </c>
      <c r="C153" s="89">
        <v>-58.883259000000002</v>
      </c>
      <c r="D153" s="89">
        <v>-50.403137000000001</v>
      </c>
      <c r="F153" s="6">
        <f t="shared" si="26"/>
        <v>3.9595555555556001</v>
      </c>
      <c r="G153" s="6">
        <f t="shared" si="24"/>
        <v>-53.316825999999999</v>
      </c>
      <c r="J153" s="89">
        <v>2000000000</v>
      </c>
      <c r="K153" s="89">
        <v>-79.816940000000002</v>
      </c>
      <c r="L153" s="89">
        <v>-69.433334000000002</v>
      </c>
      <c r="N153" s="6">
        <f t="shared" si="27"/>
        <v>3.9595555555556001</v>
      </c>
      <c r="O153" s="6">
        <f t="shared" si="25"/>
        <v>-46.679122999999997</v>
      </c>
    </row>
    <row r="154" spans="2:16" x14ac:dyDescent="0.25">
      <c r="B154" s="89">
        <v>2553027777.7778001</v>
      </c>
      <c r="C154" s="89">
        <v>-62.898079000000003</v>
      </c>
      <c r="D154" s="89">
        <v>-55.030766</v>
      </c>
      <c r="F154" s="6">
        <f t="shared" si="26"/>
        <v>4.4620833333332994</v>
      </c>
      <c r="G154" s="6">
        <f t="shared" si="24"/>
        <v>-54.298599000000003</v>
      </c>
      <c r="J154" s="89">
        <v>2553027777.7778001</v>
      </c>
      <c r="K154" s="89">
        <v>-63.626632999999998</v>
      </c>
      <c r="L154" s="89">
        <v>-55.514167999999998</v>
      </c>
      <c r="N154" s="6">
        <f t="shared" si="27"/>
        <v>4.4620833333332994</v>
      </c>
      <c r="O154" s="6">
        <f t="shared" si="25"/>
        <v>-49.321556000000001</v>
      </c>
    </row>
    <row r="155" spans="2:16" x14ac:dyDescent="0.25">
      <c r="B155" s="89">
        <v>3106055555.5556002</v>
      </c>
      <c r="C155" s="89">
        <v>-64.915169000000006</v>
      </c>
      <c r="D155" s="89">
        <v>-56.798591999999999</v>
      </c>
      <c r="F155" s="6">
        <f t="shared" si="26"/>
        <v>4.9646111111111004</v>
      </c>
      <c r="G155" s="6">
        <f t="shared" si="24"/>
        <v>-55.354309000000001</v>
      </c>
      <c r="J155" s="89">
        <v>3106055555.5556002</v>
      </c>
      <c r="K155" s="89">
        <v>-73.499435000000005</v>
      </c>
      <c r="L155" s="89">
        <v>-65.527794</v>
      </c>
      <c r="N155" s="6">
        <f t="shared" si="27"/>
        <v>4.9646111111111004</v>
      </c>
      <c r="O155" s="6">
        <f t="shared" si="25"/>
        <v>-53.557960999999999</v>
      </c>
    </row>
    <row r="156" spans="2:16" x14ac:dyDescent="0.25">
      <c r="B156" s="89">
        <v>3659083333.3333001</v>
      </c>
      <c r="C156" s="89">
        <v>-69.971153000000001</v>
      </c>
      <c r="D156" s="89">
        <v>-61.800629000000001</v>
      </c>
      <c r="F156" s="6">
        <f t="shared" si="26"/>
        <v>5.4671388888888997</v>
      </c>
      <c r="G156" s="6">
        <f t="shared" si="24"/>
        <v>-50.557259000000002</v>
      </c>
      <c r="J156" s="89">
        <v>3659083333.3333001</v>
      </c>
      <c r="K156" s="89">
        <v>-71.138930999999999</v>
      </c>
      <c r="L156" s="89">
        <v>-62.736023000000003</v>
      </c>
      <c r="N156" s="6">
        <f t="shared" si="27"/>
        <v>5.4671388888888997</v>
      </c>
      <c r="O156" s="6">
        <f t="shared" si="25"/>
        <v>-61.017567</v>
      </c>
    </row>
    <row r="157" spans="2:16" x14ac:dyDescent="0.25">
      <c r="B157" s="89">
        <v>4212111111.1111002</v>
      </c>
      <c r="C157" s="89">
        <v>-73.738395999999995</v>
      </c>
      <c r="D157" s="89">
        <v>-65.729186999999996</v>
      </c>
      <c r="F157" s="6">
        <f t="shared" si="26"/>
        <v>5.9696666666667006</v>
      </c>
      <c r="G157" s="6">
        <f t="shared" si="24"/>
        <v>-59.044476000000003</v>
      </c>
      <c r="J157" s="89">
        <v>4212111111.1111002</v>
      </c>
      <c r="K157" s="89">
        <v>-71.185478000000003</v>
      </c>
      <c r="L157" s="89">
        <v>-62.415858999999998</v>
      </c>
      <c r="N157" s="6">
        <f t="shared" si="27"/>
        <v>5.9696666666667006</v>
      </c>
      <c r="O157" s="6">
        <f t="shared" si="25"/>
        <v>-62.764342999999997</v>
      </c>
    </row>
    <row r="158" spans="2:16" x14ac:dyDescent="0.25">
      <c r="B158" s="89">
        <v>4765138888.8888998</v>
      </c>
      <c r="C158" s="89">
        <v>-79.456901999999999</v>
      </c>
      <c r="D158" s="89">
        <v>-71.393783999999997</v>
      </c>
      <c r="F158" s="6">
        <f t="shared" si="26"/>
        <v>6.4721944444443995</v>
      </c>
      <c r="G158" s="6">
        <f t="shared" si="24"/>
        <v>-64.255027999999996</v>
      </c>
      <c r="J158" s="89">
        <v>4765138888.8888998</v>
      </c>
      <c r="K158" s="89">
        <v>-70.327056999999996</v>
      </c>
      <c r="L158" s="89">
        <v>-61.353293999999998</v>
      </c>
      <c r="N158" s="6">
        <f t="shared" si="27"/>
        <v>6.4721944444443995</v>
      </c>
      <c r="O158" s="6">
        <f t="shared" si="25"/>
        <v>-65.530631999999997</v>
      </c>
    </row>
    <row r="159" spans="2:16" x14ac:dyDescent="0.25">
      <c r="B159" s="89">
        <v>5318166666.6667004</v>
      </c>
      <c r="C159" s="89">
        <v>-71.312218000000001</v>
      </c>
      <c r="D159" s="89">
        <v>-63.113892</v>
      </c>
      <c r="F159" s="6">
        <f t="shared" si="26"/>
        <v>6.9747222222222005</v>
      </c>
      <c r="G159" s="6">
        <f t="shared" si="24"/>
        <v>-53.673588000000002</v>
      </c>
      <c r="J159" s="89">
        <v>5318166666.6667004</v>
      </c>
      <c r="K159" s="89">
        <v>-74.381232999999995</v>
      </c>
      <c r="L159" s="89">
        <v>-64.996429000000006</v>
      </c>
      <c r="N159" s="6">
        <f t="shared" si="27"/>
        <v>6.9747222222222005</v>
      </c>
      <c r="O159" s="6">
        <f t="shared" si="25"/>
        <v>-55.498973999999997</v>
      </c>
    </row>
    <row r="160" spans="2:16" x14ac:dyDescent="0.25">
      <c r="B160" s="89">
        <v>5871194444.4443998</v>
      </c>
      <c r="C160" s="89">
        <v>-74.562736999999998</v>
      </c>
      <c r="D160" s="89">
        <v>-66.273651000000001</v>
      </c>
      <c r="F160" s="6">
        <f t="shared" si="26"/>
        <v>7.4772499999999997</v>
      </c>
      <c r="G160" s="6">
        <f t="shared" si="24"/>
        <v>-54.531055000000002</v>
      </c>
      <c r="J160" s="89">
        <v>5871194444.4443998</v>
      </c>
      <c r="K160" s="89">
        <v>-76.072304000000003</v>
      </c>
      <c r="L160" s="89">
        <v>-66.250266999999994</v>
      </c>
      <c r="N160" s="6">
        <f t="shared" si="27"/>
        <v>7.4772499999999997</v>
      </c>
      <c r="O160" s="6">
        <f t="shared" si="25"/>
        <v>-61.237186000000001</v>
      </c>
    </row>
    <row r="161" spans="2:16" x14ac:dyDescent="0.25">
      <c r="B161" s="89">
        <v>6424222222.2222004</v>
      </c>
      <c r="C161" s="89">
        <v>-74.978438999999995</v>
      </c>
      <c r="D161" s="89">
        <v>-66.483108999999999</v>
      </c>
      <c r="F161" s="6">
        <f t="shared" si="26"/>
        <v>7.9797777777777998</v>
      </c>
      <c r="G161" s="6">
        <f t="shared" si="24"/>
        <v>-52.045566999999998</v>
      </c>
      <c r="J161" s="89">
        <v>6424222222.2222004</v>
      </c>
      <c r="K161" s="89">
        <v>-76.144913000000003</v>
      </c>
      <c r="L161" s="89">
        <v>-66.040854999999993</v>
      </c>
      <c r="N161" s="6">
        <f t="shared" si="27"/>
        <v>7.9797777777777998</v>
      </c>
      <c r="O161" s="6">
        <f t="shared" si="25"/>
        <v>-57.406590000000001</v>
      </c>
    </row>
    <row r="162" spans="2:16" x14ac:dyDescent="0.25">
      <c r="B162" s="89">
        <v>6977250000</v>
      </c>
      <c r="C162" s="89">
        <v>-76.478354999999993</v>
      </c>
      <c r="D162" s="89">
        <v>-67.771300999999994</v>
      </c>
      <c r="F162" s="6">
        <f t="shared" si="26"/>
        <v>8.4823055555556</v>
      </c>
      <c r="G162" s="6">
        <f t="shared" si="24"/>
        <v>-54.565823000000002</v>
      </c>
      <c r="J162" s="89">
        <v>6977250000</v>
      </c>
      <c r="K162" s="89">
        <v>-78.248169000000004</v>
      </c>
      <c r="L162" s="89">
        <v>-67.938918999999999</v>
      </c>
      <c r="N162" s="6">
        <f t="shared" si="27"/>
        <v>8.4823055555556</v>
      </c>
      <c r="O162" s="6">
        <f t="shared" si="25"/>
        <v>-59.911147999999997</v>
      </c>
    </row>
    <row r="163" spans="2:16" x14ac:dyDescent="0.25">
      <c r="B163" s="89">
        <v>7530277777.7777996</v>
      </c>
      <c r="C163" s="89">
        <v>-77.563484000000003</v>
      </c>
      <c r="D163" s="89">
        <v>-68.669617000000002</v>
      </c>
      <c r="F163" s="6">
        <f t="shared" si="26"/>
        <v>8.9848333333332988</v>
      </c>
      <c r="G163" s="6">
        <f t="shared" si="24"/>
        <v>-66.888656999999995</v>
      </c>
      <c r="J163" s="89">
        <v>7530277777.7777996</v>
      </c>
      <c r="K163" s="89">
        <v>-76.812256000000005</v>
      </c>
      <c r="L163" s="89">
        <v>-66.264938000000001</v>
      </c>
      <c r="N163" s="6">
        <f t="shared" si="27"/>
        <v>8.9848333333332988</v>
      </c>
      <c r="O163" s="6">
        <f t="shared" si="25"/>
        <v>-57.935772</v>
      </c>
    </row>
    <row r="164" spans="2:16" x14ac:dyDescent="0.25">
      <c r="B164" s="89">
        <v>8083305555.5556002</v>
      </c>
      <c r="C164" s="89">
        <v>-76.137360000000001</v>
      </c>
      <c r="D164" s="89">
        <v>-67.274863999999994</v>
      </c>
      <c r="F164" s="6">
        <f t="shared" si="26"/>
        <v>9.4873611111110989</v>
      </c>
      <c r="G164" s="6">
        <f t="shared" si="24"/>
        <v>-60.965569000000002</v>
      </c>
      <c r="J164" s="89">
        <v>8083305555.5556002</v>
      </c>
      <c r="K164" s="89">
        <v>-75.284378000000004</v>
      </c>
      <c r="L164" s="89">
        <v>-64.728981000000005</v>
      </c>
      <c r="N164" s="6">
        <f t="shared" si="27"/>
        <v>9.4873611111110989</v>
      </c>
      <c r="O164" s="6">
        <f t="shared" si="25"/>
        <v>-53.144871000000002</v>
      </c>
    </row>
    <row r="165" spans="2:16" x14ac:dyDescent="0.25">
      <c r="B165" s="89">
        <v>8636333333.3332996</v>
      </c>
      <c r="C165" s="89">
        <v>-75.69529</v>
      </c>
      <c r="D165" s="89">
        <v>-66.522728000000001</v>
      </c>
      <c r="F165" s="6">
        <f t="shared" si="26"/>
        <v>9.9898888888889008</v>
      </c>
      <c r="G165" s="6">
        <f t="shared" si="24"/>
        <v>-61.787098</v>
      </c>
      <c r="J165" s="89">
        <v>8636333333.3332996</v>
      </c>
      <c r="K165" s="89">
        <v>-77.079993999999999</v>
      </c>
      <c r="L165" s="89">
        <v>-66.132210000000001</v>
      </c>
      <c r="N165" s="6">
        <f t="shared" si="27"/>
        <v>9.9898888888889008</v>
      </c>
      <c r="O165" s="6">
        <f t="shared" si="25"/>
        <v>-57.489604999999997</v>
      </c>
    </row>
    <row r="166" spans="2:16" x14ac:dyDescent="0.25">
      <c r="B166" s="89">
        <v>9189361111.1110992</v>
      </c>
      <c r="C166" s="89">
        <v>-71.816176999999996</v>
      </c>
      <c r="D166" s="89">
        <v>-62.644103999999999</v>
      </c>
      <c r="F166" s="6">
        <f t="shared" si="26"/>
        <v>10.492416666666999</v>
      </c>
      <c r="G166" s="6">
        <f t="shared" si="24"/>
        <v>-51.808846000000003</v>
      </c>
      <c r="J166" s="89">
        <v>9189361111.1110992</v>
      </c>
      <c r="K166" s="89">
        <v>-75.275368</v>
      </c>
      <c r="L166" s="89">
        <v>-64.448318</v>
      </c>
      <c r="N166" s="6">
        <f t="shared" si="27"/>
        <v>10.492416666666999</v>
      </c>
      <c r="O166" s="6">
        <f t="shared" si="25"/>
        <v>-63.697575000000001</v>
      </c>
    </row>
    <row r="167" spans="2:16" x14ac:dyDescent="0.25">
      <c r="B167" s="89">
        <v>9742388888.8889008</v>
      </c>
      <c r="C167" s="89">
        <v>-68.252380000000002</v>
      </c>
      <c r="D167" s="89">
        <v>-59.130386000000001</v>
      </c>
      <c r="F167" s="6">
        <f t="shared" si="26"/>
        <v>10.994944444444</v>
      </c>
      <c r="G167" s="6">
        <f t="shared" si="24"/>
        <v>-54.193283000000001</v>
      </c>
      <c r="J167" s="89">
        <v>9742388888.8889008</v>
      </c>
      <c r="K167" s="89">
        <v>-74.438637</v>
      </c>
      <c r="L167" s="89">
        <v>-63.719284000000002</v>
      </c>
      <c r="N167" s="6">
        <f t="shared" si="27"/>
        <v>10.994944444444</v>
      </c>
      <c r="O167" s="6">
        <f t="shared" si="25"/>
        <v>-52.949299000000003</v>
      </c>
    </row>
    <row r="168" spans="2:16" x14ac:dyDescent="0.25">
      <c r="B168" s="89">
        <v>10295416666.667</v>
      </c>
      <c r="C168" s="89">
        <v>-69.864814999999993</v>
      </c>
      <c r="D168" s="89">
        <v>-60.708075999999998</v>
      </c>
      <c r="F168" s="6">
        <f t="shared" si="26"/>
        <v>11.497472222222001</v>
      </c>
      <c r="G168" s="6">
        <f t="shared" si="24"/>
        <v>-63.584739999999996</v>
      </c>
      <c r="J168" s="89">
        <v>10295416666.667</v>
      </c>
      <c r="K168" s="89">
        <v>-74.236503999999996</v>
      </c>
      <c r="L168" s="89">
        <v>-63.604495999999997</v>
      </c>
      <c r="N168" s="6">
        <f t="shared" si="27"/>
        <v>11.497472222222001</v>
      </c>
      <c r="O168" s="6">
        <f t="shared" si="25"/>
        <v>-49.511234000000002</v>
      </c>
    </row>
    <row r="169" spans="2:16" x14ac:dyDescent="0.25">
      <c r="B169" s="89">
        <v>10848444444.444</v>
      </c>
      <c r="C169" s="89">
        <v>-72.738037000000006</v>
      </c>
      <c r="D169" s="89">
        <v>-63.376899999999999</v>
      </c>
      <c r="F169" s="6">
        <f t="shared" si="26"/>
        <v>12</v>
      </c>
      <c r="G169" s="6">
        <f t="shared" si="24"/>
        <v>-58.335673999999997</v>
      </c>
      <c r="J169" s="89">
        <v>10848444444.444</v>
      </c>
      <c r="K169" s="89">
        <v>-68.402739999999994</v>
      </c>
      <c r="L169" s="89">
        <v>-57.792194000000002</v>
      </c>
      <c r="N169" s="6">
        <f t="shared" si="27"/>
        <v>12</v>
      </c>
      <c r="O169" s="6">
        <f t="shared" si="25"/>
        <v>-50.588988999999998</v>
      </c>
    </row>
    <row r="170" spans="2:16" x14ac:dyDescent="0.25">
      <c r="B170" s="89">
        <v>11401472222.222</v>
      </c>
      <c r="C170" s="89">
        <v>-75.249572999999998</v>
      </c>
      <c r="D170" s="89">
        <v>-65.396713000000005</v>
      </c>
      <c r="F170" s="6" t="s">
        <v>21</v>
      </c>
      <c r="J170" s="89">
        <v>11401472222.222</v>
      </c>
      <c r="K170" s="89">
        <v>-67.000420000000005</v>
      </c>
      <c r="L170" s="89">
        <v>-56.529277999999998</v>
      </c>
      <c r="N170" s="6" t="s">
        <v>21</v>
      </c>
    </row>
    <row r="171" spans="2:16" x14ac:dyDescent="0.25">
      <c r="B171" s="89">
        <v>11954500000</v>
      </c>
      <c r="C171" s="89">
        <v>-73.922638000000006</v>
      </c>
      <c r="D171" s="89">
        <v>-62.795077999999997</v>
      </c>
      <c r="J171" s="89">
        <v>11954500000</v>
      </c>
      <c r="K171" s="89">
        <v>-67.031188999999998</v>
      </c>
      <c r="L171" s="89">
        <v>-56.738276999999997</v>
      </c>
    </row>
    <row r="172" spans="2:16" x14ac:dyDescent="0.25">
      <c r="B172" s="89" t="s">
        <v>21</v>
      </c>
      <c r="J172" s="89" t="s">
        <v>21</v>
      </c>
    </row>
    <row r="173" spans="2:16" x14ac:dyDescent="0.25">
      <c r="F173" s="6" t="s">
        <v>39</v>
      </c>
      <c r="N173" s="6" t="s">
        <v>39</v>
      </c>
    </row>
    <row r="174" spans="2:16" ht="15.75" x14ac:dyDescent="0.25">
      <c r="F174" s="6" t="s">
        <v>19</v>
      </c>
      <c r="G174" s="6" t="str">
        <f t="shared" ref="G174:G193" si="28">D200</f>
        <v>2Rx4L dBc Log Mag(dB)</v>
      </c>
      <c r="H174" s="35">
        <v>2</v>
      </c>
      <c r="N174" s="6" t="s">
        <v>19</v>
      </c>
      <c r="O174" s="6" t="str">
        <f t="shared" ref="O174:O193" si="29">L200</f>
        <v>2Rx4L dBc Log Mag(dB)</v>
      </c>
      <c r="P174" s="35">
        <v>2</v>
      </c>
    </row>
    <row r="175" spans="2:16" ht="15.75" x14ac:dyDescent="0.25">
      <c r="B175" s="89" t="s">
        <v>37</v>
      </c>
      <c r="F175" s="6">
        <f t="shared" ref="F175:F193" si="30">B201/1000000000</f>
        <v>3.9544999999999999</v>
      </c>
      <c r="G175" s="6">
        <f t="shared" si="28"/>
        <v>-53.795738</v>
      </c>
      <c r="H175" s="36">
        <f>ABS(AVERAGE(G175:G193)-(H174-1)*5)</f>
        <v>63.763085842105262</v>
      </c>
      <c r="J175" s="89" t="s">
        <v>37</v>
      </c>
      <c r="N175" s="6">
        <f t="shared" ref="N175:N193" si="31">J201/1000000000</f>
        <v>3.9544999999999999</v>
      </c>
      <c r="O175" s="6">
        <f t="shared" si="29"/>
        <v>-51.763827999999997</v>
      </c>
      <c r="P175" s="36">
        <f>ABS(AVERAGE(O175:O193)-(P174-1)*5)</f>
        <v>64.894491999999985</v>
      </c>
    </row>
    <row r="176" spans="2:16" x14ac:dyDescent="0.25">
      <c r="B176" s="89" t="s">
        <v>19</v>
      </c>
      <c r="C176" s="89" t="s">
        <v>128</v>
      </c>
      <c r="D176" s="89" t="s">
        <v>38</v>
      </c>
      <c r="F176" s="6">
        <f t="shared" si="30"/>
        <v>4.4014722222222007</v>
      </c>
      <c r="G176" s="6">
        <f t="shared" si="28"/>
        <v>-51.193226000000003</v>
      </c>
      <c r="J176" s="89" t="s">
        <v>19</v>
      </c>
      <c r="K176" s="89" t="s">
        <v>128</v>
      </c>
      <c r="L176" s="89" t="s">
        <v>38</v>
      </c>
      <c r="N176" s="6">
        <f t="shared" si="31"/>
        <v>4.4014722222222007</v>
      </c>
      <c r="O176" s="6">
        <f t="shared" si="29"/>
        <v>-54.682858000000003</v>
      </c>
    </row>
    <row r="177" spans="2:15" x14ac:dyDescent="0.25">
      <c r="B177" s="89">
        <v>2954500000</v>
      </c>
      <c r="C177" s="89">
        <v>-48.459617999999999</v>
      </c>
      <c r="D177" s="89">
        <v>-39.979495999999997</v>
      </c>
      <c r="F177" s="6">
        <f t="shared" si="30"/>
        <v>4.8484444444444001</v>
      </c>
      <c r="G177" s="6">
        <f t="shared" si="28"/>
        <v>-49.824798999999999</v>
      </c>
      <c r="J177" s="89">
        <v>2954500000</v>
      </c>
      <c r="K177" s="89">
        <v>-46.872889999999998</v>
      </c>
      <c r="L177" s="89">
        <v>-36.489280999999998</v>
      </c>
      <c r="N177" s="6">
        <f t="shared" si="31"/>
        <v>4.8484444444444001</v>
      </c>
      <c r="O177" s="6">
        <f t="shared" si="29"/>
        <v>-54.884056000000001</v>
      </c>
    </row>
    <row r="178" spans="2:15" x14ac:dyDescent="0.25">
      <c r="B178" s="89">
        <v>3457027777.7778001</v>
      </c>
      <c r="C178" s="89">
        <v>-54.445788999999998</v>
      </c>
      <c r="D178" s="89">
        <v>-46.578476000000002</v>
      </c>
      <c r="F178" s="6">
        <f t="shared" si="30"/>
        <v>5.2954166666667</v>
      </c>
      <c r="G178" s="6">
        <f t="shared" si="28"/>
        <v>-49.118301000000002</v>
      </c>
      <c r="J178" s="89">
        <v>3457027777.7778001</v>
      </c>
      <c r="K178" s="89">
        <v>-48.876663000000001</v>
      </c>
      <c r="L178" s="89">
        <v>-40.764201999999997</v>
      </c>
      <c r="N178" s="6">
        <f t="shared" si="31"/>
        <v>5.2954166666667</v>
      </c>
      <c r="O178" s="6">
        <f t="shared" si="29"/>
        <v>-54.191859999999998</v>
      </c>
    </row>
    <row r="179" spans="2:15" x14ac:dyDescent="0.25">
      <c r="B179" s="89">
        <v>3959555555.5556002</v>
      </c>
      <c r="C179" s="89">
        <v>-61.433402999999998</v>
      </c>
      <c r="D179" s="89">
        <v>-53.316825999999999</v>
      </c>
      <c r="F179" s="6">
        <f t="shared" si="30"/>
        <v>5.7423888888888994</v>
      </c>
      <c r="G179" s="6">
        <f t="shared" si="28"/>
        <v>-49.960205000000002</v>
      </c>
      <c r="J179" s="89">
        <v>3959555555.5556002</v>
      </c>
      <c r="K179" s="89">
        <v>-54.650764000000002</v>
      </c>
      <c r="L179" s="89">
        <v>-46.679122999999997</v>
      </c>
      <c r="N179" s="6">
        <f t="shared" si="31"/>
        <v>5.7423888888888994</v>
      </c>
      <c r="O179" s="6">
        <f t="shared" si="29"/>
        <v>-54.908810000000003</v>
      </c>
    </row>
    <row r="180" spans="2:15" x14ac:dyDescent="0.25">
      <c r="B180" s="89">
        <v>4462083333.3332996</v>
      </c>
      <c r="C180" s="89">
        <v>-62.469127999999998</v>
      </c>
      <c r="D180" s="89">
        <v>-54.298599000000003</v>
      </c>
      <c r="F180" s="6">
        <f t="shared" si="30"/>
        <v>6.1893611111110998</v>
      </c>
      <c r="G180" s="6">
        <f t="shared" si="28"/>
        <v>-49.777617999999997</v>
      </c>
      <c r="J180" s="89">
        <v>4462083333.3332996</v>
      </c>
      <c r="K180" s="89">
        <v>-57.724457000000001</v>
      </c>
      <c r="L180" s="89">
        <v>-49.321556000000001</v>
      </c>
      <c r="N180" s="6">
        <f t="shared" si="31"/>
        <v>6.1893611111110998</v>
      </c>
      <c r="O180" s="6">
        <f t="shared" si="29"/>
        <v>-56.73798</v>
      </c>
    </row>
    <row r="181" spans="2:15" x14ac:dyDescent="0.25">
      <c r="B181" s="89">
        <v>4964611111.1111002</v>
      </c>
      <c r="C181" s="89">
        <v>-63.363517999999999</v>
      </c>
      <c r="D181" s="89">
        <v>-55.354309000000001</v>
      </c>
      <c r="F181" s="6">
        <f t="shared" si="30"/>
        <v>6.6363333333332992</v>
      </c>
      <c r="G181" s="6">
        <f t="shared" si="28"/>
        <v>-52.413311</v>
      </c>
      <c r="J181" s="89">
        <v>4964611111.1111002</v>
      </c>
      <c r="K181" s="89">
        <v>-62.327576000000001</v>
      </c>
      <c r="L181" s="89">
        <v>-53.557960999999999</v>
      </c>
      <c r="N181" s="6">
        <f t="shared" si="31"/>
        <v>6.6363333333332992</v>
      </c>
      <c r="O181" s="6">
        <f t="shared" si="29"/>
        <v>-58.888930999999999</v>
      </c>
    </row>
    <row r="182" spans="2:15" x14ac:dyDescent="0.25">
      <c r="B182" s="89">
        <v>5467138888.8888998</v>
      </c>
      <c r="C182" s="89">
        <v>-58.620376999999998</v>
      </c>
      <c r="D182" s="89">
        <v>-50.557259000000002</v>
      </c>
      <c r="F182" s="6">
        <f t="shared" si="30"/>
        <v>7.0833055555555999</v>
      </c>
      <c r="G182" s="6">
        <f t="shared" si="28"/>
        <v>-55.681252000000001</v>
      </c>
      <c r="J182" s="89">
        <v>5467138888.8888998</v>
      </c>
      <c r="K182" s="89">
        <v>-69.991325000000003</v>
      </c>
      <c r="L182" s="89">
        <v>-61.017567</v>
      </c>
      <c r="N182" s="6">
        <f t="shared" si="31"/>
        <v>7.0833055555555999</v>
      </c>
      <c r="O182" s="6">
        <f t="shared" si="29"/>
        <v>-57.629044</v>
      </c>
    </row>
    <row r="183" spans="2:15" x14ac:dyDescent="0.25">
      <c r="B183" s="89">
        <v>5969666666.6667004</v>
      </c>
      <c r="C183" s="89">
        <v>-67.242797999999993</v>
      </c>
      <c r="D183" s="89">
        <v>-59.044476000000003</v>
      </c>
      <c r="F183" s="6">
        <f t="shared" si="30"/>
        <v>7.5302777777777994</v>
      </c>
      <c r="G183" s="6">
        <f t="shared" si="28"/>
        <v>-57.304763999999999</v>
      </c>
      <c r="J183" s="89">
        <v>5969666666.6667004</v>
      </c>
      <c r="K183" s="89">
        <v>-72.149146999999999</v>
      </c>
      <c r="L183" s="89">
        <v>-62.764342999999997</v>
      </c>
      <c r="N183" s="6">
        <f t="shared" si="31"/>
        <v>7.5302777777777994</v>
      </c>
      <c r="O183" s="6">
        <f t="shared" si="29"/>
        <v>-60.298701999999999</v>
      </c>
    </row>
    <row r="184" spans="2:15" x14ac:dyDescent="0.25">
      <c r="B184" s="89">
        <v>6472194444.4443998</v>
      </c>
      <c r="C184" s="89">
        <v>-72.544112999999996</v>
      </c>
      <c r="D184" s="89">
        <v>-64.255027999999996</v>
      </c>
      <c r="F184" s="6">
        <f t="shared" si="30"/>
        <v>7.9772499999999997</v>
      </c>
      <c r="G184" s="6">
        <f t="shared" si="28"/>
        <v>-62.180354999999999</v>
      </c>
      <c r="J184" s="89">
        <v>6472194444.4443998</v>
      </c>
      <c r="K184" s="89">
        <v>-75.352660999999998</v>
      </c>
      <c r="L184" s="89">
        <v>-65.530631999999997</v>
      </c>
      <c r="N184" s="6">
        <f t="shared" si="31"/>
        <v>7.9772499999999997</v>
      </c>
      <c r="O184" s="6">
        <f t="shared" si="29"/>
        <v>-63.146515000000001</v>
      </c>
    </row>
    <row r="185" spans="2:15" x14ac:dyDescent="0.25">
      <c r="B185" s="89">
        <v>6974722222.2222004</v>
      </c>
      <c r="C185" s="89">
        <v>-62.168919000000002</v>
      </c>
      <c r="D185" s="89">
        <v>-53.673588000000002</v>
      </c>
      <c r="F185" s="6">
        <f t="shared" si="30"/>
        <v>8.4242222222222001</v>
      </c>
      <c r="G185" s="6">
        <f t="shared" si="28"/>
        <v>-63.325062000000003</v>
      </c>
      <c r="J185" s="89">
        <v>6974722222.2222004</v>
      </c>
      <c r="K185" s="89">
        <v>-65.603026999999997</v>
      </c>
      <c r="L185" s="89">
        <v>-55.498973999999997</v>
      </c>
      <c r="N185" s="6">
        <f t="shared" si="31"/>
        <v>8.4242222222222001</v>
      </c>
      <c r="O185" s="6">
        <f t="shared" si="29"/>
        <v>-62.928260999999999</v>
      </c>
    </row>
    <row r="186" spans="2:15" x14ac:dyDescent="0.25">
      <c r="B186" s="89">
        <v>7477250000</v>
      </c>
      <c r="C186" s="89">
        <v>-63.238106000000002</v>
      </c>
      <c r="D186" s="89">
        <v>-54.531055000000002</v>
      </c>
      <c r="F186" s="6">
        <f t="shared" si="30"/>
        <v>8.8711944444444004</v>
      </c>
      <c r="G186" s="6">
        <f t="shared" si="28"/>
        <v>-61.420299999999997</v>
      </c>
      <c r="J186" s="89">
        <v>7477250000</v>
      </c>
      <c r="K186" s="89">
        <v>-71.546431999999996</v>
      </c>
      <c r="L186" s="89">
        <v>-61.237186000000001</v>
      </c>
      <c r="N186" s="6">
        <f t="shared" si="31"/>
        <v>8.8711944444444004</v>
      </c>
      <c r="O186" s="6">
        <f t="shared" si="29"/>
        <v>-63.050834999999999</v>
      </c>
    </row>
    <row r="187" spans="2:15" x14ac:dyDescent="0.25">
      <c r="B187" s="89">
        <v>7979777777.7777996</v>
      </c>
      <c r="C187" s="89">
        <v>-60.939433999999999</v>
      </c>
      <c r="D187" s="89">
        <v>-52.045566999999998</v>
      </c>
      <c r="F187" s="6">
        <f t="shared" si="30"/>
        <v>9.3181666666667002</v>
      </c>
      <c r="G187" s="6">
        <f t="shared" si="28"/>
        <v>-64.529167000000001</v>
      </c>
      <c r="J187" s="89">
        <v>7979777777.7777996</v>
      </c>
      <c r="K187" s="89">
        <v>-67.953902999999997</v>
      </c>
      <c r="L187" s="89">
        <v>-57.406590000000001</v>
      </c>
      <c r="N187" s="6">
        <f t="shared" si="31"/>
        <v>9.3181666666667002</v>
      </c>
      <c r="O187" s="6">
        <f t="shared" si="29"/>
        <v>-67.120590000000007</v>
      </c>
    </row>
    <row r="188" spans="2:15" x14ac:dyDescent="0.25">
      <c r="B188" s="89">
        <v>8482305555.5556002</v>
      </c>
      <c r="C188" s="89">
        <v>-63.428322000000001</v>
      </c>
      <c r="D188" s="89">
        <v>-54.565823000000002</v>
      </c>
      <c r="F188" s="6">
        <f t="shared" si="30"/>
        <v>9.7651388888889006</v>
      </c>
      <c r="G188" s="6">
        <f t="shared" si="28"/>
        <v>-68.727631000000002</v>
      </c>
      <c r="J188" s="89">
        <v>8482305555.5556002</v>
      </c>
      <c r="K188" s="89">
        <v>-70.466544999999996</v>
      </c>
      <c r="L188" s="89">
        <v>-59.911147999999997</v>
      </c>
      <c r="N188" s="6">
        <f t="shared" si="31"/>
        <v>9.7651388888889006</v>
      </c>
      <c r="O188" s="6">
        <f t="shared" si="29"/>
        <v>-72.325287000000003</v>
      </c>
    </row>
    <row r="189" spans="2:15" x14ac:dyDescent="0.25">
      <c r="B189" s="89">
        <v>8984833333.3332996</v>
      </c>
      <c r="C189" s="89">
        <v>-76.061226000000005</v>
      </c>
      <c r="D189" s="89">
        <v>-66.888656999999995</v>
      </c>
      <c r="F189" s="6">
        <f t="shared" si="30"/>
        <v>10.212111111111</v>
      </c>
      <c r="G189" s="6">
        <f t="shared" si="28"/>
        <v>-63.821849999999998</v>
      </c>
      <c r="J189" s="89">
        <v>8984833333.3332996</v>
      </c>
      <c r="K189" s="89">
        <v>-68.883560000000003</v>
      </c>
      <c r="L189" s="89">
        <v>-57.935772</v>
      </c>
      <c r="N189" s="6">
        <f t="shared" si="31"/>
        <v>10.212111111111</v>
      </c>
      <c r="O189" s="6">
        <f t="shared" si="29"/>
        <v>-58.878768999999998</v>
      </c>
    </row>
    <row r="190" spans="2:15" x14ac:dyDescent="0.25">
      <c r="B190" s="89">
        <v>9487361111.1110992</v>
      </c>
      <c r="C190" s="89">
        <v>-70.137642</v>
      </c>
      <c r="D190" s="89">
        <v>-60.965569000000002</v>
      </c>
      <c r="F190" s="6">
        <f t="shared" si="30"/>
        <v>10.659083333333001</v>
      </c>
      <c r="G190" s="6">
        <f t="shared" si="28"/>
        <v>-60.041846999999997</v>
      </c>
      <c r="J190" s="89">
        <v>9487361111.1110992</v>
      </c>
      <c r="K190" s="89">
        <v>-63.971919999999997</v>
      </c>
      <c r="L190" s="89">
        <v>-53.144871000000002</v>
      </c>
      <c r="N190" s="6">
        <f t="shared" si="31"/>
        <v>10.659083333333001</v>
      </c>
      <c r="O190" s="6">
        <f t="shared" si="29"/>
        <v>-58.783439999999999</v>
      </c>
    </row>
    <row r="191" spans="2:15" x14ac:dyDescent="0.25">
      <c r="B191" s="89">
        <v>9989888888.8889008</v>
      </c>
      <c r="C191" s="89">
        <v>-70.909087999999997</v>
      </c>
      <c r="D191" s="89">
        <v>-61.787098</v>
      </c>
      <c r="F191" s="6">
        <f t="shared" si="30"/>
        <v>11.106055555555999</v>
      </c>
      <c r="G191" s="6">
        <f t="shared" si="28"/>
        <v>-63.205005999999997</v>
      </c>
      <c r="J191" s="89">
        <v>9989888888.8889008</v>
      </c>
      <c r="K191" s="89">
        <v>-68.208961000000002</v>
      </c>
      <c r="L191" s="89">
        <v>-57.489604999999997</v>
      </c>
      <c r="N191" s="6">
        <f t="shared" si="31"/>
        <v>11.106055555555999</v>
      </c>
      <c r="O191" s="6">
        <f t="shared" si="29"/>
        <v>-60.184750000000001</v>
      </c>
    </row>
    <row r="192" spans="2:15" x14ac:dyDescent="0.25">
      <c r="B192" s="89">
        <v>10492416666.667</v>
      </c>
      <c r="C192" s="89">
        <v>-60.965584</v>
      </c>
      <c r="D192" s="89">
        <v>-51.808846000000003</v>
      </c>
      <c r="F192" s="6">
        <f t="shared" si="30"/>
        <v>11.553027777778</v>
      </c>
      <c r="G192" s="6">
        <f t="shared" si="28"/>
        <v>-69.824554000000006</v>
      </c>
      <c r="J192" s="89">
        <v>10492416666.667</v>
      </c>
      <c r="K192" s="89">
        <v>-74.329582000000002</v>
      </c>
      <c r="L192" s="89">
        <v>-63.697575000000001</v>
      </c>
      <c r="N192" s="6">
        <f t="shared" si="31"/>
        <v>11.553027777778</v>
      </c>
      <c r="O192" s="6">
        <f t="shared" si="29"/>
        <v>-62.081386999999999</v>
      </c>
    </row>
    <row r="193" spans="2:16" x14ac:dyDescent="0.25">
      <c r="B193" s="89">
        <v>10994944444.444</v>
      </c>
      <c r="C193" s="89">
        <v>-63.554412999999997</v>
      </c>
      <c r="D193" s="89">
        <v>-54.193283000000001</v>
      </c>
      <c r="F193" s="6">
        <f t="shared" si="30"/>
        <v>12</v>
      </c>
      <c r="G193" s="6">
        <f t="shared" si="28"/>
        <v>-70.353645</v>
      </c>
      <c r="J193" s="89">
        <v>10994944444.444</v>
      </c>
      <c r="K193" s="89">
        <v>-63.559837000000002</v>
      </c>
      <c r="L193" s="89">
        <v>-52.949299000000003</v>
      </c>
      <c r="N193" s="6">
        <f t="shared" si="31"/>
        <v>12</v>
      </c>
      <c r="O193" s="6">
        <f t="shared" si="29"/>
        <v>-65.509444999999999</v>
      </c>
    </row>
    <row r="194" spans="2:16" x14ac:dyDescent="0.25">
      <c r="B194" s="89">
        <v>11497472222.222</v>
      </c>
      <c r="C194" s="89">
        <v>-73.437599000000006</v>
      </c>
      <c r="D194" s="89">
        <v>-63.584739999999996</v>
      </c>
      <c r="F194" s="6" t="s">
        <v>21</v>
      </c>
      <c r="J194" s="89">
        <v>11497472222.222</v>
      </c>
      <c r="K194" s="89">
        <v>-59.982379999999999</v>
      </c>
      <c r="L194" s="89">
        <v>-49.511234000000002</v>
      </c>
      <c r="N194" s="6" t="s">
        <v>21</v>
      </c>
    </row>
    <row r="195" spans="2:16" x14ac:dyDescent="0.25">
      <c r="B195" s="89">
        <v>12000000000</v>
      </c>
      <c r="C195" s="89">
        <v>-69.463241999999994</v>
      </c>
      <c r="D195" s="89">
        <v>-58.335673999999997</v>
      </c>
      <c r="J195" s="89">
        <v>12000000000</v>
      </c>
      <c r="K195" s="89">
        <v>-60.881905000000003</v>
      </c>
      <c r="L195" s="89">
        <v>-50.588988999999998</v>
      </c>
    </row>
    <row r="196" spans="2:16" x14ac:dyDescent="0.25">
      <c r="B196" s="89" t="s">
        <v>21</v>
      </c>
      <c r="J196" s="89" t="s">
        <v>21</v>
      </c>
    </row>
    <row r="197" spans="2:16" x14ac:dyDescent="0.25">
      <c r="F197" s="6" t="s">
        <v>41</v>
      </c>
      <c r="N197" s="6" t="s">
        <v>41</v>
      </c>
    </row>
    <row r="198" spans="2:16" ht="15.75" x14ac:dyDescent="0.25">
      <c r="F198" s="6" t="s">
        <v>19</v>
      </c>
      <c r="G198" s="6" t="str">
        <f t="shared" ref="G198:G217" si="32">D224</f>
        <v>2Rx5L dBc Log Mag(dB)</v>
      </c>
      <c r="H198" s="35">
        <v>2</v>
      </c>
      <c r="N198" s="6" t="s">
        <v>19</v>
      </c>
      <c r="O198" s="6" t="str">
        <f t="shared" ref="O198:O217" si="33">L224</f>
        <v>2Rx5L dBc Log Mag(dB)</v>
      </c>
      <c r="P198" s="35">
        <v>2</v>
      </c>
    </row>
    <row r="199" spans="2:16" ht="15.75" x14ac:dyDescent="0.25">
      <c r="B199" s="89" t="s">
        <v>39</v>
      </c>
      <c r="F199" s="6">
        <f t="shared" ref="F199:F217" si="34">B225/1000000000</f>
        <v>4.9545000000000003</v>
      </c>
      <c r="G199" s="6">
        <f t="shared" si="32"/>
        <v>-44.043190000000003</v>
      </c>
      <c r="H199" s="36">
        <f>ABS(AVERAGE(G199:G217)-(H198-1)*5)</f>
        <v>65.824043210526298</v>
      </c>
      <c r="J199" s="89" t="s">
        <v>39</v>
      </c>
      <c r="N199" s="6">
        <f t="shared" ref="N199:N217" si="35">J225/1000000000</f>
        <v>4.9545000000000003</v>
      </c>
      <c r="O199" s="6">
        <f t="shared" si="33"/>
        <v>-42.990577999999999</v>
      </c>
      <c r="P199" s="36">
        <f>ABS(AVERAGE(O199:O217)-(P198-1)*5)</f>
        <v>59.336917315789471</v>
      </c>
    </row>
    <row r="200" spans="2:16" x14ac:dyDescent="0.25">
      <c r="B200" s="89" t="s">
        <v>19</v>
      </c>
      <c r="C200" s="89" t="s">
        <v>129</v>
      </c>
      <c r="D200" s="89" t="s">
        <v>40</v>
      </c>
      <c r="F200" s="6">
        <f t="shared" si="34"/>
        <v>5.4548055555556001</v>
      </c>
      <c r="G200" s="6">
        <f t="shared" si="32"/>
        <v>-50.114460000000001</v>
      </c>
      <c r="J200" s="89" t="s">
        <v>19</v>
      </c>
      <c r="K200" s="89" t="s">
        <v>129</v>
      </c>
      <c r="L200" s="89" t="s">
        <v>40</v>
      </c>
      <c r="N200" s="6">
        <f t="shared" si="35"/>
        <v>5.4548055555556001</v>
      </c>
      <c r="O200" s="6">
        <f t="shared" si="33"/>
        <v>-44.097332000000002</v>
      </c>
    </row>
    <row r="201" spans="2:16" x14ac:dyDescent="0.25">
      <c r="B201" s="89">
        <v>3954500000</v>
      </c>
      <c r="C201" s="89">
        <v>-62.275860000000002</v>
      </c>
      <c r="D201" s="89">
        <v>-53.795738</v>
      </c>
      <c r="F201" s="6">
        <f t="shared" si="34"/>
        <v>5.9551111111111004</v>
      </c>
      <c r="G201" s="6">
        <f t="shared" si="32"/>
        <v>-58.885596999999997</v>
      </c>
      <c r="J201" s="89">
        <v>3954500000</v>
      </c>
      <c r="K201" s="89">
        <v>-62.147433999999997</v>
      </c>
      <c r="L201" s="89">
        <v>-51.763827999999997</v>
      </c>
      <c r="N201" s="6">
        <f t="shared" si="35"/>
        <v>5.9551111111111004</v>
      </c>
      <c r="O201" s="6">
        <f t="shared" si="33"/>
        <v>-42.594616000000002</v>
      </c>
    </row>
    <row r="202" spans="2:16" x14ac:dyDescent="0.25">
      <c r="B202" s="89">
        <v>4401472222.2222004</v>
      </c>
      <c r="C202" s="89">
        <v>-59.060538999999999</v>
      </c>
      <c r="D202" s="89">
        <v>-51.193226000000003</v>
      </c>
      <c r="F202" s="6">
        <f t="shared" si="34"/>
        <v>6.4554166666667001</v>
      </c>
      <c r="G202" s="6">
        <f t="shared" si="32"/>
        <v>-64.502585999999994</v>
      </c>
      <c r="J202" s="89">
        <v>4401472222.2222004</v>
      </c>
      <c r="K202" s="89">
        <v>-62.795318999999999</v>
      </c>
      <c r="L202" s="89">
        <v>-54.682858000000003</v>
      </c>
      <c r="N202" s="6">
        <f t="shared" si="35"/>
        <v>6.4554166666667001</v>
      </c>
      <c r="O202" s="6">
        <f t="shared" si="33"/>
        <v>-44.924067999999998</v>
      </c>
    </row>
    <row r="203" spans="2:16" x14ac:dyDescent="0.25">
      <c r="B203" s="89">
        <v>4848444444.4443998</v>
      </c>
      <c r="C203" s="89">
        <v>-57.941375999999998</v>
      </c>
      <c r="D203" s="89">
        <v>-49.824798999999999</v>
      </c>
      <c r="F203" s="6">
        <f t="shared" si="34"/>
        <v>6.9557222222222004</v>
      </c>
      <c r="G203" s="6">
        <f t="shared" si="32"/>
        <v>-54.301997999999998</v>
      </c>
      <c r="J203" s="89">
        <v>4848444444.4443998</v>
      </c>
      <c r="K203" s="89">
        <v>-62.855697999999997</v>
      </c>
      <c r="L203" s="89">
        <v>-54.884056000000001</v>
      </c>
      <c r="N203" s="6">
        <f t="shared" si="35"/>
        <v>6.9557222222222004</v>
      </c>
      <c r="O203" s="6">
        <f t="shared" si="33"/>
        <v>-47.550423000000002</v>
      </c>
    </row>
    <row r="204" spans="2:16" x14ac:dyDescent="0.25">
      <c r="B204" s="89">
        <v>5295416666.6667004</v>
      </c>
      <c r="C204" s="89">
        <v>-57.288829999999997</v>
      </c>
      <c r="D204" s="89">
        <v>-49.118301000000002</v>
      </c>
      <c r="F204" s="6">
        <f t="shared" si="34"/>
        <v>7.4560277777777992</v>
      </c>
      <c r="G204" s="6">
        <f t="shared" si="32"/>
        <v>-54.120032999999999</v>
      </c>
      <c r="J204" s="89">
        <v>5295416666.6667004</v>
      </c>
      <c r="K204" s="89">
        <v>-62.594765000000002</v>
      </c>
      <c r="L204" s="89">
        <v>-54.191859999999998</v>
      </c>
      <c r="N204" s="6">
        <f t="shared" si="35"/>
        <v>7.4560277777777992</v>
      </c>
      <c r="O204" s="6">
        <f t="shared" si="33"/>
        <v>-52.150722999999999</v>
      </c>
    </row>
    <row r="205" spans="2:16" x14ac:dyDescent="0.25">
      <c r="B205" s="89">
        <v>5742388888.8888998</v>
      </c>
      <c r="C205" s="89">
        <v>-57.969410000000003</v>
      </c>
      <c r="D205" s="89">
        <v>-49.960205000000002</v>
      </c>
      <c r="F205" s="6">
        <f t="shared" si="34"/>
        <v>7.9563333333332995</v>
      </c>
      <c r="G205" s="6">
        <f t="shared" si="32"/>
        <v>-54.905186</v>
      </c>
      <c r="J205" s="89">
        <v>5742388888.8888998</v>
      </c>
      <c r="K205" s="89">
        <v>-63.678429000000001</v>
      </c>
      <c r="L205" s="89">
        <v>-54.908810000000003</v>
      </c>
      <c r="N205" s="6">
        <f t="shared" si="35"/>
        <v>7.9563333333332995</v>
      </c>
      <c r="O205" s="6">
        <f t="shared" si="33"/>
        <v>-58.776066</v>
      </c>
    </row>
    <row r="206" spans="2:16" x14ac:dyDescent="0.25">
      <c r="B206" s="89">
        <v>6189361111.1111002</v>
      </c>
      <c r="C206" s="89">
        <v>-57.840736</v>
      </c>
      <c r="D206" s="89">
        <v>-49.777617999999997</v>
      </c>
      <c r="F206" s="6">
        <f t="shared" si="34"/>
        <v>8.4566388888889001</v>
      </c>
      <c r="G206" s="6">
        <f t="shared" si="32"/>
        <v>-55.906708000000002</v>
      </c>
      <c r="J206" s="89">
        <v>6189361111.1111002</v>
      </c>
      <c r="K206" s="89">
        <v>-65.711738999999994</v>
      </c>
      <c r="L206" s="89">
        <v>-56.73798</v>
      </c>
      <c r="N206" s="6">
        <f t="shared" si="35"/>
        <v>8.4566388888889001</v>
      </c>
      <c r="O206" s="6">
        <f t="shared" si="33"/>
        <v>-56.463146000000002</v>
      </c>
    </row>
    <row r="207" spans="2:16" x14ac:dyDescent="0.25">
      <c r="B207" s="89">
        <v>6636333333.3332996</v>
      </c>
      <c r="C207" s="89">
        <v>-60.611632999999998</v>
      </c>
      <c r="D207" s="89">
        <v>-52.413311</v>
      </c>
      <c r="F207" s="6">
        <f t="shared" si="34"/>
        <v>8.9569444444444013</v>
      </c>
      <c r="G207" s="6">
        <f t="shared" si="32"/>
        <v>-54.464458</v>
      </c>
      <c r="J207" s="89">
        <v>6636333333.3332996</v>
      </c>
      <c r="K207" s="89">
        <v>-68.273735000000002</v>
      </c>
      <c r="L207" s="89">
        <v>-58.888930999999999</v>
      </c>
      <c r="N207" s="6">
        <f t="shared" si="35"/>
        <v>8.9569444444444013</v>
      </c>
      <c r="O207" s="6">
        <f t="shared" si="33"/>
        <v>-51.554237000000001</v>
      </c>
    </row>
    <row r="208" spans="2:16" x14ac:dyDescent="0.25">
      <c r="B208" s="89">
        <v>7083305555.5556002</v>
      </c>
      <c r="C208" s="89">
        <v>-63.970340999999998</v>
      </c>
      <c r="D208" s="89">
        <v>-55.681252000000001</v>
      </c>
      <c r="F208" s="6">
        <f t="shared" si="34"/>
        <v>9.4572500000000002</v>
      </c>
      <c r="G208" s="6">
        <f t="shared" si="32"/>
        <v>-59.828575000000001</v>
      </c>
      <c r="J208" s="89">
        <v>7083305555.5556002</v>
      </c>
      <c r="K208" s="89">
        <v>-67.451080000000005</v>
      </c>
      <c r="L208" s="89">
        <v>-57.629044</v>
      </c>
      <c r="N208" s="6">
        <f t="shared" si="35"/>
        <v>9.4572500000000002</v>
      </c>
      <c r="O208" s="6">
        <f t="shared" si="33"/>
        <v>-54.851967000000002</v>
      </c>
    </row>
    <row r="209" spans="2:16" x14ac:dyDescent="0.25">
      <c r="B209" s="89">
        <v>7530277777.7777996</v>
      </c>
      <c r="C209" s="89">
        <v>-65.800094999999999</v>
      </c>
      <c r="D209" s="89">
        <v>-57.304763999999999</v>
      </c>
      <c r="F209" s="6">
        <f t="shared" si="34"/>
        <v>9.957555555555599</v>
      </c>
      <c r="G209" s="6">
        <f t="shared" si="32"/>
        <v>-55.909035000000003</v>
      </c>
      <c r="J209" s="89">
        <v>7530277777.7777996</v>
      </c>
      <c r="K209" s="89">
        <v>-70.402755999999997</v>
      </c>
      <c r="L209" s="89">
        <v>-60.298701999999999</v>
      </c>
      <c r="N209" s="6">
        <f t="shared" si="35"/>
        <v>9.957555555555599</v>
      </c>
      <c r="O209" s="6">
        <f t="shared" si="33"/>
        <v>-55.650596999999998</v>
      </c>
    </row>
    <row r="210" spans="2:16" x14ac:dyDescent="0.25">
      <c r="B210" s="89">
        <v>7977250000</v>
      </c>
      <c r="C210" s="89">
        <v>-70.887405000000001</v>
      </c>
      <c r="D210" s="89">
        <v>-62.180354999999999</v>
      </c>
      <c r="F210" s="6">
        <f t="shared" si="34"/>
        <v>10.457861111111001</v>
      </c>
      <c r="G210" s="6">
        <f t="shared" si="32"/>
        <v>-53.688015</v>
      </c>
      <c r="J210" s="89">
        <v>7977250000</v>
      </c>
      <c r="K210" s="89">
        <v>-73.455765</v>
      </c>
      <c r="L210" s="89">
        <v>-63.146515000000001</v>
      </c>
      <c r="N210" s="6">
        <f t="shared" si="35"/>
        <v>10.457861111111001</v>
      </c>
      <c r="O210" s="6">
        <f t="shared" si="33"/>
        <v>-58.616900999999999</v>
      </c>
    </row>
    <row r="211" spans="2:16" x14ac:dyDescent="0.25">
      <c r="B211" s="89">
        <v>8424222222.2222004</v>
      </c>
      <c r="C211" s="89">
        <v>-72.218924999999999</v>
      </c>
      <c r="D211" s="89">
        <v>-63.325062000000003</v>
      </c>
      <c r="F211" s="6">
        <f t="shared" si="34"/>
        <v>10.958166666666999</v>
      </c>
      <c r="G211" s="6">
        <f t="shared" si="32"/>
        <v>-58.018604000000003</v>
      </c>
      <c r="J211" s="89">
        <v>8424222222.2222004</v>
      </c>
      <c r="K211" s="89">
        <v>-73.475577999999999</v>
      </c>
      <c r="L211" s="89">
        <v>-62.928260999999999</v>
      </c>
      <c r="N211" s="6">
        <f t="shared" si="35"/>
        <v>10.958166666666999</v>
      </c>
      <c r="O211" s="6">
        <f t="shared" si="33"/>
        <v>-58.510838</v>
      </c>
    </row>
    <row r="212" spans="2:16" x14ac:dyDescent="0.25">
      <c r="B212" s="89">
        <v>8871194444.4444008</v>
      </c>
      <c r="C212" s="89">
        <v>-70.282798999999997</v>
      </c>
      <c r="D212" s="89">
        <v>-61.420299999999997</v>
      </c>
      <c r="F212" s="6">
        <f t="shared" si="34"/>
        <v>11.458472222221999</v>
      </c>
      <c r="G212" s="6">
        <f t="shared" si="32"/>
        <v>-58.840710000000001</v>
      </c>
      <c r="J212" s="89">
        <v>8871194444.4444008</v>
      </c>
      <c r="K212" s="89">
        <v>-73.606232000000006</v>
      </c>
      <c r="L212" s="89">
        <v>-63.050834999999999</v>
      </c>
      <c r="N212" s="6">
        <f t="shared" si="35"/>
        <v>11.458472222221999</v>
      </c>
      <c r="O212" s="6">
        <f t="shared" si="33"/>
        <v>-58.065460000000002</v>
      </c>
    </row>
    <row r="213" spans="2:16" x14ac:dyDescent="0.25">
      <c r="B213" s="89">
        <v>9318166666.6667004</v>
      </c>
      <c r="C213" s="89">
        <v>-73.701729</v>
      </c>
      <c r="D213" s="89">
        <v>-64.529167000000001</v>
      </c>
      <c r="F213" s="6">
        <f t="shared" si="34"/>
        <v>11.958777777778</v>
      </c>
      <c r="G213" s="6">
        <f t="shared" si="32"/>
        <v>-62.541713999999999</v>
      </c>
      <c r="J213" s="89">
        <v>9318166666.6667004</v>
      </c>
      <c r="K213" s="89">
        <v>-78.068375000000003</v>
      </c>
      <c r="L213" s="89">
        <v>-67.120590000000007</v>
      </c>
      <c r="N213" s="6">
        <f t="shared" si="35"/>
        <v>11.958777777778</v>
      </c>
      <c r="O213" s="6">
        <f t="shared" si="33"/>
        <v>-50.587746000000003</v>
      </c>
    </row>
    <row r="214" spans="2:16" x14ac:dyDescent="0.25">
      <c r="B214" s="89">
        <v>9765138888.8889008</v>
      </c>
      <c r="C214" s="89">
        <v>-77.899704</v>
      </c>
      <c r="D214" s="89">
        <v>-68.727631000000002</v>
      </c>
      <c r="F214" s="6">
        <f t="shared" si="34"/>
        <v>12.459083333333</v>
      </c>
      <c r="G214" s="6">
        <f t="shared" si="32"/>
        <v>-65.568862999999993</v>
      </c>
      <c r="J214" s="89">
        <v>9765138888.8889008</v>
      </c>
      <c r="K214" s="89">
        <v>-83.152336000000005</v>
      </c>
      <c r="L214" s="89">
        <v>-72.325287000000003</v>
      </c>
      <c r="N214" s="6">
        <f t="shared" si="35"/>
        <v>12.459083333333</v>
      </c>
      <c r="O214" s="6">
        <f t="shared" si="33"/>
        <v>-54.481285</v>
      </c>
    </row>
    <row r="215" spans="2:16" x14ac:dyDescent="0.25">
      <c r="B215" s="89">
        <v>10212111111.111</v>
      </c>
      <c r="C215" s="89">
        <v>-72.943839999999994</v>
      </c>
      <c r="D215" s="89">
        <v>-63.821849999999998</v>
      </c>
      <c r="F215" s="6">
        <f t="shared" si="34"/>
        <v>12.959388888889</v>
      </c>
      <c r="G215" s="6">
        <f t="shared" si="32"/>
        <v>-75.830566000000005</v>
      </c>
      <c r="J215" s="89">
        <v>10212111111.111</v>
      </c>
      <c r="K215" s="89">
        <v>-69.598122000000004</v>
      </c>
      <c r="L215" s="89">
        <v>-58.878768999999998</v>
      </c>
      <c r="N215" s="6">
        <f t="shared" si="35"/>
        <v>12.959388888889</v>
      </c>
      <c r="O215" s="6">
        <f t="shared" si="33"/>
        <v>-63.321350000000002</v>
      </c>
    </row>
    <row r="216" spans="2:16" x14ac:dyDescent="0.25">
      <c r="B216" s="89">
        <v>10659083333.333</v>
      </c>
      <c r="C216" s="89">
        <v>-69.198586000000006</v>
      </c>
      <c r="D216" s="89">
        <v>-60.041846999999997</v>
      </c>
      <c r="F216" s="6">
        <f t="shared" si="34"/>
        <v>13.459694444444001</v>
      </c>
      <c r="G216" s="6">
        <f t="shared" si="32"/>
        <v>-76.324996999999996</v>
      </c>
      <c r="J216" s="89">
        <v>10659083333.333</v>
      </c>
      <c r="K216" s="89">
        <v>-69.415451000000004</v>
      </c>
      <c r="L216" s="89">
        <v>-58.783439999999999</v>
      </c>
      <c r="N216" s="6">
        <f t="shared" si="35"/>
        <v>13.459694444444001</v>
      </c>
      <c r="O216" s="6">
        <f t="shared" si="33"/>
        <v>-74.436554000000001</v>
      </c>
    </row>
    <row r="217" spans="2:16" x14ac:dyDescent="0.25">
      <c r="B217" s="89">
        <v>11106055555.556</v>
      </c>
      <c r="C217" s="89">
        <v>-72.566139000000007</v>
      </c>
      <c r="D217" s="89">
        <v>-63.205005999999997</v>
      </c>
      <c r="F217" s="6">
        <f t="shared" si="34"/>
        <v>13.96</v>
      </c>
      <c r="G217" s="6">
        <f t="shared" si="32"/>
        <v>-97.861525999999998</v>
      </c>
      <c r="J217" s="89">
        <v>11106055555.556</v>
      </c>
      <c r="K217" s="89">
        <v>-70.795287999999999</v>
      </c>
      <c r="L217" s="89">
        <v>-60.184750000000001</v>
      </c>
      <c r="N217" s="6">
        <f t="shared" si="35"/>
        <v>13.96</v>
      </c>
      <c r="O217" s="6">
        <f t="shared" si="33"/>
        <v>-62.777541999999997</v>
      </c>
    </row>
    <row r="218" spans="2:16" x14ac:dyDescent="0.25">
      <c r="B218" s="89">
        <v>11553027777.778</v>
      </c>
      <c r="C218" s="89">
        <v>-79.677413999999999</v>
      </c>
      <c r="D218" s="89">
        <v>-69.824554000000006</v>
      </c>
      <c r="F218" s="6" t="s">
        <v>21</v>
      </c>
      <c r="J218" s="89">
        <v>11553027777.778</v>
      </c>
      <c r="K218" s="89">
        <v>-72.552527999999995</v>
      </c>
      <c r="L218" s="89">
        <v>-62.081386999999999</v>
      </c>
      <c r="N218" s="6" t="s">
        <v>21</v>
      </c>
    </row>
    <row r="219" spans="2:16" x14ac:dyDescent="0.25">
      <c r="B219" s="89">
        <v>12000000000</v>
      </c>
      <c r="C219" s="89">
        <v>-81.481209000000007</v>
      </c>
      <c r="D219" s="89">
        <v>-70.353645</v>
      </c>
      <c r="J219" s="89">
        <v>12000000000</v>
      </c>
      <c r="K219" s="89">
        <v>-75.802361000000005</v>
      </c>
      <c r="L219" s="89">
        <v>-65.509444999999999</v>
      </c>
    </row>
    <row r="220" spans="2:16" x14ac:dyDescent="0.25">
      <c r="B220" s="89" t="s">
        <v>21</v>
      </c>
      <c r="J220" s="89" t="s">
        <v>21</v>
      </c>
    </row>
    <row r="221" spans="2:16" x14ac:dyDescent="0.25">
      <c r="F221" s="6" t="s">
        <v>43</v>
      </c>
      <c r="N221" s="6" t="s">
        <v>43</v>
      </c>
    </row>
    <row r="222" spans="2:16" ht="15.75" x14ac:dyDescent="0.25">
      <c r="F222" s="6" t="s">
        <v>19</v>
      </c>
      <c r="G222" s="6" t="str">
        <f t="shared" ref="G222:G241" si="36">D248</f>
        <v>3Rx1L dBc Log Mag(dB)</v>
      </c>
      <c r="H222" s="35">
        <v>3</v>
      </c>
      <c r="N222" s="6" t="s">
        <v>19</v>
      </c>
      <c r="O222" s="6" t="str">
        <f t="shared" ref="O222:O241" si="37">L248</f>
        <v>3Rx1L dBc Log Mag(dB)</v>
      </c>
      <c r="P222" s="35">
        <v>3</v>
      </c>
    </row>
    <row r="223" spans="2:16" ht="15.75" x14ac:dyDescent="0.25">
      <c r="B223" s="89" t="s">
        <v>41</v>
      </c>
      <c r="F223" s="6">
        <f t="shared" ref="F223:F241" si="38">B249/1000000000</f>
        <v>2</v>
      </c>
      <c r="G223" s="6">
        <f t="shared" si="36"/>
        <v>-28.487856000000001</v>
      </c>
      <c r="H223" s="36">
        <f>ABS(AVERAGE(G223:G241)-(H222-1)*5)</f>
        <v>41.459946473684212</v>
      </c>
      <c r="J223" s="89" t="s">
        <v>41</v>
      </c>
      <c r="N223" s="6">
        <f t="shared" ref="N223:N241" si="39">J249/1000000000</f>
        <v>2</v>
      </c>
      <c r="O223" s="6">
        <f t="shared" si="37"/>
        <v>-34.959620999999999</v>
      </c>
      <c r="P223" s="36">
        <f>ABS(AVERAGE(O223:O241)-(P222-1)*5)</f>
        <v>43.640117105263151</v>
      </c>
    </row>
    <row r="224" spans="2:16" x14ac:dyDescent="0.25">
      <c r="B224" s="89" t="s">
        <v>19</v>
      </c>
      <c r="C224" s="89" t="s">
        <v>130</v>
      </c>
      <c r="D224" s="89" t="s">
        <v>42</v>
      </c>
      <c r="F224" s="6">
        <f t="shared" si="38"/>
        <v>2.1094259259258998</v>
      </c>
      <c r="G224" s="6">
        <f t="shared" si="36"/>
        <v>-30.160076</v>
      </c>
      <c r="J224" s="89" t="s">
        <v>19</v>
      </c>
      <c r="K224" s="89" t="s">
        <v>130</v>
      </c>
      <c r="L224" s="89" t="s">
        <v>42</v>
      </c>
      <c r="N224" s="6">
        <f t="shared" si="39"/>
        <v>2.1094259259258998</v>
      </c>
      <c r="O224" s="6">
        <f t="shared" si="37"/>
        <v>-37.601481999999997</v>
      </c>
    </row>
    <row r="225" spans="2:15" x14ac:dyDescent="0.25">
      <c r="B225" s="89">
        <v>4954500000</v>
      </c>
      <c r="C225" s="89">
        <v>-52.523311999999997</v>
      </c>
      <c r="D225" s="89">
        <v>-44.043190000000003</v>
      </c>
      <c r="F225" s="6">
        <f t="shared" si="38"/>
        <v>2.2188518518519</v>
      </c>
      <c r="G225" s="6">
        <f t="shared" si="36"/>
        <v>-30.918015</v>
      </c>
      <c r="J225" s="89">
        <v>4954500000</v>
      </c>
      <c r="K225" s="89">
        <v>-53.374184</v>
      </c>
      <c r="L225" s="89">
        <v>-42.990577999999999</v>
      </c>
      <c r="N225" s="6">
        <f t="shared" si="39"/>
        <v>2.2188518518519</v>
      </c>
      <c r="O225" s="6">
        <f t="shared" si="37"/>
        <v>-38.296570000000003</v>
      </c>
    </row>
    <row r="226" spans="2:15" x14ac:dyDescent="0.25">
      <c r="B226" s="89">
        <v>5454805555.5556002</v>
      </c>
      <c r="C226" s="89">
        <v>-57.981772999999997</v>
      </c>
      <c r="D226" s="89">
        <v>-50.114460000000001</v>
      </c>
      <c r="F226" s="6">
        <f t="shared" si="38"/>
        <v>2.3282777777777999</v>
      </c>
      <c r="G226" s="6">
        <f t="shared" si="36"/>
        <v>-29.558392000000001</v>
      </c>
      <c r="J226" s="89">
        <v>5454805555.5556002</v>
      </c>
      <c r="K226" s="89">
        <v>-52.209797000000002</v>
      </c>
      <c r="L226" s="89">
        <v>-44.097332000000002</v>
      </c>
      <c r="N226" s="6">
        <f t="shared" si="39"/>
        <v>2.3282777777777999</v>
      </c>
      <c r="O226" s="6">
        <f t="shared" si="37"/>
        <v>-38.939228</v>
      </c>
    </row>
    <row r="227" spans="2:15" x14ac:dyDescent="0.25">
      <c r="B227" s="89">
        <v>5955111111.1111002</v>
      </c>
      <c r="C227" s="89">
        <v>-67.002173999999997</v>
      </c>
      <c r="D227" s="89">
        <v>-58.885596999999997</v>
      </c>
      <c r="F227" s="6">
        <f t="shared" si="38"/>
        <v>2.4377037037037002</v>
      </c>
      <c r="G227" s="6">
        <f t="shared" si="36"/>
        <v>-30.311603999999999</v>
      </c>
      <c r="J227" s="89">
        <v>5955111111.1111002</v>
      </c>
      <c r="K227" s="89">
        <v>-50.566257</v>
      </c>
      <c r="L227" s="89">
        <v>-42.594616000000002</v>
      </c>
      <c r="N227" s="6">
        <f t="shared" si="39"/>
        <v>2.4377037037037002</v>
      </c>
      <c r="O227" s="6">
        <f t="shared" si="37"/>
        <v>-37.301684999999999</v>
      </c>
    </row>
    <row r="228" spans="2:15" x14ac:dyDescent="0.25">
      <c r="B228" s="89">
        <v>6455416666.6667004</v>
      </c>
      <c r="C228" s="89">
        <v>-72.673111000000006</v>
      </c>
      <c r="D228" s="89">
        <v>-64.502585999999994</v>
      </c>
      <c r="F228" s="6">
        <f t="shared" si="38"/>
        <v>2.5471296296296</v>
      </c>
      <c r="G228" s="6">
        <f t="shared" si="36"/>
        <v>-30.102587</v>
      </c>
      <c r="J228" s="89">
        <v>6455416666.6667004</v>
      </c>
      <c r="K228" s="89">
        <v>-53.326973000000002</v>
      </c>
      <c r="L228" s="89">
        <v>-44.924067999999998</v>
      </c>
      <c r="N228" s="6">
        <f t="shared" si="39"/>
        <v>2.5471296296296</v>
      </c>
      <c r="O228" s="6">
        <f t="shared" si="37"/>
        <v>-35.211838</v>
      </c>
    </row>
    <row r="229" spans="2:15" x14ac:dyDescent="0.25">
      <c r="B229" s="89">
        <v>6955722222.2222004</v>
      </c>
      <c r="C229" s="89">
        <v>-62.311207000000003</v>
      </c>
      <c r="D229" s="89">
        <v>-54.301997999999998</v>
      </c>
      <c r="F229" s="6">
        <f t="shared" si="38"/>
        <v>2.6565555555556002</v>
      </c>
      <c r="G229" s="6">
        <f t="shared" si="36"/>
        <v>-31.864526999999999</v>
      </c>
      <c r="J229" s="89">
        <v>6955722222.2222004</v>
      </c>
      <c r="K229" s="89">
        <v>-56.320042000000001</v>
      </c>
      <c r="L229" s="89">
        <v>-47.550423000000002</v>
      </c>
      <c r="N229" s="6">
        <f t="shared" si="39"/>
        <v>2.6565555555556002</v>
      </c>
      <c r="O229" s="6">
        <f t="shared" si="37"/>
        <v>-34.263804999999998</v>
      </c>
    </row>
    <row r="230" spans="2:15" x14ac:dyDescent="0.25">
      <c r="B230" s="89">
        <v>7456027777.7777996</v>
      </c>
      <c r="C230" s="89">
        <v>-62.183151000000002</v>
      </c>
      <c r="D230" s="89">
        <v>-54.120032999999999</v>
      </c>
      <c r="F230" s="6">
        <f t="shared" si="38"/>
        <v>2.7659814814815</v>
      </c>
      <c r="G230" s="6">
        <f t="shared" si="36"/>
        <v>-30.671676999999999</v>
      </c>
      <c r="J230" s="89">
        <v>7456027777.7777996</v>
      </c>
      <c r="K230" s="89">
        <v>-61.124481000000003</v>
      </c>
      <c r="L230" s="89">
        <v>-52.150722999999999</v>
      </c>
      <c r="N230" s="6">
        <f t="shared" si="39"/>
        <v>2.7659814814815</v>
      </c>
      <c r="O230" s="6">
        <f t="shared" si="37"/>
        <v>-32.914261000000003</v>
      </c>
    </row>
    <row r="231" spans="2:15" x14ac:dyDescent="0.25">
      <c r="B231" s="89">
        <v>7956333333.3332996</v>
      </c>
      <c r="C231" s="89">
        <v>-63.103507999999998</v>
      </c>
      <c r="D231" s="89">
        <v>-54.905186</v>
      </c>
      <c r="F231" s="6">
        <f t="shared" si="38"/>
        <v>2.8754074074074003</v>
      </c>
      <c r="G231" s="6">
        <f t="shared" si="36"/>
        <v>-33.697761999999997</v>
      </c>
      <c r="J231" s="89">
        <v>7956333333.3332996</v>
      </c>
      <c r="K231" s="89">
        <v>-68.160872999999995</v>
      </c>
      <c r="L231" s="89">
        <v>-58.776066</v>
      </c>
      <c r="N231" s="6">
        <f t="shared" si="39"/>
        <v>2.8754074074074003</v>
      </c>
      <c r="O231" s="6">
        <f t="shared" si="37"/>
        <v>-32.285454000000001</v>
      </c>
    </row>
    <row r="232" spans="2:15" x14ac:dyDescent="0.25">
      <c r="B232" s="89">
        <v>8456638888.8888998</v>
      </c>
      <c r="C232" s="89">
        <v>-64.195801000000003</v>
      </c>
      <c r="D232" s="89">
        <v>-55.906708000000002</v>
      </c>
      <c r="F232" s="6">
        <f t="shared" si="38"/>
        <v>2.9848333333333001</v>
      </c>
      <c r="G232" s="6">
        <f t="shared" si="36"/>
        <v>-32.143120000000003</v>
      </c>
      <c r="J232" s="89">
        <v>8456638888.8888998</v>
      </c>
      <c r="K232" s="89">
        <v>-66.285178999999999</v>
      </c>
      <c r="L232" s="89">
        <v>-56.463146000000002</v>
      </c>
      <c r="N232" s="6">
        <f t="shared" si="39"/>
        <v>2.9848333333333001</v>
      </c>
      <c r="O232" s="6">
        <f t="shared" si="37"/>
        <v>-30.270068999999999</v>
      </c>
    </row>
    <row r="233" spans="2:15" x14ac:dyDescent="0.25">
      <c r="B233" s="89">
        <v>8956944444.4444008</v>
      </c>
      <c r="C233" s="89">
        <v>-62.959789000000001</v>
      </c>
      <c r="D233" s="89">
        <v>-54.464458</v>
      </c>
      <c r="F233" s="6">
        <f t="shared" si="38"/>
        <v>3.0942592592593003</v>
      </c>
      <c r="G233" s="6">
        <f t="shared" si="36"/>
        <v>-31.179199000000001</v>
      </c>
      <c r="J233" s="89">
        <v>8956944444.4444008</v>
      </c>
      <c r="K233" s="89">
        <v>-61.658290999999998</v>
      </c>
      <c r="L233" s="89">
        <v>-51.554237000000001</v>
      </c>
      <c r="N233" s="6">
        <f t="shared" si="39"/>
        <v>3.0942592592593003</v>
      </c>
      <c r="O233" s="6">
        <f t="shared" si="37"/>
        <v>-29.950635999999999</v>
      </c>
    </row>
    <row r="234" spans="2:15" x14ac:dyDescent="0.25">
      <c r="B234" s="89">
        <v>9457250000</v>
      </c>
      <c r="C234" s="89">
        <v>-68.535622000000004</v>
      </c>
      <c r="D234" s="89">
        <v>-59.828575000000001</v>
      </c>
      <c r="F234" s="6">
        <f t="shared" si="38"/>
        <v>3.2036851851852002</v>
      </c>
      <c r="G234" s="6">
        <f t="shared" si="36"/>
        <v>-30.872388999999998</v>
      </c>
      <c r="J234" s="89">
        <v>9457250000</v>
      </c>
      <c r="K234" s="89">
        <v>-65.161208999999999</v>
      </c>
      <c r="L234" s="89">
        <v>-54.851967000000002</v>
      </c>
      <c r="N234" s="6">
        <f t="shared" si="39"/>
        <v>3.2036851851852002</v>
      </c>
      <c r="O234" s="6">
        <f t="shared" si="37"/>
        <v>-30.745135999999999</v>
      </c>
    </row>
    <row r="235" spans="2:15" x14ac:dyDescent="0.25">
      <c r="B235" s="89">
        <v>9957555555.5555992</v>
      </c>
      <c r="C235" s="89">
        <v>-64.802902000000003</v>
      </c>
      <c r="D235" s="89">
        <v>-55.909035000000003</v>
      </c>
      <c r="F235" s="6">
        <f t="shared" si="38"/>
        <v>3.3131111111111</v>
      </c>
      <c r="G235" s="6">
        <f t="shared" si="36"/>
        <v>-30.525219</v>
      </c>
      <c r="J235" s="89">
        <v>9957555555.5555992</v>
      </c>
      <c r="K235" s="89">
        <v>-66.197913999999997</v>
      </c>
      <c r="L235" s="89">
        <v>-55.650596999999998</v>
      </c>
      <c r="N235" s="6">
        <f t="shared" si="39"/>
        <v>3.3131111111111</v>
      </c>
      <c r="O235" s="6">
        <f t="shared" si="37"/>
        <v>-31.510973</v>
      </c>
    </row>
    <row r="236" spans="2:15" x14ac:dyDescent="0.25">
      <c r="B236" s="89">
        <v>10457861111.111</v>
      </c>
      <c r="C236" s="89">
        <v>-62.550514</v>
      </c>
      <c r="D236" s="89">
        <v>-53.688015</v>
      </c>
      <c r="F236" s="6">
        <f t="shared" si="38"/>
        <v>3.4225370370370003</v>
      </c>
      <c r="G236" s="6">
        <f t="shared" si="36"/>
        <v>-30.997745999999999</v>
      </c>
      <c r="J236" s="89">
        <v>10457861111.111</v>
      </c>
      <c r="K236" s="89">
        <v>-69.172302000000002</v>
      </c>
      <c r="L236" s="89">
        <v>-58.616900999999999</v>
      </c>
      <c r="N236" s="6">
        <f t="shared" si="39"/>
        <v>3.4225370370370003</v>
      </c>
      <c r="O236" s="6">
        <f t="shared" si="37"/>
        <v>-32.341976000000003</v>
      </c>
    </row>
    <row r="237" spans="2:15" x14ac:dyDescent="0.25">
      <c r="B237" s="89">
        <v>10958166666.667</v>
      </c>
      <c r="C237" s="89">
        <v>-67.19117</v>
      </c>
      <c r="D237" s="89">
        <v>-58.018604000000003</v>
      </c>
      <c r="F237" s="6">
        <f t="shared" si="38"/>
        <v>3.5319629629629996</v>
      </c>
      <c r="G237" s="6">
        <f t="shared" si="36"/>
        <v>-32.314934000000001</v>
      </c>
      <c r="J237" s="89">
        <v>10958166666.667</v>
      </c>
      <c r="K237" s="89">
        <v>-69.458625999999995</v>
      </c>
      <c r="L237" s="89">
        <v>-58.510838</v>
      </c>
      <c r="N237" s="6">
        <f t="shared" si="39"/>
        <v>3.5319629629629996</v>
      </c>
      <c r="O237" s="6">
        <f t="shared" si="37"/>
        <v>-32.290371</v>
      </c>
    </row>
    <row r="238" spans="2:15" x14ac:dyDescent="0.25">
      <c r="B238" s="89">
        <v>11458472222.222</v>
      </c>
      <c r="C238" s="89">
        <v>-68.012787000000003</v>
      </c>
      <c r="D238" s="89">
        <v>-58.840710000000001</v>
      </c>
      <c r="F238" s="6">
        <f t="shared" si="38"/>
        <v>3.6413888888888999</v>
      </c>
      <c r="G238" s="6">
        <f t="shared" si="36"/>
        <v>-32.952987999999998</v>
      </c>
      <c r="J238" s="89">
        <v>11458472222.222</v>
      </c>
      <c r="K238" s="89">
        <v>-68.892509000000004</v>
      </c>
      <c r="L238" s="89">
        <v>-58.065460000000002</v>
      </c>
      <c r="N238" s="6">
        <f t="shared" si="39"/>
        <v>3.6413888888888999</v>
      </c>
      <c r="O238" s="6">
        <f t="shared" si="37"/>
        <v>-33.254719000000001</v>
      </c>
    </row>
    <row r="239" spans="2:15" x14ac:dyDescent="0.25">
      <c r="B239" s="89">
        <v>11958777777.778</v>
      </c>
      <c r="C239" s="89">
        <v>-71.663703999999996</v>
      </c>
      <c r="D239" s="89">
        <v>-62.541713999999999</v>
      </c>
      <c r="F239" s="6">
        <f t="shared" si="38"/>
        <v>3.7508148148147997</v>
      </c>
      <c r="G239" s="6">
        <f t="shared" si="36"/>
        <v>-32.363551999999999</v>
      </c>
      <c r="J239" s="89">
        <v>11958777777.778</v>
      </c>
      <c r="K239" s="89">
        <v>-61.307098000000003</v>
      </c>
      <c r="L239" s="89">
        <v>-50.587746000000003</v>
      </c>
      <c r="N239" s="6">
        <f t="shared" si="39"/>
        <v>3.7508148148147997</v>
      </c>
      <c r="O239" s="6">
        <f t="shared" si="37"/>
        <v>-32.702449999999999</v>
      </c>
    </row>
    <row r="240" spans="2:15" x14ac:dyDescent="0.25">
      <c r="B240" s="89">
        <v>12459083333.333</v>
      </c>
      <c r="C240" s="89">
        <v>-74.725600999999997</v>
      </c>
      <c r="D240" s="89">
        <v>-65.568862999999993</v>
      </c>
      <c r="F240" s="6">
        <f t="shared" si="38"/>
        <v>3.8602407407406996</v>
      </c>
      <c r="G240" s="6">
        <f t="shared" si="36"/>
        <v>-33.714213999999998</v>
      </c>
      <c r="J240" s="89">
        <v>12459083333.333</v>
      </c>
      <c r="K240" s="89">
        <v>-65.113297000000003</v>
      </c>
      <c r="L240" s="89">
        <v>-54.481285</v>
      </c>
      <c r="N240" s="6">
        <f t="shared" si="39"/>
        <v>3.8602407407406996</v>
      </c>
      <c r="O240" s="6">
        <f t="shared" si="37"/>
        <v>-32.369869000000001</v>
      </c>
    </row>
    <row r="241" spans="2:16" x14ac:dyDescent="0.25">
      <c r="B241" s="89">
        <v>12959388888.889</v>
      </c>
      <c r="C241" s="89">
        <v>-85.191704000000001</v>
      </c>
      <c r="D241" s="89">
        <v>-75.830566000000005</v>
      </c>
      <c r="F241" s="6">
        <f t="shared" si="38"/>
        <v>3.9696666666666998</v>
      </c>
      <c r="G241" s="6">
        <f t="shared" si="36"/>
        <v>-34.903126</v>
      </c>
      <c r="J241" s="89">
        <v>12959388888.889</v>
      </c>
      <c r="K241" s="89">
        <v>-73.931892000000005</v>
      </c>
      <c r="L241" s="89">
        <v>-63.321350000000002</v>
      </c>
      <c r="N241" s="6">
        <f t="shared" si="39"/>
        <v>3.9696666666666998</v>
      </c>
      <c r="O241" s="6">
        <f t="shared" si="37"/>
        <v>-31.952082000000001</v>
      </c>
    </row>
    <row r="242" spans="2:16" x14ac:dyDescent="0.25">
      <c r="B242" s="89">
        <v>13459694444.444</v>
      </c>
      <c r="C242" s="89">
        <v>-86.177856000000006</v>
      </c>
      <c r="D242" s="89">
        <v>-76.324996999999996</v>
      </c>
      <c r="F242" s="6" t="s">
        <v>21</v>
      </c>
      <c r="J242" s="89">
        <v>13459694444.444</v>
      </c>
      <c r="K242" s="89">
        <v>-84.907700000000006</v>
      </c>
      <c r="L242" s="89">
        <v>-74.436554000000001</v>
      </c>
      <c r="N242" s="6" t="s">
        <v>21</v>
      </c>
    </row>
    <row r="243" spans="2:16" x14ac:dyDescent="0.25">
      <c r="B243" s="89">
        <v>13960000000</v>
      </c>
      <c r="C243" s="89">
        <v>-108.98909</v>
      </c>
      <c r="D243" s="89">
        <v>-97.861525999999998</v>
      </c>
      <c r="J243" s="89">
        <v>13960000000</v>
      </c>
      <c r="K243" s="89">
        <v>-73.070457000000005</v>
      </c>
      <c r="L243" s="89">
        <v>-62.777541999999997</v>
      </c>
    </row>
    <row r="244" spans="2:16" x14ac:dyDescent="0.25">
      <c r="B244" s="89" t="s">
        <v>21</v>
      </c>
      <c r="J244" s="89" t="s">
        <v>21</v>
      </c>
    </row>
    <row r="245" spans="2:16" x14ac:dyDescent="0.25">
      <c r="F245" s="6" t="s">
        <v>45</v>
      </c>
      <c r="N245" s="6" t="s">
        <v>45</v>
      </c>
    </row>
    <row r="246" spans="2:16" ht="15.75" x14ac:dyDescent="0.25">
      <c r="F246" s="6" t="s">
        <v>19</v>
      </c>
      <c r="G246" s="6" t="str">
        <f t="shared" ref="G246:G265" si="40">D272</f>
        <v>3Rx2L dBc Log Mag(dB)</v>
      </c>
      <c r="H246" s="35">
        <v>3</v>
      </c>
      <c r="N246" s="6" t="s">
        <v>19</v>
      </c>
      <c r="O246" s="6" t="str">
        <f t="shared" ref="O246:O265" si="41">L272</f>
        <v>3Rx2L dBc Log Mag(dB)</v>
      </c>
      <c r="P246" s="35">
        <v>3</v>
      </c>
    </row>
    <row r="247" spans="2:16" ht="15.75" x14ac:dyDescent="0.25">
      <c r="B247" s="89" t="s">
        <v>43</v>
      </c>
      <c r="F247" s="6">
        <f t="shared" ref="F247:F265" si="42">B273/1000000000</f>
        <v>2</v>
      </c>
      <c r="G247" s="6">
        <f t="shared" si="40"/>
        <v>-53.195526000000001</v>
      </c>
      <c r="H247" s="36">
        <f>ABS(AVERAGE(G247:G265)-(H246-1)*5)</f>
        <v>72.361486315789477</v>
      </c>
      <c r="J247" s="89" t="s">
        <v>43</v>
      </c>
      <c r="N247" s="6">
        <f t="shared" ref="N247:N265" si="43">J273/1000000000</f>
        <v>2</v>
      </c>
      <c r="O247" s="6">
        <f t="shared" si="41"/>
        <v>-61.862141000000001</v>
      </c>
      <c r="P247" s="36">
        <f>ABS(AVERAGE(O247:O265)-(P246-1)*5)</f>
        <v>76.834333000000001</v>
      </c>
    </row>
    <row r="248" spans="2:16" x14ac:dyDescent="0.25">
      <c r="B248" s="89" t="s">
        <v>19</v>
      </c>
      <c r="C248" s="89" t="s">
        <v>131</v>
      </c>
      <c r="D248" s="89" t="s">
        <v>44</v>
      </c>
      <c r="F248" s="6">
        <f t="shared" si="42"/>
        <v>2.3316481481481</v>
      </c>
      <c r="G248" s="6">
        <f t="shared" si="40"/>
        <v>-57.098351000000001</v>
      </c>
      <c r="J248" s="89" t="s">
        <v>19</v>
      </c>
      <c r="K248" s="89" t="s">
        <v>131</v>
      </c>
      <c r="L248" s="89" t="s">
        <v>44</v>
      </c>
      <c r="N248" s="6">
        <f t="shared" si="43"/>
        <v>2.3316481481481</v>
      </c>
      <c r="O248" s="6">
        <f t="shared" si="41"/>
        <v>-66.836571000000006</v>
      </c>
    </row>
    <row r="249" spans="2:16" x14ac:dyDescent="0.25">
      <c r="B249" s="89">
        <v>2000000000</v>
      </c>
      <c r="C249" s="89">
        <v>-36.967979</v>
      </c>
      <c r="D249" s="89">
        <v>-28.487856000000001</v>
      </c>
      <c r="F249" s="6">
        <f t="shared" si="42"/>
        <v>2.6632962962962998</v>
      </c>
      <c r="G249" s="6">
        <f t="shared" si="40"/>
        <v>-61.490025000000003</v>
      </c>
      <c r="J249" s="89">
        <v>2000000000</v>
      </c>
      <c r="K249" s="89">
        <v>-45.343231000000003</v>
      </c>
      <c r="L249" s="89">
        <v>-34.959620999999999</v>
      </c>
      <c r="N249" s="6">
        <f t="shared" si="43"/>
        <v>2.6632962962962998</v>
      </c>
      <c r="O249" s="6">
        <f t="shared" si="41"/>
        <v>-55.512939000000003</v>
      </c>
    </row>
    <row r="250" spans="2:16" x14ac:dyDescent="0.25">
      <c r="B250" s="89">
        <v>2109425925.9259</v>
      </c>
      <c r="C250" s="89">
        <v>-38.027389999999997</v>
      </c>
      <c r="D250" s="89">
        <v>-30.160076</v>
      </c>
      <c r="F250" s="6">
        <f t="shared" si="42"/>
        <v>2.9949444444443998</v>
      </c>
      <c r="G250" s="6">
        <f t="shared" si="40"/>
        <v>-61.911701000000001</v>
      </c>
      <c r="J250" s="89">
        <v>2109425925.9259</v>
      </c>
      <c r="K250" s="89">
        <v>-45.713946999999997</v>
      </c>
      <c r="L250" s="89">
        <v>-37.601481999999997</v>
      </c>
      <c r="N250" s="6">
        <f t="shared" si="43"/>
        <v>2.9949444444443998</v>
      </c>
      <c r="O250" s="6">
        <f t="shared" si="41"/>
        <v>-65.369788999999997</v>
      </c>
    </row>
    <row r="251" spans="2:16" x14ac:dyDescent="0.25">
      <c r="B251" s="89">
        <v>2218851851.8519001</v>
      </c>
      <c r="C251" s="89">
        <v>-39.034592000000004</v>
      </c>
      <c r="D251" s="89">
        <v>-30.918015</v>
      </c>
      <c r="F251" s="6">
        <f t="shared" si="42"/>
        <v>3.3265925925925997</v>
      </c>
      <c r="G251" s="6">
        <f t="shared" si="40"/>
        <v>-58.878956000000002</v>
      </c>
      <c r="J251" s="89">
        <v>2218851851.8519001</v>
      </c>
      <c r="K251" s="89">
        <v>-46.268211000000001</v>
      </c>
      <c r="L251" s="89">
        <v>-38.296570000000003</v>
      </c>
      <c r="N251" s="6">
        <f t="shared" si="43"/>
        <v>3.3265925925925997</v>
      </c>
      <c r="O251" s="6">
        <f t="shared" si="41"/>
        <v>-66.198150999999996</v>
      </c>
    </row>
    <row r="252" spans="2:16" x14ac:dyDescent="0.25">
      <c r="B252" s="89">
        <v>2328277777.7778001</v>
      </c>
      <c r="C252" s="89">
        <v>-37.728920000000002</v>
      </c>
      <c r="D252" s="89">
        <v>-29.558392000000001</v>
      </c>
      <c r="F252" s="6">
        <f t="shared" si="42"/>
        <v>3.6582407407406996</v>
      </c>
      <c r="G252" s="6">
        <f t="shared" si="40"/>
        <v>-59.040970000000002</v>
      </c>
      <c r="J252" s="89">
        <v>2328277777.7778001</v>
      </c>
      <c r="K252" s="89">
        <v>-47.342132999999997</v>
      </c>
      <c r="L252" s="89">
        <v>-38.939228</v>
      </c>
      <c r="N252" s="6">
        <f t="shared" si="43"/>
        <v>3.6582407407406996</v>
      </c>
      <c r="O252" s="6">
        <f t="shared" si="41"/>
        <v>-66.814116999999996</v>
      </c>
    </row>
    <row r="253" spans="2:16" x14ac:dyDescent="0.25">
      <c r="B253" s="89">
        <v>2437703703.7037001</v>
      </c>
      <c r="C253" s="89">
        <v>-38.320811999999997</v>
      </c>
      <c r="D253" s="89">
        <v>-30.311603999999999</v>
      </c>
      <c r="F253" s="6">
        <f t="shared" si="42"/>
        <v>3.9898888888888999</v>
      </c>
      <c r="G253" s="6">
        <f t="shared" si="40"/>
        <v>-63.880969999999998</v>
      </c>
      <c r="J253" s="89">
        <v>2437703703.7037001</v>
      </c>
      <c r="K253" s="89">
        <v>-46.071303999999998</v>
      </c>
      <c r="L253" s="89">
        <v>-37.301684999999999</v>
      </c>
      <c r="N253" s="6">
        <f t="shared" si="43"/>
        <v>3.9898888888888999</v>
      </c>
      <c r="O253" s="6">
        <f t="shared" si="41"/>
        <v>-65.354774000000006</v>
      </c>
    </row>
    <row r="254" spans="2:16" x14ac:dyDescent="0.25">
      <c r="B254" s="89">
        <v>2547129629.6296</v>
      </c>
      <c r="C254" s="89">
        <v>-38.165703000000001</v>
      </c>
      <c r="D254" s="89">
        <v>-30.102587</v>
      </c>
      <c r="F254" s="6">
        <f t="shared" si="42"/>
        <v>4.3215370370369994</v>
      </c>
      <c r="G254" s="6">
        <f t="shared" si="40"/>
        <v>-65.587661999999995</v>
      </c>
      <c r="J254" s="89">
        <v>2547129629.6296</v>
      </c>
      <c r="K254" s="89">
        <v>-44.185595999999997</v>
      </c>
      <c r="L254" s="89">
        <v>-35.211838</v>
      </c>
      <c r="N254" s="6">
        <f t="shared" si="43"/>
        <v>4.3215370370369994</v>
      </c>
      <c r="O254" s="6">
        <f t="shared" si="41"/>
        <v>-66.427314999999993</v>
      </c>
    </row>
    <row r="255" spans="2:16" x14ac:dyDescent="0.25">
      <c r="B255" s="89">
        <v>2656555555.5556002</v>
      </c>
      <c r="C255" s="89">
        <v>-40.062846999999998</v>
      </c>
      <c r="D255" s="89">
        <v>-31.864526999999999</v>
      </c>
      <c r="F255" s="6">
        <f t="shared" si="42"/>
        <v>4.6531851851851993</v>
      </c>
      <c r="G255" s="6">
        <f t="shared" si="40"/>
        <v>-60.800449</v>
      </c>
      <c r="J255" s="89">
        <v>2656555555.5556002</v>
      </c>
      <c r="K255" s="89">
        <v>-43.648609</v>
      </c>
      <c r="L255" s="89">
        <v>-34.263804999999998</v>
      </c>
      <c r="N255" s="6">
        <f t="shared" si="43"/>
        <v>4.6531851851851993</v>
      </c>
      <c r="O255" s="6">
        <f t="shared" si="41"/>
        <v>-67.858894000000006</v>
      </c>
    </row>
    <row r="256" spans="2:16" x14ac:dyDescent="0.25">
      <c r="B256" s="89">
        <v>2765981481.4815001</v>
      </c>
      <c r="C256" s="89">
        <v>-38.960766</v>
      </c>
      <c r="D256" s="89">
        <v>-30.671676999999999</v>
      </c>
      <c r="F256" s="6">
        <f t="shared" si="42"/>
        <v>4.9848333333332997</v>
      </c>
      <c r="G256" s="6">
        <f t="shared" si="40"/>
        <v>-63.408794</v>
      </c>
      <c r="J256" s="89">
        <v>2765981481.4815001</v>
      </c>
      <c r="K256" s="89">
        <v>-42.736294000000001</v>
      </c>
      <c r="L256" s="89">
        <v>-32.914261000000003</v>
      </c>
      <c r="N256" s="6">
        <f t="shared" si="43"/>
        <v>4.9848333333332997</v>
      </c>
      <c r="O256" s="6">
        <f t="shared" si="41"/>
        <v>-66.365059000000002</v>
      </c>
    </row>
    <row r="257" spans="2:16" x14ac:dyDescent="0.25">
      <c r="B257" s="89">
        <v>2875407407.4074001</v>
      </c>
      <c r="C257" s="89">
        <v>-42.193092</v>
      </c>
      <c r="D257" s="89">
        <v>-33.697761999999997</v>
      </c>
      <c r="F257" s="6">
        <f t="shared" si="42"/>
        <v>5.3164814814814996</v>
      </c>
      <c r="G257" s="6">
        <f t="shared" si="40"/>
        <v>-66.866669000000002</v>
      </c>
      <c r="J257" s="89">
        <v>2875407407.4074001</v>
      </c>
      <c r="K257" s="89">
        <v>-42.389507000000002</v>
      </c>
      <c r="L257" s="89">
        <v>-32.285454000000001</v>
      </c>
      <c r="N257" s="6">
        <f t="shared" si="43"/>
        <v>5.3164814814814996</v>
      </c>
      <c r="O257" s="6">
        <f t="shared" si="41"/>
        <v>-71.733153999999999</v>
      </c>
    </row>
    <row r="258" spans="2:16" x14ac:dyDescent="0.25">
      <c r="B258" s="89">
        <v>2984833333.3333001</v>
      </c>
      <c r="C258" s="89">
        <v>-40.850169999999999</v>
      </c>
      <c r="D258" s="89">
        <v>-32.143120000000003</v>
      </c>
      <c r="F258" s="6">
        <f t="shared" si="42"/>
        <v>5.6481296296296</v>
      </c>
      <c r="G258" s="6">
        <f t="shared" si="40"/>
        <v>-73.885131999999999</v>
      </c>
      <c r="J258" s="89">
        <v>2984833333.3333001</v>
      </c>
      <c r="K258" s="89">
        <v>-40.579315000000001</v>
      </c>
      <c r="L258" s="89">
        <v>-30.270068999999999</v>
      </c>
      <c r="N258" s="6">
        <f t="shared" si="43"/>
        <v>5.6481296296296</v>
      </c>
      <c r="O258" s="6">
        <f t="shared" si="41"/>
        <v>-63.244720000000001</v>
      </c>
    </row>
    <row r="259" spans="2:16" x14ac:dyDescent="0.25">
      <c r="B259" s="89">
        <v>3094259259.2593002</v>
      </c>
      <c r="C259" s="89">
        <v>-40.073067000000002</v>
      </c>
      <c r="D259" s="89">
        <v>-31.179199000000001</v>
      </c>
      <c r="F259" s="6">
        <f t="shared" si="42"/>
        <v>5.9797777777777998</v>
      </c>
      <c r="G259" s="6">
        <f t="shared" si="40"/>
        <v>-66.789512999999999</v>
      </c>
      <c r="J259" s="89">
        <v>3094259259.2593002</v>
      </c>
      <c r="K259" s="89">
        <v>-40.497951999999998</v>
      </c>
      <c r="L259" s="89">
        <v>-29.950635999999999</v>
      </c>
      <c r="N259" s="6">
        <f t="shared" si="43"/>
        <v>5.9797777777777998</v>
      </c>
      <c r="O259" s="6">
        <f t="shared" si="41"/>
        <v>-67.892097000000007</v>
      </c>
    </row>
    <row r="260" spans="2:16" x14ac:dyDescent="0.25">
      <c r="B260" s="89">
        <v>3203685185.1852002</v>
      </c>
      <c r="C260" s="89">
        <v>-39.734886000000003</v>
      </c>
      <c r="D260" s="89">
        <v>-30.872388999999998</v>
      </c>
      <c r="F260" s="6">
        <f t="shared" si="42"/>
        <v>6.3114259259259002</v>
      </c>
      <c r="G260" s="6">
        <f t="shared" si="40"/>
        <v>-63.691943999999999</v>
      </c>
      <c r="J260" s="89">
        <v>3203685185.1852002</v>
      </c>
      <c r="K260" s="89">
        <v>-41.300533000000001</v>
      </c>
      <c r="L260" s="89">
        <v>-30.745135999999999</v>
      </c>
      <c r="N260" s="6">
        <f t="shared" si="43"/>
        <v>6.3114259259259002</v>
      </c>
      <c r="O260" s="6">
        <f t="shared" si="41"/>
        <v>-81.744147999999996</v>
      </c>
    </row>
    <row r="261" spans="2:16" x14ac:dyDescent="0.25">
      <c r="B261" s="89">
        <v>3313111111.1111002</v>
      </c>
      <c r="C261" s="89">
        <v>-39.697783999999999</v>
      </c>
      <c r="D261" s="89">
        <v>-30.525219</v>
      </c>
      <c r="F261" s="6">
        <f t="shared" si="42"/>
        <v>6.6430740740740992</v>
      </c>
      <c r="G261" s="6">
        <f t="shared" si="40"/>
        <v>-64.566078000000005</v>
      </c>
      <c r="J261" s="89">
        <v>3313111111.1111002</v>
      </c>
      <c r="K261" s="89">
        <v>-42.458759000000001</v>
      </c>
      <c r="L261" s="89">
        <v>-31.510973</v>
      </c>
      <c r="N261" s="6">
        <f t="shared" si="43"/>
        <v>6.6430740740740992</v>
      </c>
      <c r="O261" s="6">
        <f t="shared" si="41"/>
        <v>-67.710196999999994</v>
      </c>
    </row>
    <row r="262" spans="2:16" x14ac:dyDescent="0.25">
      <c r="B262" s="89">
        <v>3422537037.0370002</v>
      </c>
      <c r="C262" s="89">
        <v>-40.169823000000001</v>
      </c>
      <c r="D262" s="89">
        <v>-30.997745999999999</v>
      </c>
      <c r="F262" s="6">
        <f t="shared" si="42"/>
        <v>6.9747222222222005</v>
      </c>
      <c r="G262" s="6">
        <f t="shared" si="40"/>
        <v>-61.551662</v>
      </c>
      <c r="J262" s="89">
        <v>3422537037.0370002</v>
      </c>
      <c r="K262" s="89">
        <v>-43.169021999999998</v>
      </c>
      <c r="L262" s="89">
        <v>-32.341976000000003</v>
      </c>
      <c r="N262" s="6">
        <f t="shared" si="43"/>
        <v>6.9747222222222005</v>
      </c>
      <c r="O262" s="6">
        <f t="shared" si="41"/>
        <v>-67.697083000000006</v>
      </c>
    </row>
    <row r="263" spans="2:16" x14ac:dyDescent="0.25">
      <c r="B263" s="89">
        <v>3531962962.9629998</v>
      </c>
      <c r="C263" s="89">
        <v>-41.436928000000002</v>
      </c>
      <c r="D263" s="89">
        <v>-32.314934000000001</v>
      </c>
      <c r="F263" s="6">
        <f t="shared" si="42"/>
        <v>7.3063703703704004</v>
      </c>
      <c r="G263" s="6">
        <f t="shared" si="40"/>
        <v>-61.275303000000001</v>
      </c>
      <c r="J263" s="89">
        <v>3531962962.9629998</v>
      </c>
      <c r="K263" s="89">
        <v>-43.009726999999998</v>
      </c>
      <c r="L263" s="89">
        <v>-32.290371</v>
      </c>
      <c r="N263" s="6">
        <f t="shared" si="43"/>
        <v>7.3063703703704004</v>
      </c>
      <c r="O263" s="6">
        <f t="shared" si="41"/>
        <v>-72.959129000000004</v>
      </c>
    </row>
    <row r="264" spans="2:16" x14ac:dyDescent="0.25">
      <c r="B264" s="89">
        <v>3641388888.8888998</v>
      </c>
      <c r="C264" s="89">
        <v>-42.109726000000002</v>
      </c>
      <c r="D264" s="89">
        <v>-32.952987999999998</v>
      </c>
      <c r="F264" s="6">
        <f t="shared" si="42"/>
        <v>7.6380185185184999</v>
      </c>
      <c r="G264" s="6">
        <f t="shared" si="40"/>
        <v>-59.765799999999999</v>
      </c>
      <c r="J264" s="89">
        <v>3641388888.8888998</v>
      </c>
      <c r="K264" s="89">
        <v>-43.886726000000003</v>
      </c>
      <c r="L264" s="89">
        <v>-33.254719000000001</v>
      </c>
      <c r="N264" s="6">
        <f t="shared" si="43"/>
        <v>7.6380185185184999</v>
      </c>
      <c r="O264" s="6">
        <f t="shared" si="41"/>
        <v>-66.483977999999993</v>
      </c>
    </row>
    <row r="265" spans="2:16" x14ac:dyDescent="0.25">
      <c r="B265" s="89">
        <v>3750814814.8147998</v>
      </c>
      <c r="C265" s="89">
        <v>-41.724685999999998</v>
      </c>
      <c r="D265" s="89">
        <v>-32.363551999999999</v>
      </c>
      <c r="F265" s="6">
        <f t="shared" si="42"/>
        <v>7.9696666666667006</v>
      </c>
      <c r="G265" s="6">
        <f t="shared" si="40"/>
        <v>-61.182735000000001</v>
      </c>
      <c r="J265" s="89">
        <v>3750814814.8147998</v>
      </c>
      <c r="K265" s="89">
        <v>-43.312992000000001</v>
      </c>
      <c r="L265" s="89">
        <v>-32.702449999999999</v>
      </c>
      <c r="N265" s="6">
        <f t="shared" si="43"/>
        <v>7.9696666666667006</v>
      </c>
      <c r="O265" s="6">
        <f t="shared" si="41"/>
        <v>-61.788071000000002</v>
      </c>
    </row>
    <row r="266" spans="2:16" x14ac:dyDescent="0.25">
      <c r="B266" s="89">
        <v>3860240740.7406998</v>
      </c>
      <c r="C266" s="89">
        <v>-43.567073999999998</v>
      </c>
      <c r="D266" s="89">
        <v>-33.714213999999998</v>
      </c>
      <c r="F266" s="6" t="s">
        <v>21</v>
      </c>
      <c r="J266" s="89">
        <v>3860240740.7406998</v>
      </c>
      <c r="K266" s="89">
        <v>-42.841014999999999</v>
      </c>
      <c r="L266" s="89">
        <v>-32.369869000000001</v>
      </c>
      <c r="N266" s="6" t="s">
        <v>21</v>
      </c>
    </row>
    <row r="267" spans="2:16" x14ac:dyDescent="0.25">
      <c r="B267" s="89">
        <v>3969666666.6666999</v>
      </c>
      <c r="C267" s="89">
        <v>-46.030689000000002</v>
      </c>
      <c r="D267" s="89">
        <v>-34.903126</v>
      </c>
      <c r="J267" s="89">
        <v>3969666666.6666999</v>
      </c>
      <c r="K267" s="89">
        <v>-42.244995000000003</v>
      </c>
      <c r="L267" s="89">
        <v>-31.952082000000001</v>
      </c>
    </row>
    <row r="268" spans="2:16" x14ac:dyDescent="0.25">
      <c r="B268" s="89" t="s">
        <v>21</v>
      </c>
      <c r="J268" s="89" t="s">
        <v>21</v>
      </c>
    </row>
    <row r="269" spans="2:16" x14ac:dyDescent="0.25">
      <c r="F269" s="6" t="s">
        <v>47</v>
      </c>
      <c r="N269" s="6" t="s">
        <v>47</v>
      </c>
    </row>
    <row r="270" spans="2:16" ht="15.75" x14ac:dyDescent="0.25">
      <c r="F270" s="6" t="s">
        <v>19</v>
      </c>
      <c r="G270" s="6" t="str">
        <f t="shared" ref="G270:G289" si="44">D296</f>
        <v>3Rx3L dBc Log Mag(dB)</v>
      </c>
      <c r="H270" s="35">
        <v>3</v>
      </c>
      <c r="N270" s="6" t="s">
        <v>19</v>
      </c>
      <c r="O270" s="6" t="str">
        <f t="shared" ref="O270:O289" si="45">L296</f>
        <v>3Rx3L dBc Log Mag(dB)</v>
      </c>
      <c r="P270" s="35">
        <v>3</v>
      </c>
    </row>
    <row r="271" spans="2:16" ht="15.75" x14ac:dyDescent="0.25">
      <c r="B271" s="89" t="s">
        <v>45</v>
      </c>
      <c r="F271" s="6">
        <f t="shared" ref="F271:F289" si="46">B297/1000000000</f>
        <v>2</v>
      </c>
      <c r="G271" s="6">
        <f t="shared" si="44"/>
        <v>-25.712596999999999</v>
      </c>
      <c r="H271" s="36">
        <f>ABS(AVERAGE(G271:G289)-(H270-1)*5)</f>
        <v>55.374766578947366</v>
      </c>
      <c r="J271" s="89" t="s">
        <v>45</v>
      </c>
      <c r="N271" s="6">
        <f t="shared" ref="N271:N289" si="47">J297/1000000000</f>
        <v>2</v>
      </c>
      <c r="O271" s="6">
        <f t="shared" si="45"/>
        <v>-33.639305</v>
      </c>
      <c r="P271" s="36">
        <f>ABS(AVERAGE(O271:O289)-(P270-1)*5)</f>
        <v>56.487113263157902</v>
      </c>
    </row>
    <row r="272" spans="2:16" x14ac:dyDescent="0.25">
      <c r="B272" s="89" t="s">
        <v>19</v>
      </c>
      <c r="C272" s="89" t="s">
        <v>132</v>
      </c>
      <c r="D272" s="89" t="s">
        <v>46</v>
      </c>
      <c r="F272" s="6">
        <f t="shared" si="46"/>
        <v>2.5538703703704</v>
      </c>
      <c r="G272" s="6">
        <f t="shared" si="44"/>
        <v>-32.571911</v>
      </c>
      <c r="J272" s="89" t="s">
        <v>19</v>
      </c>
      <c r="K272" s="89" t="s">
        <v>132</v>
      </c>
      <c r="L272" s="89" t="s">
        <v>46</v>
      </c>
      <c r="N272" s="6">
        <f t="shared" si="47"/>
        <v>2.5538703703704</v>
      </c>
      <c r="O272" s="6">
        <f t="shared" si="45"/>
        <v>-30.250160000000001</v>
      </c>
    </row>
    <row r="273" spans="2:15" x14ac:dyDescent="0.25">
      <c r="B273" s="89">
        <v>2000000000</v>
      </c>
      <c r="C273" s="89">
        <v>-61.675648000000002</v>
      </c>
      <c r="D273" s="89">
        <v>-53.195526000000001</v>
      </c>
      <c r="F273" s="6">
        <f t="shared" si="46"/>
        <v>3.1077407407406996</v>
      </c>
      <c r="G273" s="6">
        <f t="shared" si="44"/>
        <v>-38.452731999999997</v>
      </c>
      <c r="J273" s="89">
        <v>2000000000</v>
      </c>
      <c r="K273" s="89">
        <v>-72.245750000000001</v>
      </c>
      <c r="L273" s="89">
        <v>-61.862141000000001</v>
      </c>
      <c r="N273" s="6">
        <f t="shared" si="47"/>
        <v>3.1077407407406996</v>
      </c>
      <c r="O273" s="6">
        <f t="shared" si="45"/>
        <v>-36.009163000000001</v>
      </c>
    </row>
    <row r="274" spans="2:15" x14ac:dyDescent="0.25">
      <c r="B274" s="89">
        <v>2331648148.1480999</v>
      </c>
      <c r="C274" s="89">
        <v>-64.965667999999994</v>
      </c>
      <c r="D274" s="89">
        <v>-57.098351000000001</v>
      </c>
      <c r="F274" s="6">
        <f t="shared" si="46"/>
        <v>3.6616111111111</v>
      </c>
      <c r="G274" s="6">
        <f t="shared" si="44"/>
        <v>-40.388267999999997</v>
      </c>
      <c r="J274" s="89">
        <v>2331648148.1480999</v>
      </c>
      <c r="K274" s="89">
        <v>-74.949036000000007</v>
      </c>
      <c r="L274" s="89">
        <v>-66.836571000000006</v>
      </c>
      <c r="N274" s="6">
        <f t="shared" si="47"/>
        <v>3.6616111111111</v>
      </c>
      <c r="O274" s="6">
        <f t="shared" si="45"/>
        <v>-40.931564000000002</v>
      </c>
    </row>
    <row r="275" spans="2:15" x14ac:dyDescent="0.25">
      <c r="B275" s="89">
        <v>2663296296.2962999</v>
      </c>
      <c r="C275" s="89">
        <v>-69.606605999999999</v>
      </c>
      <c r="D275" s="89">
        <v>-61.490025000000003</v>
      </c>
      <c r="F275" s="6">
        <f t="shared" si="46"/>
        <v>4.2154814814815005</v>
      </c>
      <c r="G275" s="6">
        <f t="shared" si="44"/>
        <v>-44.440429999999999</v>
      </c>
      <c r="J275" s="89">
        <v>2663296296.2962999</v>
      </c>
      <c r="K275" s="89">
        <v>-63.484580999999999</v>
      </c>
      <c r="L275" s="89">
        <v>-55.512939000000003</v>
      </c>
      <c r="N275" s="6">
        <f t="shared" si="47"/>
        <v>4.2154814814815005</v>
      </c>
      <c r="O275" s="6">
        <f t="shared" si="45"/>
        <v>-43.970351999999998</v>
      </c>
    </row>
    <row r="276" spans="2:15" x14ac:dyDescent="0.25">
      <c r="B276" s="89">
        <v>2994944444.4443998</v>
      </c>
      <c r="C276" s="89">
        <v>-70.082229999999996</v>
      </c>
      <c r="D276" s="89">
        <v>-61.911701000000001</v>
      </c>
      <c r="F276" s="6">
        <f t="shared" si="46"/>
        <v>4.7693518518519005</v>
      </c>
      <c r="G276" s="6">
        <f t="shared" si="44"/>
        <v>-47.367629999999998</v>
      </c>
      <c r="J276" s="89">
        <v>2994944444.4443998</v>
      </c>
      <c r="K276" s="89">
        <v>-73.772696999999994</v>
      </c>
      <c r="L276" s="89">
        <v>-65.369788999999997</v>
      </c>
      <c r="N276" s="6">
        <f t="shared" si="47"/>
        <v>4.7693518518519005</v>
      </c>
      <c r="O276" s="6">
        <f t="shared" si="45"/>
        <v>-43.465515000000003</v>
      </c>
    </row>
    <row r="277" spans="2:15" x14ac:dyDescent="0.25">
      <c r="B277" s="89">
        <v>3326592592.5925999</v>
      </c>
      <c r="C277" s="89">
        <v>-66.888167999999993</v>
      </c>
      <c r="D277" s="89">
        <v>-58.878956000000002</v>
      </c>
      <c r="F277" s="6">
        <f t="shared" si="46"/>
        <v>5.3232222222222001</v>
      </c>
      <c r="G277" s="6">
        <f t="shared" si="44"/>
        <v>-43.700705999999997</v>
      </c>
      <c r="J277" s="89">
        <v>3326592592.5925999</v>
      </c>
      <c r="K277" s="89">
        <v>-74.967765999999997</v>
      </c>
      <c r="L277" s="89">
        <v>-66.198150999999996</v>
      </c>
      <c r="N277" s="6">
        <f t="shared" si="47"/>
        <v>5.3232222222222001</v>
      </c>
      <c r="O277" s="6">
        <f t="shared" si="45"/>
        <v>-49.582583999999997</v>
      </c>
    </row>
    <row r="278" spans="2:15" x14ac:dyDescent="0.25">
      <c r="B278" s="89">
        <v>3658240740.7406998</v>
      </c>
      <c r="C278" s="89">
        <v>-67.104088000000004</v>
      </c>
      <c r="D278" s="89">
        <v>-59.040970000000002</v>
      </c>
      <c r="F278" s="6">
        <f t="shared" si="46"/>
        <v>5.8770925925926001</v>
      </c>
      <c r="G278" s="6">
        <f t="shared" si="44"/>
        <v>-45.658566</v>
      </c>
      <c r="J278" s="89">
        <v>3658240740.7406998</v>
      </c>
      <c r="K278" s="89">
        <v>-75.787880000000001</v>
      </c>
      <c r="L278" s="89">
        <v>-66.814116999999996</v>
      </c>
      <c r="N278" s="6">
        <f t="shared" si="47"/>
        <v>5.8770925925926001</v>
      </c>
      <c r="O278" s="6">
        <f t="shared" si="45"/>
        <v>-50.267197000000003</v>
      </c>
    </row>
    <row r="279" spans="2:15" x14ac:dyDescent="0.25">
      <c r="B279" s="89">
        <v>3989888888.8888998</v>
      </c>
      <c r="C279" s="89">
        <v>-72.079291999999995</v>
      </c>
      <c r="D279" s="89">
        <v>-63.880969999999998</v>
      </c>
      <c r="F279" s="6">
        <f t="shared" si="46"/>
        <v>6.4309629629630001</v>
      </c>
      <c r="G279" s="6">
        <f t="shared" si="44"/>
        <v>-45.459578999999998</v>
      </c>
      <c r="J279" s="89">
        <v>3989888888.8888998</v>
      </c>
      <c r="K279" s="89">
        <v>-74.739577999999995</v>
      </c>
      <c r="L279" s="89">
        <v>-65.354774000000006</v>
      </c>
      <c r="N279" s="6">
        <f t="shared" si="47"/>
        <v>6.4309629629630001</v>
      </c>
      <c r="O279" s="6">
        <f t="shared" si="45"/>
        <v>-51.174346999999997</v>
      </c>
    </row>
    <row r="280" spans="2:15" x14ac:dyDescent="0.25">
      <c r="B280" s="89">
        <v>4321537037.0369997</v>
      </c>
      <c r="C280" s="89">
        <v>-73.876755000000003</v>
      </c>
      <c r="D280" s="89">
        <v>-65.587661999999995</v>
      </c>
      <c r="F280" s="6">
        <f t="shared" si="46"/>
        <v>6.9848333333332997</v>
      </c>
      <c r="G280" s="6">
        <f t="shared" si="44"/>
        <v>-48.156643000000003</v>
      </c>
      <c r="J280" s="89">
        <v>4321537037.0369997</v>
      </c>
      <c r="K280" s="89">
        <v>-76.249343999999994</v>
      </c>
      <c r="L280" s="89">
        <v>-66.427314999999993</v>
      </c>
      <c r="N280" s="6">
        <f t="shared" si="47"/>
        <v>6.9848333333332997</v>
      </c>
      <c r="O280" s="6">
        <f t="shared" si="45"/>
        <v>-50.366397999999997</v>
      </c>
    </row>
    <row r="281" spans="2:15" x14ac:dyDescent="0.25">
      <c r="B281" s="89">
        <v>4653185185.1851997</v>
      </c>
      <c r="C281" s="89">
        <v>-69.295776000000004</v>
      </c>
      <c r="D281" s="89">
        <v>-60.800449</v>
      </c>
      <c r="F281" s="6">
        <f t="shared" si="46"/>
        <v>7.5387037037036997</v>
      </c>
      <c r="G281" s="6">
        <f t="shared" si="44"/>
        <v>-48.076649000000003</v>
      </c>
      <c r="J281" s="89">
        <v>4653185185.1851997</v>
      </c>
      <c r="K281" s="89">
        <v>-77.962952000000001</v>
      </c>
      <c r="L281" s="89">
        <v>-67.858894000000006</v>
      </c>
      <c r="N281" s="6">
        <f t="shared" si="47"/>
        <v>7.5387037037036997</v>
      </c>
      <c r="O281" s="6">
        <f t="shared" si="45"/>
        <v>-49.612887999999998</v>
      </c>
    </row>
    <row r="282" spans="2:15" x14ac:dyDescent="0.25">
      <c r="B282" s="89">
        <v>4984833333.3332996</v>
      </c>
      <c r="C282" s="89">
        <v>-72.115844999999993</v>
      </c>
      <c r="D282" s="89">
        <v>-63.408794</v>
      </c>
      <c r="F282" s="6">
        <f t="shared" si="46"/>
        <v>8.0925740740740988</v>
      </c>
      <c r="G282" s="6">
        <f t="shared" si="44"/>
        <v>-48.244605999999997</v>
      </c>
      <c r="J282" s="89">
        <v>4984833333.3332996</v>
      </c>
      <c r="K282" s="89">
        <v>-76.674308999999994</v>
      </c>
      <c r="L282" s="89">
        <v>-66.365059000000002</v>
      </c>
      <c r="N282" s="6">
        <f t="shared" si="47"/>
        <v>8.0925740740740988</v>
      </c>
      <c r="O282" s="6">
        <f t="shared" si="45"/>
        <v>-51.42313</v>
      </c>
    </row>
    <row r="283" spans="2:15" x14ac:dyDescent="0.25">
      <c r="B283" s="89">
        <v>5316481481.4814997</v>
      </c>
      <c r="C283" s="89">
        <v>-75.760536000000002</v>
      </c>
      <c r="D283" s="89">
        <v>-66.866669000000002</v>
      </c>
      <c r="F283" s="6">
        <f t="shared" si="46"/>
        <v>8.6464444444444002</v>
      </c>
      <c r="G283" s="6">
        <f t="shared" si="44"/>
        <v>-50.977856000000003</v>
      </c>
      <c r="J283" s="89">
        <v>5316481481.4814997</v>
      </c>
      <c r="K283" s="89">
        <v>-82.280472000000003</v>
      </c>
      <c r="L283" s="89">
        <v>-71.733153999999999</v>
      </c>
      <c r="N283" s="6">
        <f t="shared" si="47"/>
        <v>8.6464444444444002</v>
      </c>
      <c r="O283" s="6">
        <f t="shared" si="45"/>
        <v>-53.357517000000001</v>
      </c>
    </row>
    <row r="284" spans="2:15" x14ac:dyDescent="0.25">
      <c r="B284" s="89">
        <v>5648129629.6295996</v>
      </c>
      <c r="C284" s="89">
        <v>-82.747626999999994</v>
      </c>
      <c r="D284" s="89">
        <v>-73.885131999999999</v>
      </c>
      <c r="F284" s="6">
        <f t="shared" si="46"/>
        <v>9.2003148148148011</v>
      </c>
      <c r="G284" s="6">
        <f t="shared" si="44"/>
        <v>-49.609402000000003</v>
      </c>
      <c r="J284" s="89">
        <v>5648129629.6295996</v>
      </c>
      <c r="K284" s="89">
        <v>-73.800117</v>
      </c>
      <c r="L284" s="89">
        <v>-63.244720000000001</v>
      </c>
      <c r="N284" s="6">
        <f t="shared" si="47"/>
        <v>9.2003148148148011</v>
      </c>
      <c r="O284" s="6">
        <f t="shared" si="45"/>
        <v>-51.258972</v>
      </c>
    </row>
    <row r="285" spans="2:15" x14ac:dyDescent="0.25">
      <c r="B285" s="89">
        <v>5979777777.7777996</v>
      </c>
      <c r="C285" s="89">
        <v>-75.962081999999995</v>
      </c>
      <c r="D285" s="89">
        <v>-66.789512999999999</v>
      </c>
      <c r="F285" s="6">
        <f t="shared" si="46"/>
        <v>9.7541851851852002</v>
      </c>
      <c r="G285" s="6">
        <f t="shared" si="44"/>
        <v>-47.728661000000002</v>
      </c>
      <c r="J285" s="89">
        <v>5979777777.7777996</v>
      </c>
      <c r="K285" s="89">
        <v>-78.839882000000003</v>
      </c>
      <c r="L285" s="89">
        <v>-67.892097000000007</v>
      </c>
      <c r="N285" s="6">
        <f t="shared" si="47"/>
        <v>9.7541851851852002</v>
      </c>
      <c r="O285" s="6">
        <f t="shared" si="45"/>
        <v>-49.638756000000001</v>
      </c>
    </row>
    <row r="286" spans="2:15" x14ac:dyDescent="0.25">
      <c r="B286" s="89">
        <v>6311425925.9259005</v>
      </c>
      <c r="C286" s="89">
        <v>-72.864020999999994</v>
      </c>
      <c r="D286" s="89">
        <v>-63.691943999999999</v>
      </c>
      <c r="F286" s="6">
        <f t="shared" si="46"/>
        <v>10.308055555555999</v>
      </c>
      <c r="G286" s="6">
        <f t="shared" si="44"/>
        <v>-47.553458999999997</v>
      </c>
      <c r="J286" s="89">
        <v>6311425925.9259005</v>
      </c>
      <c r="K286" s="89">
        <v>-92.571190000000001</v>
      </c>
      <c r="L286" s="89">
        <v>-81.744147999999996</v>
      </c>
      <c r="N286" s="6">
        <f t="shared" si="47"/>
        <v>10.308055555555999</v>
      </c>
      <c r="O286" s="6">
        <f t="shared" si="45"/>
        <v>-51.772677999999999</v>
      </c>
    </row>
    <row r="287" spans="2:15" x14ac:dyDescent="0.25">
      <c r="B287" s="89">
        <v>6643074074.0740995</v>
      </c>
      <c r="C287" s="89">
        <v>-73.688064999999995</v>
      </c>
      <c r="D287" s="89">
        <v>-64.566078000000005</v>
      </c>
      <c r="F287" s="6">
        <f t="shared" si="46"/>
        <v>10.861925925926</v>
      </c>
      <c r="G287" s="6">
        <f t="shared" si="44"/>
        <v>-49.587673000000002</v>
      </c>
      <c r="J287" s="89">
        <v>6643074074.0740995</v>
      </c>
      <c r="K287" s="89">
        <v>-78.429550000000006</v>
      </c>
      <c r="L287" s="89">
        <v>-67.710196999999994</v>
      </c>
      <c r="N287" s="6">
        <f t="shared" si="47"/>
        <v>10.861925925926</v>
      </c>
      <c r="O287" s="6">
        <f t="shared" si="45"/>
        <v>-51.124878000000002</v>
      </c>
    </row>
    <row r="288" spans="2:15" x14ac:dyDescent="0.25">
      <c r="B288" s="89">
        <v>6974722222.2222004</v>
      </c>
      <c r="C288" s="89">
        <v>-70.708404999999999</v>
      </c>
      <c r="D288" s="89">
        <v>-61.551662</v>
      </c>
      <c r="F288" s="6">
        <f t="shared" si="46"/>
        <v>11.415796296296</v>
      </c>
      <c r="G288" s="6">
        <f t="shared" si="44"/>
        <v>-51.277931000000002</v>
      </c>
      <c r="J288" s="89">
        <v>6974722222.2222004</v>
      </c>
      <c r="K288" s="89">
        <v>-78.329093999999998</v>
      </c>
      <c r="L288" s="89">
        <v>-67.697083000000006</v>
      </c>
      <c r="N288" s="6">
        <f t="shared" si="47"/>
        <v>11.415796296296</v>
      </c>
      <c r="O288" s="6">
        <f t="shared" si="45"/>
        <v>-48.157555000000002</v>
      </c>
    </row>
    <row r="289" spans="2:16" x14ac:dyDescent="0.25">
      <c r="B289" s="89">
        <v>7306370370.3704004</v>
      </c>
      <c r="C289" s="89">
        <v>-70.636436000000003</v>
      </c>
      <c r="D289" s="89">
        <v>-61.275303000000001</v>
      </c>
      <c r="F289" s="6">
        <f t="shared" si="46"/>
        <v>11.969666666666999</v>
      </c>
      <c r="G289" s="6">
        <f t="shared" si="44"/>
        <v>-57.155265999999997</v>
      </c>
      <c r="J289" s="89">
        <v>7306370370.3704004</v>
      </c>
      <c r="K289" s="89">
        <v>-83.569671999999997</v>
      </c>
      <c r="L289" s="89">
        <v>-72.959129000000004</v>
      </c>
      <c r="N289" s="6">
        <f t="shared" si="47"/>
        <v>11.969666666666999</v>
      </c>
      <c r="O289" s="6">
        <f t="shared" si="45"/>
        <v>-47.252192999999998</v>
      </c>
    </row>
    <row r="290" spans="2:16" x14ac:dyDescent="0.25">
      <c r="B290" s="89">
        <v>7638018518.5185003</v>
      </c>
      <c r="C290" s="89">
        <v>-69.618660000000006</v>
      </c>
      <c r="D290" s="89">
        <v>-59.765799999999999</v>
      </c>
      <c r="F290" s="6" t="s">
        <v>21</v>
      </c>
      <c r="J290" s="89">
        <v>7638018518.5185003</v>
      </c>
      <c r="K290" s="89">
        <v>-76.955123999999998</v>
      </c>
      <c r="L290" s="89">
        <v>-66.483977999999993</v>
      </c>
      <c r="N290" s="6" t="s">
        <v>21</v>
      </c>
    </row>
    <row r="291" spans="2:16" x14ac:dyDescent="0.25">
      <c r="B291" s="89">
        <v>7969666666.6667004</v>
      </c>
      <c r="C291" s="89">
        <v>-72.310303000000005</v>
      </c>
      <c r="D291" s="89">
        <v>-61.182735000000001</v>
      </c>
      <c r="J291" s="89">
        <v>7969666666.6667004</v>
      </c>
      <c r="K291" s="89">
        <v>-72.080985999999996</v>
      </c>
      <c r="L291" s="89">
        <v>-61.788071000000002</v>
      </c>
    </row>
    <row r="292" spans="2:16" x14ac:dyDescent="0.25">
      <c r="B292" s="89" t="s">
        <v>21</v>
      </c>
      <c r="J292" s="89" t="s">
        <v>21</v>
      </c>
    </row>
    <row r="293" spans="2:16" x14ac:dyDescent="0.25">
      <c r="F293" s="6" t="s">
        <v>49</v>
      </c>
      <c r="N293" s="6" t="s">
        <v>49</v>
      </c>
    </row>
    <row r="294" spans="2:16" ht="15.75" x14ac:dyDescent="0.25">
      <c r="F294" s="6" t="s">
        <v>19</v>
      </c>
      <c r="G294" s="6" t="str">
        <f t="shared" ref="G294:G313" si="48">D320</f>
        <v>3Rx4L dBc Log Mag(dB)</v>
      </c>
      <c r="H294" s="35">
        <v>3</v>
      </c>
      <c r="N294" s="6" t="s">
        <v>19</v>
      </c>
      <c r="O294" s="6" t="str">
        <f t="shared" ref="O294:O313" si="49">L320</f>
        <v>3Rx4L dBc Log Mag(dB)</v>
      </c>
      <c r="P294" s="35">
        <v>3</v>
      </c>
    </row>
    <row r="295" spans="2:16" ht="15.75" x14ac:dyDescent="0.25">
      <c r="B295" s="89" t="s">
        <v>47</v>
      </c>
      <c r="F295" s="6">
        <f t="shared" ref="F295:F313" si="50">B321/1000000000</f>
        <v>2.6363333333333001</v>
      </c>
      <c r="G295" s="6">
        <f t="shared" si="48"/>
        <v>-52.340964999999997</v>
      </c>
      <c r="H295" s="36">
        <f>ABS(AVERAGE(G295:G313)-(H294-1)*5)</f>
        <v>76.437997473684206</v>
      </c>
      <c r="J295" s="89" t="s">
        <v>47</v>
      </c>
      <c r="N295" s="6">
        <f t="shared" ref="N295:N313" si="51">J321/1000000000</f>
        <v>2.6363333333333001</v>
      </c>
      <c r="O295" s="6">
        <f t="shared" si="49"/>
        <v>-53.185775999999997</v>
      </c>
      <c r="P295" s="36">
        <f>ABS(AVERAGE(O295:O313)-(P294-1)*5)</f>
        <v>73.771578315789498</v>
      </c>
    </row>
    <row r="296" spans="2:16" x14ac:dyDescent="0.25">
      <c r="B296" s="89" t="s">
        <v>19</v>
      </c>
      <c r="C296" s="89" t="s">
        <v>133</v>
      </c>
      <c r="D296" s="89" t="s">
        <v>48</v>
      </c>
      <c r="F296" s="6">
        <f t="shared" si="50"/>
        <v>3.1565370370370003</v>
      </c>
      <c r="G296" s="6">
        <f t="shared" si="48"/>
        <v>-57.093421999999997</v>
      </c>
      <c r="J296" s="89" t="s">
        <v>19</v>
      </c>
      <c r="K296" s="89" t="s">
        <v>133</v>
      </c>
      <c r="L296" s="89" t="s">
        <v>48</v>
      </c>
      <c r="N296" s="6">
        <f t="shared" si="51"/>
        <v>3.1565370370370003</v>
      </c>
      <c r="O296" s="6">
        <f t="shared" si="49"/>
        <v>-58.278454000000004</v>
      </c>
    </row>
    <row r="297" spans="2:16" x14ac:dyDescent="0.25">
      <c r="B297" s="89">
        <v>2000000000</v>
      </c>
      <c r="C297" s="89">
        <v>-34.192718999999997</v>
      </c>
      <c r="D297" s="89">
        <v>-25.712596999999999</v>
      </c>
      <c r="F297" s="6">
        <f t="shared" si="50"/>
        <v>3.6767407407406996</v>
      </c>
      <c r="G297" s="6">
        <f t="shared" si="48"/>
        <v>-57.776825000000002</v>
      </c>
      <c r="J297" s="89">
        <v>2000000000</v>
      </c>
      <c r="K297" s="89">
        <v>-44.022911000000001</v>
      </c>
      <c r="L297" s="89">
        <v>-33.639305</v>
      </c>
      <c r="N297" s="6">
        <f t="shared" si="51"/>
        <v>3.6767407407406996</v>
      </c>
      <c r="O297" s="6">
        <f t="shared" si="49"/>
        <v>-60.350613000000003</v>
      </c>
    </row>
    <row r="298" spans="2:16" x14ac:dyDescent="0.25">
      <c r="B298" s="89">
        <v>2553870370.3704</v>
      </c>
      <c r="C298" s="89">
        <v>-40.439224000000003</v>
      </c>
      <c r="D298" s="89">
        <v>-32.571911</v>
      </c>
      <c r="F298" s="6">
        <f t="shared" si="50"/>
        <v>4.1969444444443997</v>
      </c>
      <c r="G298" s="6">
        <f t="shared" si="48"/>
        <v>-55.999431999999999</v>
      </c>
      <c r="J298" s="89">
        <v>2553870370.3704</v>
      </c>
      <c r="K298" s="89">
        <v>-38.362625000000001</v>
      </c>
      <c r="L298" s="89">
        <v>-30.250160000000001</v>
      </c>
      <c r="N298" s="6">
        <f t="shared" si="51"/>
        <v>4.1969444444443997</v>
      </c>
      <c r="O298" s="6">
        <f t="shared" si="49"/>
        <v>-61.999146000000003</v>
      </c>
    </row>
    <row r="299" spans="2:16" x14ac:dyDescent="0.25">
      <c r="B299" s="89">
        <v>3107740740.7406998</v>
      </c>
      <c r="C299" s="89">
        <v>-46.569308999999997</v>
      </c>
      <c r="D299" s="89">
        <v>-38.452731999999997</v>
      </c>
      <c r="F299" s="6">
        <f t="shared" si="50"/>
        <v>4.7171481481480999</v>
      </c>
      <c r="G299" s="6">
        <f t="shared" si="48"/>
        <v>-59.778869999999998</v>
      </c>
      <c r="J299" s="89">
        <v>3107740740.7406998</v>
      </c>
      <c r="K299" s="89">
        <v>-43.980803999999999</v>
      </c>
      <c r="L299" s="89">
        <v>-36.009163000000001</v>
      </c>
      <c r="N299" s="6">
        <f t="shared" si="51"/>
        <v>4.7171481481480999</v>
      </c>
      <c r="O299" s="6">
        <f t="shared" si="49"/>
        <v>-75.047943000000004</v>
      </c>
    </row>
    <row r="300" spans="2:16" x14ac:dyDescent="0.25">
      <c r="B300" s="89">
        <v>3661611111.1111002</v>
      </c>
      <c r="C300" s="89">
        <v>-48.558796000000001</v>
      </c>
      <c r="D300" s="89">
        <v>-40.388267999999997</v>
      </c>
      <c r="F300" s="6">
        <f t="shared" si="50"/>
        <v>5.2373518518519004</v>
      </c>
      <c r="G300" s="6">
        <f t="shared" si="48"/>
        <v>-61.775055000000002</v>
      </c>
      <c r="J300" s="89">
        <v>3661611111.1111002</v>
      </c>
      <c r="K300" s="89">
        <v>-49.334468999999999</v>
      </c>
      <c r="L300" s="89">
        <v>-40.931564000000002</v>
      </c>
      <c r="N300" s="6">
        <f t="shared" si="51"/>
        <v>5.2373518518519004</v>
      </c>
      <c r="O300" s="6">
        <f t="shared" si="49"/>
        <v>-75.495498999999995</v>
      </c>
    </row>
    <row r="301" spans="2:16" x14ac:dyDescent="0.25">
      <c r="B301" s="89">
        <v>4215481481.4815001</v>
      </c>
      <c r="C301" s="89">
        <v>-52.449638</v>
      </c>
      <c r="D301" s="89">
        <v>-44.440429999999999</v>
      </c>
      <c r="F301" s="6">
        <f t="shared" si="50"/>
        <v>5.7575555555555997</v>
      </c>
      <c r="G301" s="6">
        <f t="shared" si="48"/>
        <v>-68.366782999999998</v>
      </c>
      <c r="J301" s="89">
        <v>4215481481.4815001</v>
      </c>
      <c r="K301" s="89">
        <v>-52.739967</v>
      </c>
      <c r="L301" s="89">
        <v>-43.970351999999998</v>
      </c>
      <c r="N301" s="6">
        <f t="shared" si="51"/>
        <v>5.7575555555555997</v>
      </c>
      <c r="O301" s="6">
        <f t="shared" si="49"/>
        <v>-66.084625000000003</v>
      </c>
    </row>
    <row r="302" spans="2:16" x14ac:dyDescent="0.25">
      <c r="B302" s="89">
        <v>4769351851.8519001</v>
      </c>
      <c r="C302" s="89">
        <v>-55.430748000000001</v>
      </c>
      <c r="D302" s="89">
        <v>-47.367629999999998</v>
      </c>
      <c r="F302" s="6">
        <f t="shared" si="50"/>
        <v>6.2777592592592999</v>
      </c>
      <c r="G302" s="6">
        <f t="shared" si="48"/>
        <v>-67.569794000000002</v>
      </c>
      <c r="J302" s="89">
        <v>4769351851.8519001</v>
      </c>
      <c r="K302" s="89">
        <v>-52.439273999999997</v>
      </c>
      <c r="L302" s="89">
        <v>-43.465515000000003</v>
      </c>
      <c r="N302" s="6">
        <f t="shared" si="51"/>
        <v>6.2777592592592999</v>
      </c>
      <c r="O302" s="6">
        <f t="shared" si="49"/>
        <v>-68.495818999999997</v>
      </c>
    </row>
    <row r="303" spans="2:16" x14ac:dyDescent="0.25">
      <c r="B303" s="89">
        <v>5323222222.2222004</v>
      </c>
      <c r="C303" s="89">
        <v>-51.899028999999999</v>
      </c>
      <c r="D303" s="89">
        <v>-43.700705999999997</v>
      </c>
      <c r="F303" s="6">
        <f t="shared" si="50"/>
        <v>6.7979629629630001</v>
      </c>
      <c r="G303" s="6">
        <f t="shared" si="48"/>
        <v>-67.761878999999993</v>
      </c>
      <c r="J303" s="89">
        <v>5323222222.2222004</v>
      </c>
      <c r="K303" s="89">
        <v>-58.967388</v>
      </c>
      <c r="L303" s="89">
        <v>-49.582583999999997</v>
      </c>
      <c r="N303" s="6">
        <f t="shared" si="51"/>
        <v>6.7979629629630001</v>
      </c>
      <c r="O303" s="6">
        <f t="shared" si="49"/>
        <v>-68.159881999999996</v>
      </c>
    </row>
    <row r="304" spans="2:16" x14ac:dyDescent="0.25">
      <c r="B304" s="89">
        <v>5877092592.5925999</v>
      </c>
      <c r="C304" s="89">
        <v>-53.947659000000002</v>
      </c>
      <c r="D304" s="89">
        <v>-45.658566</v>
      </c>
      <c r="F304" s="6">
        <f t="shared" si="50"/>
        <v>7.3181666666667002</v>
      </c>
      <c r="G304" s="6">
        <f t="shared" si="48"/>
        <v>-67.921561999999994</v>
      </c>
      <c r="J304" s="89">
        <v>5877092592.5925999</v>
      </c>
      <c r="K304" s="89">
        <v>-60.089233</v>
      </c>
      <c r="L304" s="89">
        <v>-50.267197000000003</v>
      </c>
      <c r="N304" s="6">
        <f t="shared" si="51"/>
        <v>7.3181666666667002</v>
      </c>
      <c r="O304" s="6">
        <f t="shared" si="49"/>
        <v>-67.612967999999995</v>
      </c>
    </row>
    <row r="305" spans="2:16" x14ac:dyDescent="0.25">
      <c r="B305" s="89">
        <v>6430962962.9630003</v>
      </c>
      <c r="C305" s="89">
        <v>-53.954914000000002</v>
      </c>
      <c r="D305" s="89">
        <v>-45.459578999999998</v>
      </c>
      <c r="F305" s="6">
        <f t="shared" si="50"/>
        <v>7.8383703703704004</v>
      </c>
      <c r="G305" s="6">
        <f t="shared" si="48"/>
        <v>-68.107803000000004</v>
      </c>
      <c r="J305" s="89">
        <v>6430962962.9630003</v>
      </c>
      <c r="K305" s="89">
        <v>-61.278399999999998</v>
      </c>
      <c r="L305" s="89">
        <v>-51.174346999999997</v>
      </c>
      <c r="N305" s="6">
        <f t="shared" si="51"/>
        <v>7.8383703703704004</v>
      </c>
      <c r="O305" s="6">
        <f t="shared" si="49"/>
        <v>-62.524600999999997</v>
      </c>
    </row>
    <row r="306" spans="2:16" x14ac:dyDescent="0.25">
      <c r="B306" s="89">
        <v>6984833333.3332996</v>
      </c>
      <c r="C306" s="89">
        <v>-56.863692999999998</v>
      </c>
      <c r="D306" s="89">
        <v>-48.156643000000003</v>
      </c>
      <c r="F306" s="6">
        <f t="shared" si="50"/>
        <v>8.3585740740740988</v>
      </c>
      <c r="G306" s="6">
        <f t="shared" si="48"/>
        <v>-67.876555999999994</v>
      </c>
      <c r="J306" s="89">
        <v>6984833333.3332996</v>
      </c>
      <c r="K306" s="89">
        <v>-60.675643999999998</v>
      </c>
      <c r="L306" s="89">
        <v>-50.366397999999997</v>
      </c>
      <c r="N306" s="6">
        <f t="shared" si="51"/>
        <v>8.3585740740740988</v>
      </c>
      <c r="O306" s="6">
        <f t="shared" si="49"/>
        <v>-66.487578999999997</v>
      </c>
    </row>
    <row r="307" spans="2:16" x14ac:dyDescent="0.25">
      <c r="B307" s="89">
        <v>7538703703.7037001</v>
      </c>
      <c r="C307" s="89">
        <v>-56.970511999999999</v>
      </c>
      <c r="D307" s="89">
        <v>-48.076649000000003</v>
      </c>
      <c r="F307" s="6">
        <f t="shared" si="50"/>
        <v>8.878777777777799</v>
      </c>
      <c r="G307" s="6">
        <f t="shared" si="48"/>
        <v>-62.391582</v>
      </c>
      <c r="J307" s="89">
        <v>7538703703.7037001</v>
      </c>
      <c r="K307" s="89">
        <v>-60.160206000000002</v>
      </c>
      <c r="L307" s="89">
        <v>-49.612887999999998</v>
      </c>
      <c r="N307" s="6">
        <f t="shared" si="51"/>
        <v>8.878777777777799</v>
      </c>
      <c r="O307" s="6">
        <f t="shared" si="49"/>
        <v>-61.105854000000001</v>
      </c>
    </row>
    <row r="308" spans="2:16" x14ac:dyDescent="0.25">
      <c r="B308" s="89">
        <v>8092574074.0740995</v>
      </c>
      <c r="C308" s="89">
        <v>-57.107104999999997</v>
      </c>
      <c r="D308" s="89">
        <v>-48.244605999999997</v>
      </c>
      <c r="F308" s="6">
        <f t="shared" si="50"/>
        <v>9.3989814814815009</v>
      </c>
      <c r="G308" s="6">
        <f t="shared" si="48"/>
        <v>-76.282195999999999</v>
      </c>
      <c r="J308" s="89">
        <v>8092574074.0740995</v>
      </c>
      <c r="K308" s="89">
        <v>-61.978527</v>
      </c>
      <c r="L308" s="89">
        <v>-51.42313</v>
      </c>
      <c r="N308" s="6">
        <f t="shared" si="51"/>
        <v>9.3989814814815009</v>
      </c>
      <c r="O308" s="6">
        <f t="shared" si="49"/>
        <v>-65.696312000000006</v>
      </c>
    </row>
    <row r="309" spans="2:16" x14ac:dyDescent="0.25">
      <c r="B309" s="89">
        <v>8646444444.4444008</v>
      </c>
      <c r="C309" s="89">
        <v>-60.150421000000001</v>
      </c>
      <c r="D309" s="89">
        <v>-50.977856000000003</v>
      </c>
      <c r="F309" s="6">
        <f t="shared" si="50"/>
        <v>9.9191851851851993</v>
      </c>
      <c r="G309" s="6">
        <f t="shared" si="48"/>
        <v>-76.751434000000003</v>
      </c>
      <c r="J309" s="89">
        <v>8646444444.4444008</v>
      </c>
      <c r="K309" s="89">
        <v>-64.305305000000004</v>
      </c>
      <c r="L309" s="89">
        <v>-53.357517000000001</v>
      </c>
      <c r="N309" s="6">
        <f t="shared" si="51"/>
        <v>9.9191851851851993</v>
      </c>
      <c r="O309" s="6">
        <f t="shared" si="49"/>
        <v>-63.272078999999998</v>
      </c>
    </row>
    <row r="310" spans="2:16" x14ac:dyDescent="0.25">
      <c r="B310" s="89">
        <v>9200314814.8148003</v>
      </c>
      <c r="C310" s="89">
        <v>-58.781478999999997</v>
      </c>
      <c r="D310" s="89">
        <v>-49.609402000000003</v>
      </c>
      <c r="F310" s="6">
        <f t="shared" si="50"/>
        <v>10.439388888889001</v>
      </c>
      <c r="G310" s="6">
        <f t="shared" si="48"/>
        <v>-90.957572999999996</v>
      </c>
      <c r="J310" s="89">
        <v>9200314814.8148003</v>
      </c>
      <c r="K310" s="89">
        <v>-62.086018000000003</v>
      </c>
      <c r="L310" s="89">
        <v>-51.258972</v>
      </c>
      <c r="N310" s="6">
        <f t="shared" si="51"/>
        <v>10.439388888889001</v>
      </c>
      <c r="O310" s="6">
        <f t="shared" si="49"/>
        <v>-59.349730999999998</v>
      </c>
    </row>
    <row r="311" spans="2:16" x14ac:dyDescent="0.25">
      <c r="B311" s="89">
        <v>9754185185.1851997</v>
      </c>
      <c r="C311" s="89">
        <v>-56.850655000000003</v>
      </c>
      <c r="D311" s="89">
        <v>-47.728661000000002</v>
      </c>
      <c r="F311" s="6">
        <f t="shared" si="50"/>
        <v>10.959592592593001</v>
      </c>
      <c r="G311" s="6">
        <f t="shared" si="48"/>
        <v>-71.906829999999999</v>
      </c>
      <c r="J311" s="89">
        <v>9754185185.1851997</v>
      </c>
      <c r="K311" s="89">
        <v>-60.358108999999999</v>
      </c>
      <c r="L311" s="89">
        <v>-49.638756000000001</v>
      </c>
      <c r="N311" s="6">
        <f t="shared" si="51"/>
        <v>10.959592592593001</v>
      </c>
      <c r="O311" s="6">
        <f t="shared" si="49"/>
        <v>-59.038170000000001</v>
      </c>
    </row>
    <row r="312" spans="2:16" x14ac:dyDescent="0.25">
      <c r="B312" s="89">
        <v>10308055555.556</v>
      </c>
      <c r="C312" s="89">
        <v>-56.710197000000001</v>
      </c>
      <c r="D312" s="89">
        <v>-47.553458999999997</v>
      </c>
      <c r="F312" s="6">
        <f t="shared" si="50"/>
        <v>11.479796296296</v>
      </c>
      <c r="G312" s="6">
        <f t="shared" si="48"/>
        <v>-65.997169</v>
      </c>
      <c r="J312" s="89">
        <v>10308055555.556</v>
      </c>
      <c r="K312" s="89">
        <v>-62.404690000000002</v>
      </c>
      <c r="L312" s="89">
        <v>-51.772677999999999</v>
      </c>
      <c r="N312" s="6">
        <f t="shared" si="51"/>
        <v>11.479796296296</v>
      </c>
      <c r="O312" s="6">
        <f t="shared" si="49"/>
        <v>-59.211956000000001</v>
      </c>
    </row>
    <row r="313" spans="2:16" x14ac:dyDescent="0.25">
      <c r="B313" s="89">
        <v>10861925925.926001</v>
      </c>
      <c r="C313" s="89">
        <v>-58.948807000000002</v>
      </c>
      <c r="D313" s="89">
        <v>-49.587673000000002</v>
      </c>
      <c r="F313" s="6">
        <f t="shared" si="50"/>
        <v>12</v>
      </c>
      <c r="G313" s="6">
        <f t="shared" si="48"/>
        <v>-65.666222000000005</v>
      </c>
      <c r="J313" s="89">
        <v>10861925925.926001</v>
      </c>
      <c r="K313" s="89">
        <v>-61.735419999999998</v>
      </c>
      <c r="L313" s="89">
        <v>-51.124878000000002</v>
      </c>
      <c r="N313" s="6">
        <f t="shared" si="51"/>
        <v>12</v>
      </c>
      <c r="O313" s="6">
        <f t="shared" si="49"/>
        <v>-60.262981000000003</v>
      </c>
    </row>
    <row r="314" spans="2:16" x14ac:dyDescent="0.25">
      <c r="B314" s="89">
        <v>11415796296.296</v>
      </c>
      <c r="C314" s="89">
        <v>-61.130791000000002</v>
      </c>
      <c r="D314" s="89">
        <v>-51.277931000000002</v>
      </c>
      <c r="F314" s="6" t="s">
        <v>21</v>
      </c>
      <c r="J314" s="89">
        <v>11415796296.296</v>
      </c>
      <c r="K314" s="89">
        <v>-58.628700000000002</v>
      </c>
      <c r="L314" s="89">
        <v>-48.157555000000002</v>
      </c>
      <c r="N314" s="6" t="s">
        <v>21</v>
      </c>
    </row>
    <row r="315" spans="2:16" x14ac:dyDescent="0.25">
      <c r="B315" s="89">
        <v>11969666666.667</v>
      </c>
      <c r="C315" s="89">
        <v>-68.282829000000007</v>
      </c>
      <c r="D315" s="89">
        <v>-57.155265999999997</v>
      </c>
      <c r="J315" s="89">
        <v>11969666666.667</v>
      </c>
      <c r="K315" s="89">
        <v>-57.545108999999997</v>
      </c>
      <c r="L315" s="89">
        <v>-47.252192999999998</v>
      </c>
    </row>
    <row r="316" spans="2:16" x14ac:dyDescent="0.25">
      <c r="B316" s="89" t="s">
        <v>21</v>
      </c>
      <c r="J316" s="89" t="s">
        <v>21</v>
      </c>
    </row>
    <row r="317" spans="2:16" x14ac:dyDescent="0.25">
      <c r="F317" s="6" t="s">
        <v>51</v>
      </c>
      <c r="N317" s="6" t="s">
        <v>51</v>
      </c>
    </row>
    <row r="318" spans="2:16" ht="15.75" x14ac:dyDescent="0.25">
      <c r="F318" s="6" t="s">
        <v>19</v>
      </c>
      <c r="G318" s="6" t="str">
        <f t="shared" ref="G318:G337" si="52">D344</f>
        <v>3Rx5L dBc Log Mag(dB)</v>
      </c>
      <c r="H318" s="35">
        <v>3</v>
      </c>
      <c r="N318" s="6" t="s">
        <v>19</v>
      </c>
      <c r="O318" s="6" t="str">
        <f t="shared" ref="O318:O337" si="53">L344</f>
        <v>3Rx5L dBc Log Mag(dB)</v>
      </c>
      <c r="P318" s="35">
        <v>3</v>
      </c>
    </row>
    <row r="319" spans="2:16" ht="15.75" x14ac:dyDescent="0.25">
      <c r="B319" s="89" t="s">
        <v>49</v>
      </c>
      <c r="F319" s="6">
        <f t="shared" ref="F319:F337" si="54">B345/1000000000</f>
        <v>3.3029999999999999</v>
      </c>
      <c r="G319" s="6">
        <f t="shared" si="52"/>
        <v>-36.182270000000003</v>
      </c>
      <c r="H319" s="36">
        <f>ABS(AVERAGE(G319:G337)-(H318-1)*5)</f>
        <v>53.981159736842102</v>
      </c>
      <c r="J319" s="89" t="s">
        <v>49</v>
      </c>
      <c r="N319" s="6">
        <f t="shared" ref="N319:N337" si="55">J345/1000000000</f>
        <v>3.3029999999999999</v>
      </c>
      <c r="O319" s="6">
        <f t="shared" si="53"/>
        <v>-32.063693999999998</v>
      </c>
      <c r="P319" s="36">
        <f>ABS(AVERAGE(O319:O337)-(P318-1)*5)</f>
        <v>54.568153157894734</v>
      </c>
    </row>
    <row r="320" spans="2:16" x14ac:dyDescent="0.25">
      <c r="B320" s="89" t="s">
        <v>19</v>
      </c>
      <c r="C320" s="89" t="s">
        <v>134</v>
      </c>
      <c r="D320" s="89" t="s">
        <v>50</v>
      </c>
      <c r="F320" s="6">
        <f t="shared" si="54"/>
        <v>3.7861666666666998</v>
      </c>
      <c r="G320" s="6">
        <f t="shared" si="52"/>
        <v>-41.356102</v>
      </c>
      <c r="J320" s="89" t="s">
        <v>19</v>
      </c>
      <c r="K320" s="89" t="s">
        <v>134</v>
      </c>
      <c r="L320" s="89" t="s">
        <v>50</v>
      </c>
      <c r="N320" s="6">
        <f t="shared" si="55"/>
        <v>3.7861666666666998</v>
      </c>
      <c r="O320" s="84">
        <f t="shared" si="53"/>
        <v>-37.121727</v>
      </c>
    </row>
    <row r="321" spans="2:15" x14ac:dyDescent="0.25">
      <c r="B321" s="89">
        <v>2636333333.3333001</v>
      </c>
      <c r="C321" s="89">
        <v>-60.821086999999999</v>
      </c>
      <c r="D321" s="89">
        <v>-52.340964999999997</v>
      </c>
      <c r="F321" s="6">
        <f t="shared" si="54"/>
        <v>4.2693333333333001</v>
      </c>
      <c r="G321" s="6">
        <f t="shared" si="52"/>
        <v>-41.368178999999998</v>
      </c>
      <c r="J321" s="89">
        <v>2636333333.3333001</v>
      </c>
      <c r="K321" s="89">
        <v>-63.569381999999997</v>
      </c>
      <c r="L321" s="89">
        <v>-53.185775999999997</v>
      </c>
      <c r="N321" s="6">
        <f t="shared" si="55"/>
        <v>4.2693333333333001</v>
      </c>
      <c r="O321" s="84">
        <f t="shared" si="53"/>
        <v>-39.790011999999997</v>
      </c>
    </row>
    <row r="322" spans="2:15" x14ac:dyDescent="0.25">
      <c r="B322" s="89">
        <v>3156537037.0370002</v>
      </c>
      <c r="C322" s="89">
        <v>-64.960739000000004</v>
      </c>
      <c r="D322" s="89">
        <v>-57.093421999999997</v>
      </c>
      <c r="F322" s="6">
        <f t="shared" si="54"/>
        <v>4.7525000000000004</v>
      </c>
      <c r="G322" s="6">
        <f t="shared" si="52"/>
        <v>-40.495365</v>
      </c>
      <c r="J322" s="89">
        <v>3156537037.0370002</v>
      </c>
      <c r="K322" s="89">
        <v>-66.390915000000007</v>
      </c>
      <c r="L322" s="89">
        <v>-58.278454000000004</v>
      </c>
      <c r="N322" s="6">
        <f t="shared" si="55"/>
        <v>4.7525000000000004</v>
      </c>
      <c r="O322" s="84">
        <f t="shared" si="53"/>
        <v>-41.409595000000003</v>
      </c>
    </row>
    <row r="323" spans="2:15" x14ac:dyDescent="0.25">
      <c r="B323" s="89">
        <v>3676740740.7406998</v>
      </c>
      <c r="C323" s="89">
        <v>-65.893401999999995</v>
      </c>
      <c r="D323" s="89">
        <v>-57.776825000000002</v>
      </c>
      <c r="F323" s="6">
        <f t="shared" si="54"/>
        <v>5.2356666666667007</v>
      </c>
      <c r="G323" s="6">
        <f t="shared" si="52"/>
        <v>-35.046756999999999</v>
      </c>
      <c r="J323" s="89">
        <v>3676740740.7406998</v>
      </c>
      <c r="K323" s="89">
        <v>-68.322258000000005</v>
      </c>
      <c r="L323" s="89">
        <v>-60.350613000000003</v>
      </c>
      <c r="N323" s="6">
        <f t="shared" si="55"/>
        <v>5.2356666666667007</v>
      </c>
      <c r="O323" s="84">
        <f t="shared" si="53"/>
        <v>-39.483269</v>
      </c>
    </row>
    <row r="324" spans="2:15" x14ac:dyDescent="0.25">
      <c r="B324" s="89">
        <v>4196944444.4443998</v>
      </c>
      <c r="C324" s="89">
        <v>-64.169960000000003</v>
      </c>
      <c r="D324" s="89">
        <v>-55.999431999999999</v>
      </c>
      <c r="F324" s="6">
        <f t="shared" si="54"/>
        <v>5.7188333333332997</v>
      </c>
      <c r="G324" s="6">
        <f t="shared" si="52"/>
        <v>-37.820770000000003</v>
      </c>
      <c r="J324" s="89">
        <v>4196944444.4443998</v>
      </c>
      <c r="K324" s="89">
        <v>-70.402054000000007</v>
      </c>
      <c r="L324" s="89">
        <v>-61.999146000000003</v>
      </c>
      <c r="N324" s="6">
        <f t="shared" si="55"/>
        <v>5.7188333333332997</v>
      </c>
      <c r="O324" s="84">
        <f t="shared" si="53"/>
        <v>-39.827086999999999</v>
      </c>
    </row>
    <row r="325" spans="2:15" x14ac:dyDescent="0.25">
      <c r="B325" s="89">
        <v>4717148148.1480999</v>
      </c>
      <c r="C325" s="89">
        <v>-67.788077999999999</v>
      </c>
      <c r="D325" s="89">
        <v>-59.778869999999998</v>
      </c>
      <c r="F325" s="6">
        <f t="shared" si="54"/>
        <v>6.202</v>
      </c>
      <c r="G325" s="6">
        <f t="shared" si="52"/>
        <v>-37.873717999999997</v>
      </c>
      <c r="J325" s="89">
        <v>4717148148.1480999</v>
      </c>
      <c r="K325" s="89">
        <v>-83.817565999999999</v>
      </c>
      <c r="L325" s="89">
        <v>-75.047943000000004</v>
      </c>
      <c r="N325" s="6">
        <f t="shared" si="55"/>
        <v>6.202</v>
      </c>
      <c r="O325" s="84">
        <f t="shared" si="53"/>
        <v>-41.611919</v>
      </c>
    </row>
    <row r="326" spans="2:15" x14ac:dyDescent="0.25">
      <c r="B326" s="89">
        <v>5237351851.8519001</v>
      </c>
      <c r="C326" s="89">
        <v>-69.838172999999998</v>
      </c>
      <c r="D326" s="89">
        <v>-61.775055000000002</v>
      </c>
      <c r="F326" s="6">
        <f t="shared" si="54"/>
        <v>6.6851666666667002</v>
      </c>
      <c r="G326" s="6">
        <f t="shared" si="52"/>
        <v>-40.715935000000002</v>
      </c>
      <c r="J326" s="89">
        <v>5237351851.8519001</v>
      </c>
      <c r="K326" s="89">
        <v>-84.469261000000003</v>
      </c>
      <c r="L326" s="89">
        <v>-75.495498999999995</v>
      </c>
      <c r="N326" s="6">
        <f t="shared" si="55"/>
        <v>6.6851666666667002</v>
      </c>
      <c r="O326" s="84">
        <f t="shared" si="53"/>
        <v>-40.464668000000003</v>
      </c>
    </row>
    <row r="327" spans="2:15" x14ac:dyDescent="0.25">
      <c r="B327" s="89">
        <v>5757555555.5556002</v>
      </c>
      <c r="C327" s="89">
        <v>-76.565101999999996</v>
      </c>
      <c r="D327" s="89">
        <v>-68.366782999999998</v>
      </c>
      <c r="F327" s="6">
        <f t="shared" si="54"/>
        <v>7.1683333333332993</v>
      </c>
      <c r="G327" s="6">
        <f t="shared" si="52"/>
        <v>-40.981749999999998</v>
      </c>
      <c r="J327" s="89">
        <v>5757555555.5556002</v>
      </c>
      <c r="K327" s="89">
        <v>-75.469429000000005</v>
      </c>
      <c r="L327" s="89">
        <v>-66.084625000000003</v>
      </c>
      <c r="N327" s="6">
        <f t="shared" si="55"/>
        <v>7.1683333333332993</v>
      </c>
      <c r="O327" s="84">
        <f t="shared" si="53"/>
        <v>-40.633766000000001</v>
      </c>
    </row>
    <row r="328" spans="2:15" x14ac:dyDescent="0.25">
      <c r="B328" s="89">
        <v>6277759259.2593002</v>
      </c>
      <c r="C328" s="89">
        <v>-75.858886999999996</v>
      </c>
      <c r="D328" s="89">
        <v>-67.569794000000002</v>
      </c>
      <c r="F328" s="6">
        <f t="shared" si="54"/>
        <v>7.6515000000000004</v>
      </c>
      <c r="G328" s="6">
        <f t="shared" si="52"/>
        <v>-39.644874999999999</v>
      </c>
      <c r="J328" s="89">
        <v>6277759259.2593002</v>
      </c>
      <c r="K328" s="89">
        <v>-78.317856000000006</v>
      </c>
      <c r="L328" s="89">
        <v>-68.495818999999997</v>
      </c>
      <c r="N328" s="6">
        <f t="shared" si="55"/>
        <v>7.6515000000000004</v>
      </c>
      <c r="O328" s="84">
        <f t="shared" si="53"/>
        <v>-41.172263999999998</v>
      </c>
    </row>
    <row r="329" spans="2:15" x14ac:dyDescent="0.25">
      <c r="B329" s="89">
        <v>6797962962.9630003</v>
      </c>
      <c r="C329" s="89">
        <v>-76.257210000000001</v>
      </c>
      <c r="D329" s="89">
        <v>-67.761878999999993</v>
      </c>
      <c r="F329" s="6">
        <f t="shared" si="54"/>
        <v>8.1346666666666998</v>
      </c>
      <c r="G329" s="6">
        <f t="shared" si="52"/>
        <v>-41.978225999999999</v>
      </c>
      <c r="J329" s="89">
        <v>6797962962.9630003</v>
      </c>
      <c r="K329" s="89">
        <v>-78.263938999999993</v>
      </c>
      <c r="L329" s="89">
        <v>-68.159881999999996</v>
      </c>
      <c r="N329" s="6">
        <f t="shared" si="55"/>
        <v>8.1346666666666998</v>
      </c>
      <c r="O329" s="84">
        <f t="shared" si="53"/>
        <v>-44.721111000000001</v>
      </c>
    </row>
    <row r="330" spans="2:15" x14ac:dyDescent="0.25">
      <c r="B330" s="89">
        <v>7318166666.6667004</v>
      </c>
      <c r="C330" s="89">
        <v>-76.628608999999997</v>
      </c>
      <c r="D330" s="89">
        <v>-67.921561999999994</v>
      </c>
      <c r="F330" s="6">
        <f t="shared" si="54"/>
        <v>8.6178333333332997</v>
      </c>
      <c r="G330" s="6">
        <f t="shared" si="52"/>
        <v>-43.991126999999999</v>
      </c>
      <c r="J330" s="89">
        <v>7318166666.6667004</v>
      </c>
      <c r="K330" s="89">
        <v>-77.922211000000004</v>
      </c>
      <c r="L330" s="89">
        <v>-67.612967999999995</v>
      </c>
      <c r="N330" s="6">
        <f t="shared" si="55"/>
        <v>8.6178333333332997</v>
      </c>
      <c r="O330" s="84">
        <f t="shared" si="53"/>
        <v>-48.340187</v>
      </c>
    </row>
    <row r="331" spans="2:15" x14ac:dyDescent="0.25">
      <c r="B331" s="89">
        <v>7838370370.3704004</v>
      </c>
      <c r="C331" s="89">
        <v>-77.001671000000002</v>
      </c>
      <c r="D331" s="89">
        <v>-68.107803000000004</v>
      </c>
      <c r="F331" s="6">
        <f t="shared" si="54"/>
        <v>9.1010000000000009</v>
      </c>
      <c r="G331" s="6">
        <f t="shared" si="52"/>
        <v>-51.387276</v>
      </c>
      <c r="J331" s="89">
        <v>7838370370.3704004</v>
      </c>
      <c r="K331" s="89">
        <v>-73.071922000000001</v>
      </c>
      <c r="L331" s="89">
        <v>-62.524600999999997</v>
      </c>
      <c r="N331" s="6">
        <f t="shared" si="55"/>
        <v>9.1010000000000009</v>
      </c>
      <c r="O331" s="84">
        <f t="shared" si="53"/>
        <v>-47.868397000000002</v>
      </c>
    </row>
    <row r="332" spans="2:15" x14ac:dyDescent="0.25">
      <c r="B332" s="89">
        <v>8358574074.0740995</v>
      </c>
      <c r="C332" s="89">
        <v>-76.739052000000001</v>
      </c>
      <c r="D332" s="89">
        <v>-67.876555999999994</v>
      </c>
      <c r="F332" s="6">
        <f t="shared" si="54"/>
        <v>9.5841666666667003</v>
      </c>
      <c r="G332" s="6">
        <f t="shared" si="52"/>
        <v>-56.406986000000003</v>
      </c>
      <c r="J332" s="89">
        <v>8358574074.0740995</v>
      </c>
      <c r="K332" s="89">
        <v>-77.042975999999996</v>
      </c>
      <c r="L332" s="89">
        <v>-66.487578999999997</v>
      </c>
      <c r="N332" s="6">
        <f t="shared" si="55"/>
        <v>9.5841666666667003</v>
      </c>
      <c r="O332" s="84">
        <f t="shared" si="53"/>
        <v>-52.432816000000003</v>
      </c>
    </row>
    <row r="333" spans="2:15" x14ac:dyDescent="0.25">
      <c r="B333" s="89">
        <v>8878777777.7777996</v>
      </c>
      <c r="C333" s="89">
        <v>-71.564148000000003</v>
      </c>
      <c r="D333" s="89">
        <v>-62.391582</v>
      </c>
      <c r="F333" s="6">
        <f t="shared" si="54"/>
        <v>10.067333333333</v>
      </c>
      <c r="G333" s="6">
        <f t="shared" si="52"/>
        <v>-50.696280999999999</v>
      </c>
      <c r="J333" s="89">
        <v>8878777777.7777996</v>
      </c>
      <c r="K333" s="89">
        <v>-72.053641999999996</v>
      </c>
      <c r="L333" s="89">
        <v>-61.105854000000001</v>
      </c>
      <c r="N333" s="6">
        <f t="shared" si="55"/>
        <v>10.067333333333</v>
      </c>
      <c r="O333" s="84">
        <f t="shared" si="53"/>
        <v>-51.141106000000001</v>
      </c>
    </row>
    <row r="334" spans="2:15" x14ac:dyDescent="0.25">
      <c r="B334" s="89">
        <v>9398981481.4815006</v>
      </c>
      <c r="C334" s="89">
        <v>-85.454268999999996</v>
      </c>
      <c r="D334" s="89">
        <v>-76.282195999999999</v>
      </c>
      <c r="F334" s="6">
        <f t="shared" si="54"/>
        <v>10.5505</v>
      </c>
      <c r="G334" s="6">
        <f t="shared" si="52"/>
        <v>-46.554606999999997</v>
      </c>
      <c r="J334" s="89">
        <v>9398981481.4815006</v>
      </c>
      <c r="K334" s="89">
        <v>-76.523360999999994</v>
      </c>
      <c r="L334" s="89">
        <v>-65.696312000000006</v>
      </c>
      <c r="N334" s="6">
        <f t="shared" si="55"/>
        <v>10.5505</v>
      </c>
      <c r="O334" s="84">
        <f t="shared" si="53"/>
        <v>-48.190925999999997</v>
      </c>
    </row>
    <row r="335" spans="2:15" x14ac:dyDescent="0.25">
      <c r="B335" s="89">
        <v>9919185185.1851997</v>
      </c>
      <c r="C335" s="89">
        <v>-85.873428000000004</v>
      </c>
      <c r="D335" s="89">
        <v>-76.751434000000003</v>
      </c>
      <c r="F335" s="6">
        <f t="shared" si="54"/>
        <v>11.033666666666999</v>
      </c>
      <c r="G335" s="6">
        <f t="shared" si="52"/>
        <v>-52.252257999999998</v>
      </c>
      <c r="J335" s="89">
        <v>9919185185.1851997</v>
      </c>
      <c r="K335" s="89">
        <v>-73.991432000000003</v>
      </c>
      <c r="L335" s="89">
        <v>-63.272078999999998</v>
      </c>
      <c r="N335" s="6">
        <f t="shared" si="55"/>
        <v>11.033666666666999</v>
      </c>
      <c r="O335" s="84">
        <f t="shared" si="53"/>
        <v>-48.624274999999997</v>
      </c>
    </row>
    <row r="336" spans="2:15" x14ac:dyDescent="0.25">
      <c r="B336" s="89">
        <v>10439388888.889</v>
      </c>
      <c r="C336" s="89">
        <v>-100.11431</v>
      </c>
      <c r="D336" s="89">
        <v>-90.957572999999996</v>
      </c>
      <c r="F336" s="6">
        <f t="shared" si="54"/>
        <v>11.516833333333</v>
      </c>
      <c r="G336" s="6">
        <f t="shared" si="52"/>
        <v>-50.436878</v>
      </c>
      <c r="J336" s="89">
        <v>10439388888.889</v>
      </c>
      <c r="K336" s="89">
        <v>-69.981742999999994</v>
      </c>
      <c r="L336" s="89">
        <v>-59.349730999999998</v>
      </c>
      <c r="N336" s="6">
        <f t="shared" si="55"/>
        <v>11.516833333333</v>
      </c>
      <c r="O336" s="84">
        <f t="shared" si="53"/>
        <v>-50.259022000000002</v>
      </c>
    </row>
    <row r="337" spans="2:16" x14ac:dyDescent="0.25">
      <c r="B337" s="89">
        <v>10959592592.593</v>
      </c>
      <c r="C337" s="89">
        <v>-81.267960000000002</v>
      </c>
      <c r="D337" s="89">
        <v>-71.906829999999999</v>
      </c>
      <c r="F337" s="6">
        <f t="shared" si="54"/>
        <v>12</v>
      </c>
      <c r="G337" s="6">
        <f t="shared" si="52"/>
        <v>-50.452674999999999</v>
      </c>
      <c r="J337" s="89">
        <v>10959592592.593</v>
      </c>
      <c r="K337" s="89">
        <v>-69.648712000000003</v>
      </c>
      <c r="L337" s="89">
        <v>-59.038170000000001</v>
      </c>
      <c r="N337" s="6">
        <f t="shared" si="55"/>
        <v>12</v>
      </c>
      <c r="O337" s="84">
        <f t="shared" si="53"/>
        <v>-61.639068999999999</v>
      </c>
    </row>
    <row r="338" spans="2:16" x14ac:dyDescent="0.25">
      <c r="B338" s="89">
        <v>11479796296.296</v>
      </c>
      <c r="C338" s="89">
        <v>-75.850029000000006</v>
      </c>
      <c r="D338" s="89">
        <v>-65.997169</v>
      </c>
      <c r="F338" s="6" t="s">
        <v>21</v>
      </c>
      <c r="J338" s="89">
        <v>11479796296.296</v>
      </c>
      <c r="K338" s="89">
        <v>-69.683104999999998</v>
      </c>
      <c r="L338" s="89">
        <v>-59.211956000000001</v>
      </c>
      <c r="N338" s="6" t="s">
        <v>21</v>
      </c>
    </row>
    <row r="339" spans="2:16" x14ac:dyDescent="0.25">
      <c r="B339" s="89">
        <v>12000000000</v>
      </c>
      <c r="C339" s="89">
        <v>-76.793785</v>
      </c>
      <c r="D339" s="89">
        <v>-65.666222000000005</v>
      </c>
      <c r="J339" s="89">
        <v>12000000000</v>
      </c>
      <c r="K339" s="89">
        <v>-70.555892999999998</v>
      </c>
      <c r="L339" s="89">
        <v>-60.262981000000003</v>
      </c>
    </row>
    <row r="340" spans="2:16" x14ac:dyDescent="0.25">
      <c r="B340" s="89" t="s">
        <v>21</v>
      </c>
      <c r="J340" s="89" t="s">
        <v>21</v>
      </c>
    </row>
    <row r="341" spans="2:16" x14ac:dyDescent="0.25">
      <c r="F341" s="6" t="s">
        <v>53</v>
      </c>
      <c r="N341" s="6" t="s">
        <v>53</v>
      </c>
    </row>
    <row r="342" spans="2:16" ht="15.75" x14ac:dyDescent="0.25">
      <c r="F342" s="6" t="s">
        <v>19</v>
      </c>
      <c r="G342" s="6" t="str">
        <f t="shared" ref="G342:G361" si="56">D368</f>
        <v>4Rx1L dBc Log Mag(dB)</v>
      </c>
      <c r="H342" s="35">
        <v>4</v>
      </c>
      <c r="N342" s="6" t="s">
        <v>19</v>
      </c>
      <c r="O342" s="6" t="str">
        <f t="shared" ref="O342:O361" si="57">L368</f>
        <v>4Rx1L dBc Log Mag(dB)</v>
      </c>
      <c r="P342" s="35">
        <v>4</v>
      </c>
    </row>
    <row r="343" spans="2:16" ht="15.75" x14ac:dyDescent="0.25">
      <c r="B343" s="89" t="s">
        <v>51</v>
      </c>
      <c r="F343" s="6">
        <f t="shared" ref="F343:F361" si="58">B369/1000000000</f>
        <v>2</v>
      </c>
      <c r="G343" s="6">
        <f t="shared" si="56"/>
        <v>-76.123535000000004</v>
      </c>
      <c r="H343" s="36">
        <f>ABS(AVERAGE(G343:G361)-(H342-1)*5)</f>
        <v>82.486610947368447</v>
      </c>
      <c r="J343" s="89" t="s">
        <v>51</v>
      </c>
      <c r="N343" s="6">
        <f t="shared" ref="N343:N361" si="59">J369/1000000000</f>
        <v>2</v>
      </c>
      <c r="O343" s="6">
        <f t="shared" si="57"/>
        <v>-84.706085000000002</v>
      </c>
      <c r="P343" s="36">
        <f>ABS(AVERAGE(O343:O361)-(P342-1)*5)</f>
        <v>88.086171842105273</v>
      </c>
    </row>
    <row r="344" spans="2:16" x14ac:dyDescent="0.25">
      <c r="B344" s="89" t="s">
        <v>19</v>
      </c>
      <c r="C344" s="89" t="s">
        <v>135</v>
      </c>
      <c r="D344" s="89" t="s">
        <v>52</v>
      </c>
      <c r="F344" s="6">
        <f t="shared" si="58"/>
        <v>2.0542916666666997</v>
      </c>
      <c r="G344" s="6">
        <f t="shared" si="56"/>
        <v>-73.806931000000006</v>
      </c>
      <c r="J344" s="89" t="s">
        <v>19</v>
      </c>
      <c r="K344" s="89" t="s">
        <v>135</v>
      </c>
      <c r="L344" s="89" t="s">
        <v>52</v>
      </c>
      <c r="N344" s="6">
        <f t="shared" si="59"/>
        <v>2.0542916666666997</v>
      </c>
      <c r="O344" s="6">
        <f t="shared" si="57"/>
        <v>-95.796409999999995</v>
      </c>
    </row>
    <row r="345" spans="2:16" x14ac:dyDescent="0.25">
      <c r="B345" s="89">
        <v>3303000000</v>
      </c>
      <c r="C345" s="89">
        <v>-44.662391999999997</v>
      </c>
      <c r="D345" s="89">
        <v>-36.182270000000003</v>
      </c>
      <c r="F345" s="6">
        <f t="shared" si="58"/>
        <v>2.1085833333332999</v>
      </c>
      <c r="G345" s="6">
        <f t="shared" si="56"/>
        <v>-82.765663000000004</v>
      </c>
      <c r="J345" s="89">
        <v>3303000000</v>
      </c>
      <c r="K345" s="89">
        <v>-42.447299999999998</v>
      </c>
      <c r="L345" s="89">
        <v>-32.063693999999998</v>
      </c>
      <c r="N345" s="6">
        <f t="shared" si="59"/>
        <v>2.1085833333332999</v>
      </c>
      <c r="O345" s="6">
        <f t="shared" si="57"/>
        <v>-92.001503</v>
      </c>
    </row>
    <row r="346" spans="2:16" x14ac:dyDescent="0.25">
      <c r="B346" s="89">
        <v>3786166666.6666999</v>
      </c>
      <c r="C346" s="89">
        <v>-49.223415000000003</v>
      </c>
      <c r="D346" s="89">
        <v>-41.356102</v>
      </c>
      <c r="F346" s="6">
        <f t="shared" si="58"/>
        <v>2.1628750000000001</v>
      </c>
      <c r="G346" s="6">
        <f t="shared" si="56"/>
        <v>-80.413939999999997</v>
      </c>
      <c r="J346" s="89">
        <v>3786166666.6666999</v>
      </c>
      <c r="K346" s="89">
        <v>-45.234188000000003</v>
      </c>
      <c r="L346" s="89">
        <v>-37.121727</v>
      </c>
      <c r="N346" s="6">
        <f t="shared" si="59"/>
        <v>2.1628750000000001</v>
      </c>
      <c r="O346" s="6">
        <f t="shared" si="57"/>
        <v>-90.578506000000004</v>
      </c>
    </row>
    <row r="347" spans="2:16" x14ac:dyDescent="0.25">
      <c r="B347" s="89">
        <v>4269333333.3333001</v>
      </c>
      <c r="C347" s="89">
        <v>-49.484752999999998</v>
      </c>
      <c r="D347" s="89">
        <v>-41.368178999999998</v>
      </c>
      <c r="F347" s="6">
        <f t="shared" si="58"/>
        <v>2.2171666666666998</v>
      </c>
      <c r="G347" s="6">
        <f t="shared" si="56"/>
        <v>-72.176040999999998</v>
      </c>
      <c r="J347" s="89">
        <v>4269333333.3333001</v>
      </c>
      <c r="K347" s="89">
        <v>-47.761654</v>
      </c>
      <c r="L347" s="89">
        <v>-39.790011999999997</v>
      </c>
      <c r="N347" s="6">
        <f t="shared" si="59"/>
        <v>2.2171666666666998</v>
      </c>
      <c r="O347" s="6">
        <f t="shared" si="57"/>
        <v>-83.315796000000006</v>
      </c>
    </row>
    <row r="348" spans="2:16" x14ac:dyDescent="0.25">
      <c r="B348" s="89">
        <v>4752500000</v>
      </c>
      <c r="C348" s="89">
        <v>-48.665889999999997</v>
      </c>
      <c r="D348" s="89">
        <v>-40.495365</v>
      </c>
      <c r="F348" s="6">
        <f t="shared" si="58"/>
        <v>2.2714583333333001</v>
      </c>
      <c r="G348" s="6">
        <f t="shared" si="56"/>
        <v>-71.356444999999994</v>
      </c>
      <c r="J348" s="89">
        <v>4752500000</v>
      </c>
      <c r="K348" s="89">
        <v>-49.8125</v>
      </c>
      <c r="L348" s="89">
        <v>-41.409595000000003</v>
      </c>
      <c r="N348" s="6">
        <f t="shared" si="59"/>
        <v>2.2714583333333001</v>
      </c>
      <c r="O348" s="6">
        <f t="shared" si="57"/>
        <v>-86.630013000000005</v>
      </c>
    </row>
    <row r="349" spans="2:16" x14ac:dyDescent="0.25">
      <c r="B349" s="89">
        <v>5235666666.6667004</v>
      </c>
      <c r="C349" s="89">
        <v>-43.055965</v>
      </c>
      <c r="D349" s="89">
        <v>-35.046756999999999</v>
      </c>
      <c r="F349" s="6">
        <f t="shared" si="58"/>
        <v>2.3257500000000002</v>
      </c>
      <c r="G349" s="6">
        <f t="shared" si="56"/>
        <v>-67.616814000000005</v>
      </c>
      <c r="J349" s="89">
        <v>5235666666.6667004</v>
      </c>
      <c r="K349" s="89">
        <v>-48.252887999999999</v>
      </c>
      <c r="L349" s="89">
        <v>-39.483269</v>
      </c>
      <c r="N349" s="6">
        <f t="shared" si="59"/>
        <v>2.3257500000000002</v>
      </c>
      <c r="O349" s="6">
        <f t="shared" si="57"/>
        <v>-71.999542000000005</v>
      </c>
    </row>
    <row r="350" spans="2:16" x14ac:dyDescent="0.25">
      <c r="B350" s="89">
        <v>5718833333.3332996</v>
      </c>
      <c r="C350" s="89">
        <v>-45.883884000000002</v>
      </c>
      <c r="D350" s="89">
        <v>-37.820770000000003</v>
      </c>
      <c r="F350" s="6">
        <f t="shared" si="58"/>
        <v>2.3800416666666999</v>
      </c>
      <c r="G350" s="6">
        <f t="shared" si="56"/>
        <v>-61.969741999999997</v>
      </c>
      <c r="J350" s="89">
        <v>5718833333.3332996</v>
      </c>
      <c r="K350" s="89">
        <v>-48.800846</v>
      </c>
      <c r="L350" s="89">
        <v>-39.827086999999999</v>
      </c>
      <c r="N350" s="6">
        <f t="shared" si="59"/>
        <v>2.3800416666666999</v>
      </c>
      <c r="O350" s="6">
        <f t="shared" si="57"/>
        <v>-59.830050999999997</v>
      </c>
    </row>
    <row r="351" spans="2:16" x14ac:dyDescent="0.25">
      <c r="B351" s="89">
        <v>6202000000</v>
      </c>
      <c r="C351" s="89">
        <v>-46.072037000000002</v>
      </c>
      <c r="D351" s="89">
        <v>-37.873717999999997</v>
      </c>
      <c r="F351" s="6">
        <f t="shared" si="58"/>
        <v>2.4343333333333002</v>
      </c>
      <c r="G351" s="6">
        <f t="shared" si="56"/>
        <v>-58.716704999999997</v>
      </c>
      <c r="J351" s="89">
        <v>6202000000</v>
      </c>
      <c r="K351" s="89">
        <v>-50.996723000000003</v>
      </c>
      <c r="L351" s="89">
        <v>-41.611919</v>
      </c>
      <c r="N351" s="6">
        <f t="shared" si="59"/>
        <v>2.4343333333333002</v>
      </c>
      <c r="O351" s="6">
        <f t="shared" si="57"/>
        <v>-59.484509000000003</v>
      </c>
    </row>
    <row r="352" spans="2:16" x14ac:dyDescent="0.25">
      <c r="B352" s="89">
        <v>6685166666.6667004</v>
      </c>
      <c r="C352" s="89">
        <v>-49.005023999999999</v>
      </c>
      <c r="D352" s="89">
        <v>-40.715935000000002</v>
      </c>
      <c r="F352" s="6">
        <f t="shared" si="58"/>
        <v>2.4886249999999999</v>
      </c>
      <c r="G352" s="6">
        <f t="shared" si="56"/>
        <v>-61.351565999999998</v>
      </c>
      <c r="J352" s="89">
        <v>6685166666.6667004</v>
      </c>
      <c r="K352" s="89">
        <v>-50.286704999999998</v>
      </c>
      <c r="L352" s="89">
        <v>-40.464668000000003</v>
      </c>
      <c r="N352" s="6">
        <f t="shared" si="59"/>
        <v>2.4886249999999999</v>
      </c>
      <c r="O352" s="6">
        <f t="shared" si="57"/>
        <v>-62.071167000000003</v>
      </c>
    </row>
    <row r="353" spans="2:16" x14ac:dyDescent="0.25">
      <c r="B353" s="89">
        <v>7168333333.3332996</v>
      </c>
      <c r="C353" s="89">
        <v>-49.477080999999998</v>
      </c>
      <c r="D353" s="89">
        <v>-40.981749999999998</v>
      </c>
      <c r="F353" s="6">
        <f t="shared" si="58"/>
        <v>2.5429166666667</v>
      </c>
      <c r="G353" s="6">
        <f t="shared" si="56"/>
        <v>-61.340815999999997</v>
      </c>
      <c r="J353" s="89">
        <v>7168333333.3332996</v>
      </c>
      <c r="K353" s="89">
        <v>-50.737819999999999</v>
      </c>
      <c r="L353" s="89">
        <v>-40.633766000000001</v>
      </c>
      <c r="N353" s="6">
        <f t="shared" si="59"/>
        <v>2.5429166666667</v>
      </c>
      <c r="O353" s="6">
        <f t="shared" si="57"/>
        <v>-71.105309000000005</v>
      </c>
    </row>
    <row r="354" spans="2:16" x14ac:dyDescent="0.25">
      <c r="B354" s="89">
        <v>7651500000</v>
      </c>
      <c r="C354" s="89">
        <v>-48.351920999999997</v>
      </c>
      <c r="D354" s="89">
        <v>-39.644874999999999</v>
      </c>
      <c r="F354" s="6">
        <f t="shared" si="58"/>
        <v>2.5972083333333003</v>
      </c>
      <c r="G354" s="6">
        <f t="shared" si="56"/>
        <v>-61.313076000000002</v>
      </c>
      <c r="J354" s="89">
        <v>7651500000</v>
      </c>
      <c r="K354" s="89">
        <v>-51.48151</v>
      </c>
      <c r="L354" s="89">
        <v>-41.172263999999998</v>
      </c>
      <c r="N354" s="6">
        <f t="shared" si="59"/>
        <v>2.5972083333333003</v>
      </c>
      <c r="O354" s="6">
        <f t="shared" si="57"/>
        <v>-77.423858999999993</v>
      </c>
    </row>
    <row r="355" spans="2:16" x14ac:dyDescent="0.25">
      <c r="B355" s="89">
        <v>8134666666.6667004</v>
      </c>
      <c r="C355" s="89">
        <v>-50.872093</v>
      </c>
      <c r="D355" s="89">
        <v>-41.978225999999999</v>
      </c>
      <c r="F355" s="6">
        <f t="shared" si="58"/>
        <v>2.6515</v>
      </c>
      <c r="G355" s="6">
        <f t="shared" si="56"/>
        <v>-59.002155000000002</v>
      </c>
      <c r="J355" s="89">
        <v>8134666666.6667004</v>
      </c>
      <c r="K355" s="89">
        <v>-55.268428999999998</v>
      </c>
      <c r="L355" s="89">
        <v>-44.721111000000001</v>
      </c>
      <c r="N355" s="6">
        <f t="shared" si="59"/>
        <v>2.6515</v>
      </c>
      <c r="O355" s="6">
        <f t="shared" si="57"/>
        <v>-69.526199000000005</v>
      </c>
    </row>
    <row r="356" spans="2:16" x14ac:dyDescent="0.25">
      <c r="B356" s="89">
        <v>8617833333.3332996</v>
      </c>
      <c r="C356" s="89">
        <v>-52.853625999999998</v>
      </c>
      <c r="D356" s="89">
        <v>-43.991126999999999</v>
      </c>
      <c r="F356" s="6">
        <f t="shared" si="58"/>
        <v>2.7057916666666997</v>
      </c>
      <c r="G356" s="6">
        <f t="shared" si="56"/>
        <v>-63.810963000000001</v>
      </c>
      <c r="J356" s="89">
        <v>8617833333.3332996</v>
      </c>
      <c r="K356" s="89">
        <v>-58.895580000000002</v>
      </c>
      <c r="L356" s="89">
        <v>-48.340187</v>
      </c>
      <c r="N356" s="6">
        <f t="shared" si="59"/>
        <v>2.7057916666666997</v>
      </c>
      <c r="O356" s="6">
        <f t="shared" si="57"/>
        <v>-66.811645999999996</v>
      </c>
    </row>
    <row r="357" spans="2:16" x14ac:dyDescent="0.25">
      <c r="B357" s="89">
        <v>9101000000</v>
      </c>
      <c r="C357" s="89">
        <v>-60.559845000000003</v>
      </c>
      <c r="D357" s="89">
        <v>-51.387276</v>
      </c>
      <c r="F357" s="6">
        <f t="shared" si="58"/>
        <v>2.7600833333332999</v>
      </c>
      <c r="G357" s="6">
        <f t="shared" si="56"/>
        <v>-66.151115000000004</v>
      </c>
      <c r="J357" s="89">
        <v>9101000000</v>
      </c>
      <c r="K357" s="89">
        <v>-58.816181</v>
      </c>
      <c r="L357" s="89">
        <v>-47.868397000000002</v>
      </c>
      <c r="N357" s="6">
        <f t="shared" si="59"/>
        <v>2.7600833333332999</v>
      </c>
      <c r="O357" s="6">
        <f t="shared" si="57"/>
        <v>-64.170958999999996</v>
      </c>
    </row>
    <row r="358" spans="2:16" x14ac:dyDescent="0.25">
      <c r="B358" s="89">
        <v>9584166666.6667004</v>
      </c>
      <c r="C358" s="89">
        <v>-65.579063000000005</v>
      </c>
      <c r="D358" s="89">
        <v>-56.406986000000003</v>
      </c>
      <c r="F358" s="6">
        <f t="shared" si="58"/>
        <v>2.8143750000000001</v>
      </c>
      <c r="G358" s="6">
        <f t="shared" si="56"/>
        <v>-65.023871999999997</v>
      </c>
      <c r="J358" s="89">
        <v>9584166666.6667004</v>
      </c>
      <c r="K358" s="89">
        <v>-63.259864999999998</v>
      </c>
      <c r="L358" s="89">
        <v>-52.432816000000003</v>
      </c>
      <c r="N358" s="6">
        <f t="shared" si="59"/>
        <v>2.8143750000000001</v>
      </c>
      <c r="O358" s="6">
        <f t="shared" si="57"/>
        <v>-64.566055000000006</v>
      </c>
    </row>
    <row r="359" spans="2:16" x14ac:dyDescent="0.25">
      <c r="B359" s="89">
        <v>10067333333.333</v>
      </c>
      <c r="C359" s="89">
        <v>-59.818272</v>
      </c>
      <c r="D359" s="89">
        <v>-50.696280999999999</v>
      </c>
      <c r="F359" s="6">
        <f t="shared" si="58"/>
        <v>2.8686666666666998</v>
      </c>
      <c r="G359" s="6">
        <f t="shared" si="56"/>
        <v>-67.665543</v>
      </c>
      <c r="J359" s="89">
        <v>10067333333.333</v>
      </c>
      <c r="K359" s="89">
        <v>-61.860461999999998</v>
      </c>
      <c r="L359" s="89">
        <v>-51.141106000000001</v>
      </c>
      <c r="N359" s="6">
        <f t="shared" si="59"/>
        <v>2.8686666666666998</v>
      </c>
      <c r="O359" s="6">
        <f t="shared" si="57"/>
        <v>-62.599293000000003</v>
      </c>
    </row>
    <row r="360" spans="2:16" x14ac:dyDescent="0.25">
      <c r="B360" s="89">
        <v>10550500000</v>
      </c>
      <c r="C360" s="89">
        <v>-55.711345999999999</v>
      </c>
      <c r="D360" s="89">
        <v>-46.554606999999997</v>
      </c>
      <c r="F360" s="6">
        <f t="shared" si="58"/>
        <v>2.9229583333333</v>
      </c>
      <c r="G360" s="6">
        <f t="shared" si="56"/>
        <v>-66.937629999999999</v>
      </c>
      <c r="J360" s="89">
        <v>10550500000</v>
      </c>
      <c r="K360" s="89">
        <v>-58.822937000000003</v>
      </c>
      <c r="L360" s="89">
        <v>-48.190925999999997</v>
      </c>
      <c r="N360" s="6">
        <f t="shared" si="59"/>
        <v>2.9229583333333</v>
      </c>
      <c r="O360" s="6">
        <f t="shared" si="57"/>
        <v>-62.135311000000002</v>
      </c>
    </row>
    <row r="361" spans="2:16" x14ac:dyDescent="0.25">
      <c r="B361" s="89">
        <v>11033666666.667</v>
      </c>
      <c r="C361" s="89">
        <v>-61.613391999999997</v>
      </c>
      <c r="D361" s="89">
        <v>-52.252257999999998</v>
      </c>
      <c r="F361" s="6">
        <f t="shared" si="58"/>
        <v>2.9772500000000002</v>
      </c>
      <c r="G361" s="6">
        <f t="shared" si="56"/>
        <v>-64.703056000000004</v>
      </c>
      <c r="J361" s="89">
        <v>11033666666.667</v>
      </c>
      <c r="K361" s="89">
        <v>-59.234817999999997</v>
      </c>
      <c r="L361" s="89">
        <v>-48.624274999999997</v>
      </c>
      <c r="N361" s="6">
        <f t="shared" si="59"/>
        <v>2.9772500000000002</v>
      </c>
      <c r="O361" s="6">
        <f t="shared" si="57"/>
        <v>-63.885052000000002</v>
      </c>
    </row>
    <row r="362" spans="2:16" x14ac:dyDescent="0.25">
      <c r="B362" s="89">
        <v>11516833333.333</v>
      </c>
      <c r="C362" s="89">
        <v>-60.289738</v>
      </c>
      <c r="D362" s="89">
        <v>-50.436878</v>
      </c>
      <c r="F362" s="6" t="s">
        <v>21</v>
      </c>
      <c r="J362" s="89">
        <v>11516833333.333</v>
      </c>
      <c r="K362" s="89">
        <v>-60.730167000000002</v>
      </c>
      <c r="L362" s="89">
        <v>-50.259022000000002</v>
      </c>
      <c r="N362" s="6" t="s">
        <v>21</v>
      </c>
    </row>
    <row r="363" spans="2:16" x14ac:dyDescent="0.25">
      <c r="B363" s="89">
        <v>12000000000</v>
      </c>
      <c r="C363" s="89">
        <v>-61.580235000000002</v>
      </c>
      <c r="D363" s="89">
        <v>-50.452674999999999</v>
      </c>
      <c r="J363" s="89">
        <v>12000000000</v>
      </c>
      <c r="K363" s="89">
        <v>-71.931984</v>
      </c>
      <c r="L363" s="89">
        <v>-61.639068999999999</v>
      </c>
    </row>
    <row r="364" spans="2:16" x14ac:dyDescent="0.25">
      <c r="B364" s="89" t="s">
        <v>21</v>
      </c>
      <c r="J364" s="89" t="s">
        <v>21</v>
      </c>
    </row>
    <row r="365" spans="2:16" x14ac:dyDescent="0.25">
      <c r="F365" s="6" t="s">
        <v>55</v>
      </c>
      <c r="N365" s="6" t="s">
        <v>55</v>
      </c>
    </row>
    <row r="366" spans="2:16" ht="15.75" x14ac:dyDescent="0.25">
      <c r="F366" s="6" t="s">
        <v>19</v>
      </c>
      <c r="G366" s="6" t="str">
        <f t="shared" ref="G366:G385" si="60">D392</f>
        <v>4Rx2L dBc Log Mag(dB)</v>
      </c>
      <c r="H366" s="35">
        <v>4</v>
      </c>
      <c r="N366" s="6" t="s">
        <v>19</v>
      </c>
      <c r="O366" s="6" t="str">
        <f t="shared" ref="O366:O385" si="61">L392</f>
        <v>4Rx2L dBc Log Mag(dB)</v>
      </c>
      <c r="P366" s="35">
        <v>4</v>
      </c>
    </row>
    <row r="367" spans="2:16" ht="15.75" x14ac:dyDescent="0.25">
      <c r="B367" s="89" t="s">
        <v>53</v>
      </c>
      <c r="F367" s="6">
        <f t="shared" ref="F367:F385" si="62">B393/1000000000</f>
        <v>3</v>
      </c>
      <c r="G367" s="6">
        <f t="shared" si="60"/>
        <v>-82.877380000000002</v>
      </c>
      <c r="H367" s="36">
        <f>ABS(AVERAGE(G367:G385)-(H366-1)*5)</f>
        <v>91.83276489473684</v>
      </c>
      <c r="J367" s="89" t="s">
        <v>53</v>
      </c>
      <c r="N367" s="6">
        <f t="shared" ref="N367:N385" si="63">J393/1000000000</f>
        <v>3</v>
      </c>
      <c r="O367" s="6">
        <f t="shared" si="61"/>
        <v>-71.176979000000003</v>
      </c>
      <c r="P367" s="36">
        <f>ABS(AVERAGE(O367:O385)-(P366-1)*5)</f>
        <v>89.288534789473673</v>
      </c>
    </row>
    <row r="368" spans="2:16" x14ac:dyDescent="0.25">
      <c r="B368" s="89" t="s">
        <v>19</v>
      </c>
      <c r="C368" s="89" t="s">
        <v>136</v>
      </c>
      <c r="D368" s="89" t="s">
        <v>54</v>
      </c>
      <c r="F368" s="6">
        <f t="shared" si="62"/>
        <v>3.1654027777778002</v>
      </c>
      <c r="G368" s="6">
        <f t="shared" si="60"/>
        <v>-81.327583000000004</v>
      </c>
      <c r="J368" s="89" t="s">
        <v>19</v>
      </c>
      <c r="K368" s="89" t="s">
        <v>136</v>
      </c>
      <c r="L368" s="89" t="s">
        <v>54</v>
      </c>
      <c r="N368" s="6">
        <f t="shared" si="63"/>
        <v>3.1654027777778002</v>
      </c>
      <c r="O368" s="6">
        <f t="shared" si="61"/>
        <v>-74.789482000000007</v>
      </c>
    </row>
    <row r="369" spans="2:15" x14ac:dyDescent="0.25">
      <c r="B369" s="89">
        <v>2000000000</v>
      </c>
      <c r="C369" s="89">
        <v>-84.603661000000002</v>
      </c>
      <c r="D369" s="89">
        <v>-76.123535000000004</v>
      </c>
      <c r="F369" s="6">
        <f t="shared" si="62"/>
        <v>3.3308055555556</v>
      </c>
      <c r="G369" s="6">
        <f t="shared" si="60"/>
        <v>-87.791839999999993</v>
      </c>
      <c r="J369" s="89">
        <v>2000000000</v>
      </c>
      <c r="K369" s="89">
        <v>-95.089691000000002</v>
      </c>
      <c r="L369" s="89">
        <v>-84.706085000000002</v>
      </c>
      <c r="N369" s="6">
        <f t="shared" si="63"/>
        <v>3.3308055555556</v>
      </c>
      <c r="O369" s="6">
        <f t="shared" si="61"/>
        <v>-77.821815000000001</v>
      </c>
    </row>
    <row r="370" spans="2:15" x14ac:dyDescent="0.25">
      <c r="B370" s="89">
        <v>2054291666.6666999</v>
      </c>
      <c r="C370" s="89">
        <v>-81.674248000000006</v>
      </c>
      <c r="D370" s="89">
        <v>-73.806931000000006</v>
      </c>
      <c r="F370" s="6">
        <f t="shared" si="62"/>
        <v>3.4962083333333003</v>
      </c>
      <c r="G370" s="6">
        <f t="shared" si="60"/>
        <v>-72.646445999999997</v>
      </c>
      <c r="J370" s="89">
        <v>2054291666.6666999</v>
      </c>
      <c r="K370" s="89">
        <v>-103.90886999999999</v>
      </c>
      <c r="L370" s="89">
        <v>-95.796409999999995</v>
      </c>
      <c r="N370" s="6">
        <f t="shared" si="63"/>
        <v>3.4962083333333003</v>
      </c>
      <c r="O370" s="6">
        <f t="shared" si="61"/>
        <v>-75.176047999999994</v>
      </c>
    </row>
    <row r="371" spans="2:15" x14ac:dyDescent="0.25">
      <c r="B371" s="89">
        <v>2108583333.3333001</v>
      </c>
      <c r="C371" s="89">
        <v>-90.882239999999996</v>
      </c>
      <c r="D371" s="89">
        <v>-82.765663000000004</v>
      </c>
      <c r="F371" s="6">
        <f t="shared" si="62"/>
        <v>3.6616111111111</v>
      </c>
      <c r="G371" s="6">
        <f t="shared" si="60"/>
        <v>-70.516509999999997</v>
      </c>
      <c r="J371" s="89">
        <v>2108583333.3333001</v>
      </c>
      <c r="K371" s="89">
        <v>-99.973145000000002</v>
      </c>
      <c r="L371" s="89">
        <v>-92.001503</v>
      </c>
      <c r="N371" s="6">
        <f t="shared" si="63"/>
        <v>3.6616111111111</v>
      </c>
      <c r="O371" s="6">
        <f t="shared" si="61"/>
        <v>-74.040131000000002</v>
      </c>
    </row>
    <row r="372" spans="2:15" x14ac:dyDescent="0.25">
      <c r="B372" s="89">
        <v>2162875000</v>
      </c>
      <c r="C372" s="89">
        <v>-88.584464999999994</v>
      </c>
      <c r="D372" s="89">
        <v>-80.413939999999997</v>
      </c>
      <c r="F372" s="6">
        <f t="shared" si="62"/>
        <v>3.8270138888888998</v>
      </c>
      <c r="G372" s="6">
        <f t="shared" si="60"/>
        <v>-70.197083000000006</v>
      </c>
      <c r="J372" s="89">
        <v>2162875000</v>
      </c>
      <c r="K372" s="89">
        <v>-98.981407000000004</v>
      </c>
      <c r="L372" s="89">
        <v>-90.578506000000004</v>
      </c>
      <c r="N372" s="6">
        <f t="shared" si="63"/>
        <v>3.8270138888888998</v>
      </c>
      <c r="O372" s="6">
        <f t="shared" si="61"/>
        <v>-74.018814000000006</v>
      </c>
    </row>
    <row r="373" spans="2:15" x14ac:dyDescent="0.25">
      <c r="B373" s="89">
        <v>2217166666.6666999</v>
      </c>
      <c r="C373" s="89">
        <v>-80.185248999999999</v>
      </c>
      <c r="D373" s="89">
        <v>-72.176040999999998</v>
      </c>
      <c r="F373" s="6">
        <f t="shared" si="62"/>
        <v>3.9924166666667</v>
      </c>
      <c r="G373" s="6">
        <f t="shared" si="60"/>
        <v>-75.222221000000005</v>
      </c>
      <c r="J373" s="89">
        <v>2217166666.6666999</v>
      </c>
      <c r="K373" s="89">
        <v>-92.085419000000002</v>
      </c>
      <c r="L373" s="89">
        <v>-83.315796000000006</v>
      </c>
      <c r="N373" s="6">
        <f t="shared" si="63"/>
        <v>3.9924166666667</v>
      </c>
      <c r="O373" s="6">
        <f t="shared" si="61"/>
        <v>-72.001801</v>
      </c>
    </row>
    <row r="374" spans="2:15" x14ac:dyDescent="0.25">
      <c r="B374" s="89">
        <v>2271458333.3333001</v>
      </c>
      <c r="C374" s="89">
        <v>-79.419562999999997</v>
      </c>
      <c r="D374" s="89">
        <v>-71.356444999999994</v>
      </c>
      <c r="F374" s="6">
        <f t="shared" si="62"/>
        <v>4.1578194444443994</v>
      </c>
      <c r="G374" s="6">
        <f t="shared" si="60"/>
        <v>-73.216865999999996</v>
      </c>
      <c r="J374" s="89">
        <v>2271458333.3333001</v>
      </c>
      <c r="K374" s="89">
        <v>-95.603774999999999</v>
      </c>
      <c r="L374" s="89">
        <v>-86.630013000000005</v>
      </c>
      <c r="N374" s="6">
        <f t="shared" si="63"/>
        <v>4.1578194444443994</v>
      </c>
      <c r="O374" s="6">
        <f t="shared" si="61"/>
        <v>-75.434959000000006</v>
      </c>
    </row>
    <row r="375" spans="2:15" x14ac:dyDescent="0.25">
      <c r="B375" s="89">
        <v>2325750000</v>
      </c>
      <c r="C375" s="89">
        <v>-75.815132000000006</v>
      </c>
      <c r="D375" s="89">
        <v>-67.616814000000005</v>
      </c>
      <c r="F375" s="6">
        <f t="shared" si="62"/>
        <v>4.3232222222222001</v>
      </c>
      <c r="G375" s="6">
        <f t="shared" si="60"/>
        <v>-71.369422999999998</v>
      </c>
      <c r="J375" s="89">
        <v>2325750000</v>
      </c>
      <c r="K375" s="89">
        <v>-81.384345999999994</v>
      </c>
      <c r="L375" s="89">
        <v>-71.999542000000005</v>
      </c>
      <c r="N375" s="6">
        <f t="shared" si="63"/>
        <v>4.3232222222222001</v>
      </c>
      <c r="O375" s="6">
        <f t="shared" si="61"/>
        <v>-75.830169999999995</v>
      </c>
    </row>
    <row r="376" spans="2:15" x14ac:dyDescent="0.25">
      <c r="B376" s="89">
        <v>2380041666.6666999</v>
      </c>
      <c r="C376" s="89">
        <v>-70.258835000000005</v>
      </c>
      <c r="D376" s="89">
        <v>-61.969741999999997</v>
      </c>
      <c r="F376" s="6">
        <f t="shared" si="62"/>
        <v>4.4886249999999999</v>
      </c>
      <c r="G376" s="6">
        <f t="shared" si="60"/>
        <v>-78.823586000000006</v>
      </c>
      <c r="J376" s="89">
        <v>2380041666.6666999</v>
      </c>
      <c r="K376" s="89">
        <v>-69.652084000000002</v>
      </c>
      <c r="L376" s="89">
        <v>-59.830050999999997</v>
      </c>
      <c r="N376" s="6">
        <f t="shared" si="63"/>
        <v>4.4886249999999999</v>
      </c>
      <c r="O376" s="6">
        <f t="shared" si="61"/>
        <v>-69.700012000000001</v>
      </c>
    </row>
    <row r="377" spans="2:15" x14ac:dyDescent="0.25">
      <c r="B377" s="89">
        <v>2434333333.3333001</v>
      </c>
      <c r="C377" s="89">
        <v>-67.212035999999998</v>
      </c>
      <c r="D377" s="89">
        <v>-58.716704999999997</v>
      </c>
      <c r="F377" s="6">
        <f t="shared" si="62"/>
        <v>4.6540277777777996</v>
      </c>
      <c r="G377" s="6">
        <f t="shared" si="60"/>
        <v>-76.535088000000002</v>
      </c>
      <c r="J377" s="89">
        <v>2434333333.3333001</v>
      </c>
      <c r="K377" s="89">
        <v>-69.588561999999996</v>
      </c>
      <c r="L377" s="89">
        <v>-59.484509000000003</v>
      </c>
      <c r="N377" s="6">
        <f t="shared" si="63"/>
        <v>4.6540277777777996</v>
      </c>
      <c r="O377" s="6">
        <f t="shared" si="61"/>
        <v>-70.776649000000006</v>
      </c>
    </row>
    <row r="378" spans="2:15" x14ac:dyDescent="0.25">
      <c r="B378" s="89">
        <v>2488625000</v>
      </c>
      <c r="C378" s="89">
        <v>-70.058616999999998</v>
      </c>
      <c r="D378" s="89">
        <v>-61.351565999999998</v>
      </c>
      <c r="F378" s="6">
        <f t="shared" si="62"/>
        <v>4.8194305555556003</v>
      </c>
      <c r="G378" s="6">
        <f t="shared" si="60"/>
        <v>-83.035804999999996</v>
      </c>
      <c r="J378" s="89">
        <v>2488625000</v>
      </c>
      <c r="K378" s="89">
        <v>-72.380416999999994</v>
      </c>
      <c r="L378" s="89">
        <v>-62.071167000000003</v>
      </c>
      <c r="N378" s="6">
        <f t="shared" si="63"/>
        <v>4.8194305555556003</v>
      </c>
      <c r="O378" s="6">
        <f t="shared" si="61"/>
        <v>-70.494338999999997</v>
      </c>
    </row>
    <row r="379" spans="2:15" x14ac:dyDescent="0.25">
      <c r="B379" s="89">
        <v>2542916666.6666999</v>
      </c>
      <c r="C379" s="89">
        <v>-70.234679999999997</v>
      </c>
      <c r="D379" s="89">
        <v>-61.340815999999997</v>
      </c>
      <c r="F379" s="6">
        <f t="shared" si="62"/>
        <v>4.9848333333332997</v>
      </c>
      <c r="G379" s="6">
        <f t="shared" si="60"/>
        <v>-82.875800999999996</v>
      </c>
      <c r="J379" s="89">
        <v>2542916666.6666999</v>
      </c>
      <c r="K379" s="89">
        <v>-81.652625999999998</v>
      </c>
      <c r="L379" s="89">
        <v>-71.105309000000005</v>
      </c>
      <c r="N379" s="6">
        <f t="shared" si="63"/>
        <v>4.9848333333332997</v>
      </c>
      <c r="O379" s="6">
        <f t="shared" si="61"/>
        <v>-87.204704000000007</v>
      </c>
    </row>
    <row r="380" spans="2:15" x14ac:dyDescent="0.25">
      <c r="B380" s="89">
        <v>2597208333.3333001</v>
      </c>
      <c r="C380" s="89">
        <v>-70.175574999999995</v>
      </c>
      <c r="D380" s="89">
        <v>-61.313076000000002</v>
      </c>
      <c r="F380" s="6">
        <f t="shared" si="62"/>
        <v>5.1502361111111004</v>
      </c>
      <c r="G380" s="6">
        <f t="shared" si="60"/>
        <v>-73.522994999999995</v>
      </c>
      <c r="J380" s="89">
        <v>2597208333.3333001</v>
      </c>
      <c r="K380" s="89">
        <v>-87.979256000000007</v>
      </c>
      <c r="L380" s="89">
        <v>-77.423858999999993</v>
      </c>
      <c r="N380" s="6">
        <f t="shared" si="63"/>
        <v>5.1502361111111004</v>
      </c>
      <c r="O380" s="6">
        <f t="shared" si="61"/>
        <v>-75.665481999999997</v>
      </c>
    </row>
    <row r="381" spans="2:15" x14ac:dyDescent="0.25">
      <c r="B381" s="89">
        <v>2651500000</v>
      </c>
      <c r="C381" s="89">
        <v>-68.174721000000005</v>
      </c>
      <c r="D381" s="89">
        <v>-59.002155000000002</v>
      </c>
      <c r="F381" s="6">
        <f t="shared" si="62"/>
        <v>5.3156388888889001</v>
      </c>
      <c r="G381" s="6">
        <f t="shared" si="60"/>
        <v>-70.134338</v>
      </c>
      <c r="J381" s="89">
        <v>2651500000</v>
      </c>
      <c r="K381" s="89">
        <v>-80.473984000000002</v>
      </c>
      <c r="L381" s="89">
        <v>-69.526199000000005</v>
      </c>
      <c r="N381" s="6">
        <f t="shared" si="63"/>
        <v>5.3156388888889001</v>
      </c>
      <c r="O381" s="6">
        <f t="shared" si="61"/>
        <v>-79.562766999999994</v>
      </c>
    </row>
    <row r="382" spans="2:15" x14ac:dyDescent="0.25">
      <c r="B382" s="89">
        <v>2705791666.6666999</v>
      </c>
      <c r="C382" s="89">
        <v>-72.983040000000003</v>
      </c>
      <c r="D382" s="89">
        <v>-63.810963000000001</v>
      </c>
      <c r="F382" s="6">
        <f t="shared" si="62"/>
        <v>5.4810416666667008</v>
      </c>
      <c r="G382" s="6">
        <f t="shared" si="60"/>
        <v>-76.915015999999994</v>
      </c>
      <c r="J382" s="89">
        <v>2705791666.6666999</v>
      </c>
      <c r="K382" s="89">
        <v>-77.638694999999998</v>
      </c>
      <c r="L382" s="89">
        <v>-66.811645999999996</v>
      </c>
      <c r="N382" s="6">
        <f t="shared" si="63"/>
        <v>5.4810416666667008</v>
      </c>
      <c r="O382" s="6">
        <f t="shared" si="61"/>
        <v>-71.100639000000001</v>
      </c>
    </row>
    <row r="383" spans="2:15" x14ac:dyDescent="0.25">
      <c r="B383" s="89">
        <v>2760083333.3333001</v>
      </c>
      <c r="C383" s="89">
        <v>-75.273101999999994</v>
      </c>
      <c r="D383" s="89">
        <v>-66.151115000000004</v>
      </c>
      <c r="F383" s="6">
        <f t="shared" si="62"/>
        <v>5.6464444444444002</v>
      </c>
      <c r="G383" s="6">
        <f t="shared" si="60"/>
        <v>-72.852806000000001</v>
      </c>
      <c r="J383" s="89">
        <v>2760083333.3333001</v>
      </c>
      <c r="K383" s="89">
        <v>-74.890311999999994</v>
      </c>
      <c r="L383" s="89">
        <v>-64.170958999999996</v>
      </c>
      <c r="N383" s="6">
        <f t="shared" si="63"/>
        <v>5.6464444444444002</v>
      </c>
      <c r="O383" s="6">
        <f t="shared" si="61"/>
        <v>-73.147864999999996</v>
      </c>
    </row>
    <row r="384" spans="2:15" x14ac:dyDescent="0.25">
      <c r="B384" s="89">
        <v>2814375000</v>
      </c>
      <c r="C384" s="89">
        <v>-74.180610999999999</v>
      </c>
      <c r="D384" s="89">
        <v>-65.023871999999997</v>
      </c>
      <c r="F384" s="6">
        <f t="shared" si="62"/>
        <v>5.8118472222222</v>
      </c>
      <c r="G384" s="6">
        <f t="shared" si="60"/>
        <v>-78.178375000000003</v>
      </c>
      <c r="J384" s="89">
        <v>2814375000</v>
      </c>
      <c r="K384" s="89">
        <v>-75.198066999999995</v>
      </c>
      <c r="L384" s="89">
        <v>-64.566055000000006</v>
      </c>
      <c r="N384" s="6">
        <f t="shared" si="63"/>
        <v>5.8118472222222</v>
      </c>
      <c r="O384" s="6">
        <f t="shared" si="61"/>
        <v>-68.50515</v>
      </c>
    </row>
    <row r="385" spans="2:16" x14ac:dyDescent="0.25">
      <c r="B385" s="89">
        <v>2868666666.6666999</v>
      </c>
      <c r="C385" s="89">
        <v>-77.026672000000005</v>
      </c>
      <c r="D385" s="89">
        <v>-67.665543</v>
      </c>
      <c r="F385" s="6">
        <f t="shared" si="62"/>
        <v>5.9772499999999997</v>
      </c>
      <c r="G385" s="6">
        <f t="shared" si="60"/>
        <v>-81.783371000000002</v>
      </c>
      <c r="J385" s="89">
        <v>2868666666.6666999</v>
      </c>
      <c r="K385" s="89">
        <v>-73.209830999999994</v>
      </c>
      <c r="L385" s="89">
        <v>-62.599293000000003</v>
      </c>
      <c r="N385" s="6">
        <f t="shared" si="63"/>
        <v>5.9772499999999997</v>
      </c>
      <c r="O385" s="6">
        <f t="shared" si="61"/>
        <v>-75.034355000000005</v>
      </c>
    </row>
    <row r="386" spans="2:16" x14ac:dyDescent="0.25">
      <c r="B386" s="89">
        <v>2922958333.3333001</v>
      </c>
      <c r="C386" s="89">
        <v>-76.790488999999994</v>
      </c>
      <c r="D386" s="89">
        <v>-66.937629999999999</v>
      </c>
      <c r="F386" s="6" t="s">
        <v>21</v>
      </c>
      <c r="J386" s="89">
        <v>2922958333.3333001</v>
      </c>
      <c r="K386" s="89">
        <v>-72.606453000000002</v>
      </c>
      <c r="L386" s="89">
        <v>-62.135311000000002</v>
      </c>
      <c r="N386" s="6" t="s">
        <v>21</v>
      </c>
    </row>
    <row r="387" spans="2:16" x14ac:dyDescent="0.25">
      <c r="B387" s="89">
        <v>2977250000</v>
      </c>
      <c r="C387" s="89">
        <v>-75.830619999999996</v>
      </c>
      <c r="D387" s="89">
        <v>-64.703056000000004</v>
      </c>
      <c r="J387" s="89">
        <v>2977250000</v>
      </c>
      <c r="K387" s="89">
        <v>-74.177963000000005</v>
      </c>
      <c r="L387" s="89">
        <v>-63.885052000000002</v>
      </c>
    </row>
    <row r="388" spans="2:16" x14ac:dyDescent="0.25">
      <c r="B388" s="89" t="s">
        <v>21</v>
      </c>
      <c r="J388" s="89" t="s">
        <v>21</v>
      </c>
    </row>
    <row r="389" spans="2:16" x14ac:dyDescent="0.25">
      <c r="F389" s="6" t="s">
        <v>57</v>
      </c>
      <c r="N389" s="6" t="s">
        <v>57</v>
      </c>
    </row>
    <row r="390" spans="2:16" ht="15.75" x14ac:dyDescent="0.25">
      <c r="F390" s="6" t="s">
        <v>19</v>
      </c>
      <c r="G390" s="6" t="str">
        <f t="shared" ref="G390:G409" si="64">D416</f>
        <v>4Rx3L dBc Log Mag(dB)</v>
      </c>
      <c r="H390" s="35">
        <v>4</v>
      </c>
      <c r="N390" s="6" t="s">
        <v>19</v>
      </c>
      <c r="O390" s="6" t="str">
        <f t="shared" ref="O390:O409" si="65">L416</f>
        <v>4Rx3L dBc Log Mag(dB)</v>
      </c>
      <c r="P390" s="35">
        <v>4</v>
      </c>
    </row>
    <row r="391" spans="2:16" ht="15.75" x14ac:dyDescent="0.25">
      <c r="B391" s="89" t="s">
        <v>55</v>
      </c>
      <c r="F391" s="6">
        <f t="shared" ref="F391:F409" si="66">B417/1000000000</f>
        <v>2</v>
      </c>
      <c r="G391" s="6">
        <f t="shared" si="64"/>
        <v>-61.231316</v>
      </c>
      <c r="H391" s="36">
        <f>ABS(AVERAGE(G391:G409)-(H390-1)*5)</f>
        <v>76.734976631578945</v>
      </c>
      <c r="J391" s="89" t="s">
        <v>55</v>
      </c>
      <c r="N391" s="6">
        <f t="shared" ref="N391:N409" si="67">J417/1000000000</f>
        <v>2</v>
      </c>
      <c r="O391" s="6">
        <f t="shared" si="65"/>
        <v>-55.864131999999998</v>
      </c>
      <c r="P391" s="36">
        <f>ABS(AVERAGE(O391:O409)-(P390-1)*5)</f>
        <v>80.424755578947384</v>
      </c>
    </row>
    <row r="392" spans="2:16" x14ac:dyDescent="0.25">
      <c r="B392" s="89" t="s">
        <v>19</v>
      </c>
      <c r="C392" s="89" t="s">
        <v>137</v>
      </c>
      <c r="D392" s="89" t="s">
        <v>56</v>
      </c>
      <c r="F392" s="6">
        <f t="shared" si="66"/>
        <v>2.3876249999999999</v>
      </c>
      <c r="G392" s="6">
        <f t="shared" si="64"/>
        <v>-73.794769000000002</v>
      </c>
      <c r="J392" s="89" t="s">
        <v>19</v>
      </c>
      <c r="K392" s="89" t="s">
        <v>137</v>
      </c>
      <c r="L392" s="89" t="s">
        <v>56</v>
      </c>
      <c r="N392" s="6">
        <f t="shared" si="67"/>
        <v>2.3876249999999999</v>
      </c>
      <c r="O392" s="6">
        <f t="shared" si="65"/>
        <v>-60.492676000000003</v>
      </c>
    </row>
    <row r="393" spans="2:16" x14ac:dyDescent="0.25">
      <c r="B393" s="89">
        <v>3000000000</v>
      </c>
      <c r="C393" s="89">
        <v>-91.357506000000001</v>
      </c>
      <c r="D393" s="89">
        <v>-82.877380000000002</v>
      </c>
      <c r="F393" s="6">
        <f t="shared" si="66"/>
        <v>2.7752500000000002</v>
      </c>
      <c r="G393" s="6">
        <f t="shared" si="64"/>
        <v>-72.945128999999994</v>
      </c>
      <c r="J393" s="89">
        <v>3000000000</v>
      </c>
      <c r="K393" s="89">
        <v>-81.560585000000003</v>
      </c>
      <c r="L393" s="89">
        <v>-71.176979000000003</v>
      </c>
      <c r="N393" s="6">
        <f t="shared" si="67"/>
        <v>2.7752500000000002</v>
      </c>
      <c r="O393" s="6">
        <f t="shared" si="65"/>
        <v>-72.244147999999996</v>
      </c>
    </row>
    <row r="394" spans="2:16" x14ac:dyDescent="0.25">
      <c r="B394" s="89">
        <v>3165402777.7778001</v>
      </c>
      <c r="C394" s="89">
        <v>-89.194892999999993</v>
      </c>
      <c r="D394" s="89">
        <v>-81.327583000000004</v>
      </c>
      <c r="F394" s="6">
        <f t="shared" si="66"/>
        <v>3.1628750000000001</v>
      </c>
      <c r="G394" s="6">
        <f t="shared" si="64"/>
        <v>-87.012276</v>
      </c>
      <c r="J394" s="89">
        <v>3165402777.7778001</v>
      </c>
      <c r="K394" s="89">
        <v>-82.901947000000007</v>
      </c>
      <c r="L394" s="89">
        <v>-74.789482000000007</v>
      </c>
      <c r="N394" s="6">
        <f t="shared" si="67"/>
        <v>3.1628750000000001</v>
      </c>
      <c r="O394" s="6">
        <f t="shared" si="65"/>
        <v>-65.791374000000005</v>
      </c>
    </row>
    <row r="395" spans="2:16" x14ac:dyDescent="0.25">
      <c r="B395" s="89">
        <v>3330805555.5556002</v>
      </c>
      <c r="C395" s="89">
        <v>-95.908409000000006</v>
      </c>
      <c r="D395" s="89">
        <v>-87.791839999999993</v>
      </c>
      <c r="F395" s="6">
        <f t="shared" si="66"/>
        <v>3.5505</v>
      </c>
      <c r="G395" s="6">
        <f t="shared" si="64"/>
        <v>-64.667502999999996</v>
      </c>
      <c r="J395" s="89">
        <v>3330805555.5556002</v>
      </c>
      <c r="K395" s="89">
        <v>-85.793457000000004</v>
      </c>
      <c r="L395" s="89">
        <v>-77.821815000000001</v>
      </c>
      <c r="N395" s="6">
        <f t="shared" si="67"/>
        <v>3.5505</v>
      </c>
      <c r="O395" s="6">
        <f t="shared" si="65"/>
        <v>-73.972549000000001</v>
      </c>
    </row>
    <row r="396" spans="2:16" x14ac:dyDescent="0.25">
      <c r="B396" s="89">
        <v>3496208333.3333001</v>
      </c>
      <c r="C396" s="89">
        <v>-80.816970999999995</v>
      </c>
      <c r="D396" s="89">
        <v>-72.646445999999997</v>
      </c>
      <c r="F396" s="6">
        <f t="shared" si="66"/>
        <v>3.9381249999999999</v>
      </c>
      <c r="G396" s="6">
        <f t="shared" si="64"/>
        <v>-69.737419000000003</v>
      </c>
      <c r="J396" s="89">
        <v>3496208333.3333001</v>
      </c>
      <c r="K396" s="89">
        <v>-83.578948999999994</v>
      </c>
      <c r="L396" s="89">
        <v>-75.176047999999994</v>
      </c>
      <c r="N396" s="6">
        <f t="shared" si="67"/>
        <v>3.9381249999999999</v>
      </c>
      <c r="O396" s="6">
        <f t="shared" si="65"/>
        <v>-71.328093999999993</v>
      </c>
    </row>
    <row r="397" spans="2:16" x14ac:dyDescent="0.25">
      <c r="B397" s="89">
        <v>3661611111.1111002</v>
      </c>
      <c r="C397" s="89">
        <v>-78.525718999999995</v>
      </c>
      <c r="D397" s="89">
        <v>-70.516509999999997</v>
      </c>
      <c r="F397" s="6">
        <f t="shared" si="66"/>
        <v>4.3257500000000002</v>
      </c>
      <c r="G397" s="6">
        <f t="shared" si="64"/>
        <v>-61.922504000000004</v>
      </c>
      <c r="J397" s="89">
        <v>3661611111.1111002</v>
      </c>
      <c r="K397" s="89">
        <v>-82.809746000000004</v>
      </c>
      <c r="L397" s="89">
        <v>-74.040131000000002</v>
      </c>
      <c r="N397" s="6">
        <f t="shared" si="67"/>
        <v>4.3257500000000002</v>
      </c>
      <c r="O397" s="6">
        <f t="shared" si="65"/>
        <v>-81.790627000000001</v>
      </c>
    </row>
    <row r="398" spans="2:16" x14ac:dyDescent="0.25">
      <c r="B398" s="89">
        <v>3827013888.8888998</v>
      </c>
      <c r="C398" s="89">
        <v>-78.260200999999995</v>
      </c>
      <c r="D398" s="89">
        <v>-70.197083000000006</v>
      </c>
      <c r="F398" s="6">
        <f t="shared" si="66"/>
        <v>4.7133750000000001</v>
      </c>
      <c r="G398" s="6">
        <f t="shared" si="64"/>
        <v>-62.555264000000001</v>
      </c>
      <c r="J398" s="89">
        <v>3827013888.8888998</v>
      </c>
      <c r="K398" s="89">
        <v>-82.992576999999997</v>
      </c>
      <c r="L398" s="89">
        <v>-74.018814000000006</v>
      </c>
      <c r="N398" s="6">
        <f t="shared" si="67"/>
        <v>4.7133750000000001</v>
      </c>
      <c r="O398" s="6">
        <f t="shared" si="65"/>
        <v>-79.058113000000006</v>
      </c>
    </row>
    <row r="399" spans="2:16" x14ac:dyDescent="0.25">
      <c r="B399" s="89">
        <v>3992416666.6666999</v>
      </c>
      <c r="C399" s="89">
        <v>-83.420540000000003</v>
      </c>
      <c r="D399" s="89">
        <v>-75.222221000000005</v>
      </c>
      <c r="F399" s="6">
        <f t="shared" si="66"/>
        <v>5.101</v>
      </c>
      <c r="G399" s="6">
        <f t="shared" si="64"/>
        <v>-73.917175</v>
      </c>
      <c r="J399" s="89">
        <v>3992416666.6666999</v>
      </c>
      <c r="K399" s="89">
        <v>-81.386604000000005</v>
      </c>
      <c r="L399" s="89">
        <v>-72.001801</v>
      </c>
      <c r="N399" s="6">
        <f t="shared" si="67"/>
        <v>5.101</v>
      </c>
      <c r="O399" s="6">
        <f t="shared" si="65"/>
        <v>-65.281143</v>
      </c>
    </row>
    <row r="400" spans="2:16" x14ac:dyDescent="0.25">
      <c r="B400" s="89">
        <v>4157819444.4443998</v>
      </c>
      <c r="C400" s="89">
        <v>-81.505950999999996</v>
      </c>
      <c r="D400" s="89">
        <v>-73.216865999999996</v>
      </c>
      <c r="F400" s="6">
        <f t="shared" si="66"/>
        <v>5.4886249999999999</v>
      </c>
      <c r="G400" s="6">
        <f t="shared" si="64"/>
        <v>-64.266800000000003</v>
      </c>
      <c r="J400" s="89">
        <v>4157819444.4443998</v>
      </c>
      <c r="K400" s="89">
        <v>-85.256996000000001</v>
      </c>
      <c r="L400" s="89">
        <v>-75.434959000000006</v>
      </c>
      <c r="N400" s="6">
        <f t="shared" si="67"/>
        <v>5.4886249999999999</v>
      </c>
      <c r="O400" s="6">
        <f t="shared" si="65"/>
        <v>-63.122954999999997</v>
      </c>
    </row>
    <row r="401" spans="2:16" x14ac:dyDescent="0.25">
      <c r="B401" s="89">
        <v>4323222222.2222004</v>
      </c>
      <c r="C401" s="89">
        <v>-79.864754000000005</v>
      </c>
      <c r="D401" s="89">
        <v>-71.369422999999998</v>
      </c>
      <c r="F401" s="6">
        <f t="shared" si="66"/>
        <v>5.8762499999999998</v>
      </c>
      <c r="G401" s="6">
        <f t="shared" si="64"/>
        <v>-54.279266</v>
      </c>
      <c r="J401" s="89">
        <v>4323222222.2222004</v>
      </c>
      <c r="K401" s="89">
        <v>-85.934227000000007</v>
      </c>
      <c r="L401" s="89">
        <v>-75.830169999999995</v>
      </c>
      <c r="N401" s="6">
        <f t="shared" si="67"/>
        <v>5.8762499999999998</v>
      </c>
      <c r="O401" s="6">
        <f t="shared" si="65"/>
        <v>-65.522521999999995</v>
      </c>
    </row>
    <row r="402" spans="2:16" x14ac:dyDescent="0.25">
      <c r="B402" s="89">
        <v>4488625000</v>
      </c>
      <c r="C402" s="89">
        <v>-87.530631999999997</v>
      </c>
      <c r="D402" s="89">
        <v>-78.823586000000006</v>
      </c>
      <c r="F402" s="6">
        <f t="shared" si="66"/>
        <v>6.2638749999999996</v>
      </c>
      <c r="G402" s="6">
        <f t="shared" si="64"/>
        <v>-52.871906000000003</v>
      </c>
      <c r="J402" s="89">
        <v>4488625000</v>
      </c>
      <c r="K402" s="89">
        <v>-80.009253999999999</v>
      </c>
      <c r="L402" s="89">
        <v>-69.700012000000001</v>
      </c>
      <c r="N402" s="6">
        <f t="shared" si="67"/>
        <v>6.2638749999999996</v>
      </c>
      <c r="O402" s="6">
        <f t="shared" si="65"/>
        <v>-66.996161999999998</v>
      </c>
    </row>
    <row r="403" spans="2:16" x14ac:dyDescent="0.25">
      <c r="B403" s="89">
        <v>4654027777.7777996</v>
      </c>
      <c r="C403" s="89">
        <v>-85.428955000000002</v>
      </c>
      <c r="D403" s="89">
        <v>-76.535088000000002</v>
      </c>
      <c r="F403" s="6">
        <f t="shared" si="66"/>
        <v>6.6515000000000004</v>
      </c>
      <c r="G403" s="6">
        <f t="shared" si="64"/>
        <v>-57.187263000000002</v>
      </c>
      <c r="J403" s="89">
        <v>4654027777.7777996</v>
      </c>
      <c r="K403" s="89">
        <v>-81.323966999999996</v>
      </c>
      <c r="L403" s="89">
        <v>-70.776649000000006</v>
      </c>
      <c r="N403" s="6">
        <f t="shared" si="67"/>
        <v>6.6515000000000004</v>
      </c>
      <c r="O403" s="6">
        <f t="shared" si="65"/>
        <v>-60.849659000000003</v>
      </c>
    </row>
    <row r="404" spans="2:16" x14ac:dyDescent="0.25">
      <c r="B404" s="89">
        <v>4819430555.5556002</v>
      </c>
      <c r="C404" s="89">
        <v>-91.898300000000006</v>
      </c>
      <c r="D404" s="89">
        <v>-83.035804999999996</v>
      </c>
      <c r="F404" s="6">
        <f t="shared" si="66"/>
        <v>7.0391250000000003</v>
      </c>
      <c r="G404" s="6">
        <f t="shared" si="64"/>
        <v>-54.774368000000003</v>
      </c>
      <c r="J404" s="89">
        <v>4819430555.5556002</v>
      </c>
      <c r="K404" s="89">
        <v>-81.049735999999996</v>
      </c>
      <c r="L404" s="89">
        <v>-70.494338999999997</v>
      </c>
      <c r="N404" s="6">
        <f t="shared" si="67"/>
        <v>7.0391250000000003</v>
      </c>
      <c r="O404" s="6">
        <f t="shared" si="65"/>
        <v>-67.614661999999996</v>
      </c>
    </row>
    <row r="405" spans="2:16" x14ac:dyDescent="0.25">
      <c r="B405" s="89">
        <v>4984833333.3332996</v>
      </c>
      <c r="C405" s="89">
        <v>-92.048370000000006</v>
      </c>
      <c r="D405" s="89">
        <v>-82.875800999999996</v>
      </c>
      <c r="F405" s="6">
        <f t="shared" si="66"/>
        <v>7.4267500000000002</v>
      </c>
      <c r="G405" s="6">
        <f t="shared" si="64"/>
        <v>-47.622883000000002</v>
      </c>
      <c r="J405" s="89">
        <v>4984833333.3332996</v>
      </c>
      <c r="K405" s="89">
        <v>-98.152489000000003</v>
      </c>
      <c r="L405" s="89">
        <v>-87.204704000000007</v>
      </c>
      <c r="N405" s="6">
        <f t="shared" si="67"/>
        <v>7.4267500000000002</v>
      </c>
      <c r="O405" s="6">
        <f t="shared" si="65"/>
        <v>-61.288978999999998</v>
      </c>
    </row>
    <row r="406" spans="2:16" x14ac:dyDescent="0.25">
      <c r="B406" s="89">
        <v>5150236111.1111002</v>
      </c>
      <c r="C406" s="89">
        <v>-82.695068000000006</v>
      </c>
      <c r="D406" s="89">
        <v>-73.522994999999995</v>
      </c>
      <c r="F406" s="6">
        <f t="shared" si="66"/>
        <v>7.8143750000000001</v>
      </c>
      <c r="G406" s="6">
        <f t="shared" si="64"/>
        <v>-49.489040000000003</v>
      </c>
      <c r="J406" s="89">
        <v>5150236111.1111002</v>
      </c>
      <c r="K406" s="89">
        <v>-86.492531</v>
      </c>
      <c r="L406" s="89">
        <v>-75.665481999999997</v>
      </c>
      <c r="N406" s="6">
        <f t="shared" si="67"/>
        <v>7.8143750000000001</v>
      </c>
      <c r="O406" s="6">
        <f t="shared" si="65"/>
        <v>-62.050575000000002</v>
      </c>
    </row>
    <row r="407" spans="2:16" x14ac:dyDescent="0.25">
      <c r="B407" s="89">
        <v>5315638888.8888998</v>
      </c>
      <c r="C407" s="89">
        <v>-79.256332</v>
      </c>
      <c r="D407" s="89">
        <v>-70.134338</v>
      </c>
      <c r="F407" s="6">
        <f t="shared" si="66"/>
        <v>8.202</v>
      </c>
      <c r="G407" s="6">
        <f t="shared" si="64"/>
        <v>-53.735069000000003</v>
      </c>
      <c r="J407" s="89">
        <v>5315638888.8888998</v>
      </c>
      <c r="K407" s="89">
        <v>-90.282120000000006</v>
      </c>
      <c r="L407" s="89">
        <v>-79.562766999999994</v>
      </c>
      <c r="N407" s="6">
        <f t="shared" si="67"/>
        <v>8.202</v>
      </c>
      <c r="O407" s="6">
        <f t="shared" si="65"/>
        <v>-61.816401999999997</v>
      </c>
    </row>
    <row r="408" spans="2:16" x14ac:dyDescent="0.25">
      <c r="B408" s="89">
        <v>5481041666.6667004</v>
      </c>
      <c r="C408" s="89">
        <v>-86.071753999999999</v>
      </c>
      <c r="D408" s="89">
        <v>-76.915015999999994</v>
      </c>
      <c r="F408" s="6">
        <f t="shared" si="66"/>
        <v>8.5896249999999998</v>
      </c>
      <c r="G408" s="6">
        <f t="shared" si="64"/>
        <v>-59.608376</v>
      </c>
      <c r="J408" s="89">
        <v>5481041666.6667004</v>
      </c>
      <c r="K408" s="89">
        <v>-81.732651000000004</v>
      </c>
      <c r="L408" s="89">
        <v>-71.100639000000001</v>
      </c>
      <c r="N408" s="6">
        <f t="shared" si="67"/>
        <v>8.5896249999999998</v>
      </c>
      <c r="O408" s="6">
        <f t="shared" si="65"/>
        <v>-57.604671000000003</v>
      </c>
    </row>
    <row r="409" spans="2:16" x14ac:dyDescent="0.25">
      <c r="B409" s="89">
        <v>5646444444.4443998</v>
      </c>
      <c r="C409" s="89">
        <v>-82.213936000000004</v>
      </c>
      <c r="D409" s="89">
        <v>-72.852806000000001</v>
      </c>
      <c r="F409" s="6">
        <f t="shared" si="66"/>
        <v>8.9772499999999997</v>
      </c>
      <c r="G409" s="6">
        <f t="shared" si="64"/>
        <v>-51.346229999999998</v>
      </c>
      <c r="J409" s="89">
        <v>5646444444.4443998</v>
      </c>
      <c r="K409" s="89">
        <v>-83.758408000000003</v>
      </c>
      <c r="L409" s="89">
        <v>-73.147864999999996</v>
      </c>
      <c r="N409" s="6">
        <f t="shared" si="67"/>
        <v>8.9772499999999997</v>
      </c>
      <c r="O409" s="6">
        <f t="shared" si="65"/>
        <v>-50.380913</v>
      </c>
    </row>
    <row r="410" spans="2:16" x14ac:dyDescent="0.25">
      <c r="B410" s="89">
        <v>5811847222.2222004</v>
      </c>
      <c r="C410" s="89">
        <v>-88.031234999999995</v>
      </c>
      <c r="D410" s="89">
        <v>-78.178375000000003</v>
      </c>
      <c r="F410" s="6" t="s">
        <v>21</v>
      </c>
      <c r="J410" s="89">
        <v>5811847222.2222004</v>
      </c>
      <c r="K410" s="89">
        <v>-78.976294999999993</v>
      </c>
      <c r="L410" s="89">
        <v>-68.50515</v>
      </c>
      <c r="N410" s="6" t="s">
        <v>21</v>
      </c>
    </row>
    <row r="411" spans="2:16" x14ac:dyDescent="0.25">
      <c r="B411" s="89">
        <v>5977250000</v>
      </c>
      <c r="C411" s="89">
        <v>-92.910933999999997</v>
      </c>
      <c r="D411" s="89">
        <v>-81.783371000000002</v>
      </c>
      <c r="J411" s="89">
        <v>5977250000</v>
      </c>
      <c r="K411" s="89">
        <v>-85.327270999999996</v>
      </c>
      <c r="L411" s="89">
        <v>-75.034355000000005</v>
      </c>
    </row>
    <row r="412" spans="2:16" x14ac:dyDescent="0.25">
      <c r="B412" s="89" t="s">
        <v>21</v>
      </c>
      <c r="J412" s="89" t="s">
        <v>21</v>
      </c>
    </row>
    <row r="413" spans="2:16" x14ac:dyDescent="0.25">
      <c r="F413" s="6" t="s">
        <v>59</v>
      </c>
      <c r="N413" s="6" t="s">
        <v>59</v>
      </c>
    </row>
    <row r="414" spans="2:16" ht="15.75" x14ac:dyDescent="0.25">
      <c r="F414" s="6" t="s">
        <v>19</v>
      </c>
      <c r="G414" s="6" t="str">
        <f t="shared" ref="G414:G433" si="68">D440</f>
        <v>4Rx4L dBc Log Mag(dB)</v>
      </c>
      <c r="H414" s="35">
        <v>4</v>
      </c>
      <c r="N414" s="6" t="s">
        <v>19</v>
      </c>
      <c r="O414" s="6" t="str">
        <f t="shared" ref="O414:O433" si="69">L440</f>
        <v>4Rx4L dBc Log Mag(dB)</v>
      </c>
      <c r="P414" s="35">
        <v>4</v>
      </c>
    </row>
    <row r="415" spans="2:16" ht="15.75" x14ac:dyDescent="0.25">
      <c r="B415" s="89" t="s">
        <v>57</v>
      </c>
      <c r="F415" s="6">
        <f t="shared" ref="F415:F433" si="70">B441/1000000000</f>
        <v>2</v>
      </c>
      <c r="G415" s="6">
        <f t="shared" si="68"/>
        <v>-56.590260000000001</v>
      </c>
      <c r="H415" s="36">
        <f>ABS(AVERAGE(G415:G433)-(H414-1)*5)</f>
        <v>96.62345589473685</v>
      </c>
      <c r="J415" s="89" t="s">
        <v>57</v>
      </c>
      <c r="N415" s="6">
        <f t="shared" ref="N415:N433" si="71">J441/1000000000</f>
        <v>2</v>
      </c>
      <c r="O415" s="6">
        <f t="shared" si="69"/>
        <v>-77.320648000000006</v>
      </c>
      <c r="P415" s="36">
        <f>ABS(AVERAGE(O415:O433)-(P414-1)*5)</f>
        <v>101.87265531578947</v>
      </c>
    </row>
    <row r="416" spans="2:16" x14ac:dyDescent="0.25">
      <c r="B416" s="89" t="s">
        <v>19</v>
      </c>
      <c r="C416" s="89" t="s">
        <v>138</v>
      </c>
      <c r="D416" s="89" t="s">
        <v>58</v>
      </c>
      <c r="F416" s="6">
        <f t="shared" si="70"/>
        <v>2.5542916666666997</v>
      </c>
      <c r="G416" s="6">
        <f t="shared" si="68"/>
        <v>-65.244545000000002</v>
      </c>
      <c r="J416" s="89" t="s">
        <v>19</v>
      </c>
      <c r="K416" s="89" t="s">
        <v>138</v>
      </c>
      <c r="L416" s="89" t="s">
        <v>58</v>
      </c>
      <c r="N416" s="6">
        <f t="shared" si="71"/>
        <v>2.5542916666666997</v>
      </c>
      <c r="O416" s="6">
        <f t="shared" si="69"/>
        <v>-75.877655000000004</v>
      </c>
    </row>
    <row r="417" spans="2:15" x14ac:dyDescent="0.25">
      <c r="B417" s="89">
        <v>2000000000</v>
      </c>
      <c r="C417" s="89">
        <v>-69.711440999999994</v>
      </c>
      <c r="D417" s="89">
        <v>-61.231316</v>
      </c>
      <c r="F417" s="6">
        <f t="shared" si="70"/>
        <v>3.1085833333332999</v>
      </c>
      <c r="G417" s="6">
        <f t="shared" si="68"/>
        <v>-72.211303999999998</v>
      </c>
      <c r="J417" s="89">
        <v>2000000000</v>
      </c>
      <c r="K417" s="89">
        <v>-66.247742000000002</v>
      </c>
      <c r="L417" s="89">
        <v>-55.864131999999998</v>
      </c>
      <c r="N417" s="6">
        <f t="shared" si="71"/>
        <v>3.1085833333332999</v>
      </c>
      <c r="O417" s="6">
        <f t="shared" si="69"/>
        <v>-88.864875999999995</v>
      </c>
    </row>
    <row r="418" spans="2:15" x14ac:dyDescent="0.25">
      <c r="B418" s="89">
        <v>2387625000</v>
      </c>
      <c r="C418" s="89">
        <v>-81.662086000000002</v>
      </c>
      <c r="D418" s="89">
        <v>-73.794769000000002</v>
      </c>
      <c r="F418" s="6">
        <f t="shared" si="70"/>
        <v>3.6628750000000001</v>
      </c>
      <c r="G418" s="6">
        <f t="shared" si="68"/>
        <v>-77.858711</v>
      </c>
      <c r="J418" s="89">
        <v>2387625000</v>
      </c>
      <c r="K418" s="89">
        <v>-68.605141000000003</v>
      </c>
      <c r="L418" s="89">
        <v>-60.492676000000003</v>
      </c>
      <c r="N418" s="6">
        <f t="shared" si="71"/>
        <v>3.6628750000000001</v>
      </c>
      <c r="O418" s="6">
        <f t="shared" si="69"/>
        <v>-76.775893999999994</v>
      </c>
    </row>
    <row r="419" spans="2:15" x14ac:dyDescent="0.25">
      <c r="B419" s="89">
        <v>2775250000</v>
      </c>
      <c r="C419" s="89">
        <v>-81.061706999999998</v>
      </c>
      <c r="D419" s="89">
        <v>-72.945128999999994</v>
      </c>
      <c r="F419" s="6">
        <f t="shared" si="70"/>
        <v>4.2171666666667003</v>
      </c>
      <c r="G419" s="6">
        <f t="shared" si="68"/>
        <v>-81.263496000000004</v>
      </c>
      <c r="J419" s="89">
        <v>2775250000</v>
      </c>
      <c r="K419" s="89">
        <v>-80.215789999999998</v>
      </c>
      <c r="L419" s="89">
        <v>-72.244147999999996</v>
      </c>
      <c r="N419" s="6">
        <f t="shared" si="71"/>
        <v>4.2171666666667003</v>
      </c>
      <c r="O419" s="6">
        <f t="shared" si="69"/>
        <v>-84.049057000000005</v>
      </c>
    </row>
    <row r="420" spans="2:15" x14ac:dyDescent="0.25">
      <c r="B420" s="89">
        <v>3162875000</v>
      </c>
      <c r="C420" s="89">
        <v>-95.1828</v>
      </c>
      <c r="D420" s="89">
        <v>-87.012276</v>
      </c>
      <c r="F420" s="6">
        <f t="shared" si="70"/>
        <v>4.7714583333332996</v>
      </c>
      <c r="G420" s="6">
        <f t="shared" si="68"/>
        <v>-80.684387000000001</v>
      </c>
      <c r="J420" s="89">
        <v>3162875000</v>
      </c>
      <c r="K420" s="89">
        <v>-74.194275000000005</v>
      </c>
      <c r="L420" s="89">
        <v>-65.791374000000005</v>
      </c>
      <c r="N420" s="6">
        <f t="shared" si="71"/>
        <v>4.7714583333332996</v>
      </c>
      <c r="O420" s="6">
        <f t="shared" si="69"/>
        <v>-89.919662000000002</v>
      </c>
    </row>
    <row r="421" spans="2:15" x14ac:dyDescent="0.25">
      <c r="B421" s="89">
        <v>3550500000</v>
      </c>
      <c r="C421" s="89">
        <v>-72.676711999999995</v>
      </c>
      <c r="D421" s="89">
        <v>-64.667502999999996</v>
      </c>
      <c r="F421" s="6">
        <f t="shared" si="70"/>
        <v>5.3257500000000002</v>
      </c>
      <c r="G421" s="6">
        <f t="shared" si="68"/>
        <v>-81.385963000000004</v>
      </c>
      <c r="J421" s="89">
        <v>3550500000</v>
      </c>
      <c r="K421" s="89">
        <v>-82.742165</v>
      </c>
      <c r="L421" s="89">
        <v>-73.972549000000001</v>
      </c>
      <c r="N421" s="6">
        <f t="shared" si="71"/>
        <v>5.3257500000000002</v>
      </c>
      <c r="O421" s="6">
        <f t="shared" si="69"/>
        <v>-86.070723999999998</v>
      </c>
    </row>
    <row r="422" spans="2:15" x14ac:dyDescent="0.25">
      <c r="B422" s="89">
        <v>3938125000</v>
      </c>
      <c r="C422" s="89">
        <v>-77.800537000000006</v>
      </c>
      <c r="D422" s="89">
        <v>-69.737419000000003</v>
      </c>
      <c r="F422" s="6">
        <f t="shared" si="70"/>
        <v>5.8800416666667008</v>
      </c>
      <c r="G422" s="6">
        <f t="shared" si="68"/>
        <v>-89.701652999999993</v>
      </c>
      <c r="J422" s="89">
        <v>3938125000</v>
      </c>
      <c r="K422" s="89">
        <v>-80.301849000000004</v>
      </c>
      <c r="L422" s="89">
        <v>-71.328093999999993</v>
      </c>
      <c r="N422" s="6">
        <f t="shared" si="71"/>
        <v>5.8800416666667008</v>
      </c>
      <c r="O422" s="6">
        <f t="shared" si="69"/>
        <v>-85.547286999999997</v>
      </c>
    </row>
    <row r="423" spans="2:15" x14ac:dyDescent="0.25">
      <c r="B423" s="89">
        <v>4325750000</v>
      </c>
      <c r="C423" s="89">
        <v>-70.120827000000006</v>
      </c>
      <c r="D423" s="89">
        <v>-61.922504000000004</v>
      </c>
      <c r="F423" s="6">
        <f t="shared" si="70"/>
        <v>6.4343333333332993</v>
      </c>
      <c r="G423" s="6">
        <f t="shared" si="68"/>
        <v>-83.914856</v>
      </c>
      <c r="J423" s="89">
        <v>4325750000</v>
      </c>
      <c r="K423" s="89">
        <v>-91.175422999999995</v>
      </c>
      <c r="L423" s="89">
        <v>-81.790627000000001</v>
      </c>
      <c r="N423" s="6">
        <f t="shared" si="71"/>
        <v>6.4343333333332993</v>
      </c>
      <c r="O423" s="6">
        <f t="shared" si="69"/>
        <v>-83.507651999999993</v>
      </c>
    </row>
    <row r="424" spans="2:15" x14ac:dyDescent="0.25">
      <c r="B424" s="89">
        <v>4713375000</v>
      </c>
      <c r="C424" s="89">
        <v>-70.844352999999998</v>
      </c>
      <c r="D424" s="89">
        <v>-62.555264000000001</v>
      </c>
      <c r="F424" s="6">
        <f t="shared" si="70"/>
        <v>6.9886249999999999</v>
      </c>
      <c r="G424" s="6">
        <f t="shared" si="68"/>
        <v>-95.050903000000005</v>
      </c>
      <c r="J424" s="89">
        <v>4713375000</v>
      </c>
      <c r="K424" s="89">
        <v>-88.88015</v>
      </c>
      <c r="L424" s="89">
        <v>-79.058113000000006</v>
      </c>
      <c r="N424" s="6">
        <f t="shared" si="71"/>
        <v>6.9886249999999999</v>
      </c>
      <c r="O424" s="6">
        <f t="shared" si="69"/>
        <v>-81.967536999999993</v>
      </c>
    </row>
    <row r="425" spans="2:15" x14ac:dyDescent="0.25">
      <c r="B425" s="89">
        <v>5101000000</v>
      </c>
      <c r="C425" s="89">
        <v>-82.412505999999993</v>
      </c>
      <c r="D425" s="89">
        <v>-73.917175</v>
      </c>
      <c r="F425" s="6">
        <f t="shared" si="70"/>
        <v>7.5429166666667005</v>
      </c>
      <c r="G425" s="6">
        <f t="shared" si="68"/>
        <v>-95.055938999999995</v>
      </c>
      <c r="J425" s="89">
        <v>5101000000</v>
      </c>
      <c r="K425" s="89">
        <v>-75.385193000000001</v>
      </c>
      <c r="L425" s="89">
        <v>-65.281143</v>
      </c>
      <c r="N425" s="6">
        <f t="shared" si="71"/>
        <v>7.5429166666667005</v>
      </c>
      <c r="O425" s="6">
        <f t="shared" si="69"/>
        <v>-81.775886999999997</v>
      </c>
    </row>
    <row r="426" spans="2:15" x14ac:dyDescent="0.25">
      <c r="B426" s="89">
        <v>5488625000</v>
      </c>
      <c r="C426" s="89">
        <v>-72.973845999999995</v>
      </c>
      <c r="D426" s="89">
        <v>-64.266800000000003</v>
      </c>
      <c r="F426" s="6">
        <f t="shared" si="70"/>
        <v>8.0972083333332989</v>
      </c>
      <c r="G426" s="6">
        <f t="shared" si="68"/>
        <v>-88.511780000000002</v>
      </c>
      <c r="J426" s="89">
        <v>5488625000</v>
      </c>
      <c r="K426" s="89">
        <v>-73.432204999999996</v>
      </c>
      <c r="L426" s="89">
        <v>-63.122954999999997</v>
      </c>
      <c r="N426" s="6">
        <f t="shared" si="71"/>
        <v>8.0972083333332989</v>
      </c>
      <c r="O426" s="6">
        <f t="shared" si="69"/>
        <v>-86.738074999999995</v>
      </c>
    </row>
    <row r="427" spans="2:15" x14ac:dyDescent="0.25">
      <c r="B427" s="89">
        <v>5876250000</v>
      </c>
      <c r="C427" s="89">
        <v>-63.173133999999997</v>
      </c>
      <c r="D427" s="89">
        <v>-54.279266</v>
      </c>
      <c r="F427" s="6">
        <f t="shared" si="70"/>
        <v>8.6515000000000004</v>
      </c>
      <c r="G427" s="6">
        <f t="shared" si="68"/>
        <v>-85.208809000000002</v>
      </c>
      <c r="J427" s="89">
        <v>5876250000</v>
      </c>
      <c r="K427" s="89">
        <v>-76.069839000000002</v>
      </c>
      <c r="L427" s="89">
        <v>-65.522521999999995</v>
      </c>
      <c r="N427" s="6">
        <f t="shared" si="71"/>
        <v>8.6515000000000004</v>
      </c>
      <c r="O427" s="6">
        <f t="shared" si="69"/>
        <v>-97.905304000000001</v>
      </c>
    </row>
    <row r="428" spans="2:15" x14ac:dyDescent="0.25">
      <c r="B428" s="89">
        <v>6263875000</v>
      </c>
      <c r="C428" s="89">
        <v>-61.734406</v>
      </c>
      <c r="D428" s="89">
        <v>-52.871906000000003</v>
      </c>
      <c r="F428" s="6">
        <f t="shared" si="70"/>
        <v>9.2057916666667001</v>
      </c>
      <c r="G428" s="6">
        <f t="shared" si="68"/>
        <v>-80.275138999999996</v>
      </c>
      <c r="J428" s="89">
        <v>6263875000</v>
      </c>
      <c r="K428" s="89">
        <v>-77.551558999999997</v>
      </c>
      <c r="L428" s="89">
        <v>-66.996161999999998</v>
      </c>
      <c r="N428" s="6">
        <f t="shared" si="71"/>
        <v>9.2057916666667001</v>
      </c>
      <c r="O428" s="6">
        <f t="shared" si="69"/>
        <v>-85.577681999999996</v>
      </c>
    </row>
    <row r="429" spans="2:15" x14ac:dyDescent="0.25">
      <c r="B429" s="89">
        <v>6651500000</v>
      </c>
      <c r="C429" s="89">
        <v>-66.359832999999995</v>
      </c>
      <c r="D429" s="89">
        <v>-57.187263000000002</v>
      </c>
      <c r="F429" s="6">
        <f t="shared" si="70"/>
        <v>9.7600833333333004</v>
      </c>
      <c r="G429" s="6">
        <f t="shared" si="68"/>
        <v>-81.179924</v>
      </c>
      <c r="J429" s="89">
        <v>6651500000</v>
      </c>
      <c r="K429" s="89">
        <v>-71.797447000000005</v>
      </c>
      <c r="L429" s="89">
        <v>-60.849659000000003</v>
      </c>
      <c r="N429" s="6">
        <f t="shared" si="71"/>
        <v>9.7600833333333004</v>
      </c>
      <c r="O429" s="6">
        <f t="shared" si="69"/>
        <v>-95.124626000000006</v>
      </c>
    </row>
    <row r="430" spans="2:15" x14ac:dyDescent="0.25">
      <c r="B430" s="89">
        <v>7039125000</v>
      </c>
      <c r="C430" s="89">
        <v>-63.946444999999997</v>
      </c>
      <c r="D430" s="89">
        <v>-54.774368000000003</v>
      </c>
      <c r="F430" s="6">
        <f t="shared" si="70"/>
        <v>10.314375</v>
      </c>
      <c r="G430" s="6">
        <f t="shared" si="68"/>
        <v>-79.701103000000003</v>
      </c>
      <c r="J430" s="89">
        <v>7039125000</v>
      </c>
      <c r="K430" s="89">
        <v>-78.441710999999998</v>
      </c>
      <c r="L430" s="89">
        <v>-67.614661999999996</v>
      </c>
      <c r="N430" s="6">
        <f t="shared" si="71"/>
        <v>10.314375</v>
      </c>
      <c r="O430" s="6">
        <f t="shared" si="69"/>
        <v>-91.154647999999995</v>
      </c>
    </row>
    <row r="431" spans="2:15" x14ac:dyDescent="0.25">
      <c r="B431" s="89">
        <v>7426750000</v>
      </c>
      <c r="C431" s="89">
        <v>-56.744872999999998</v>
      </c>
      <c r="D431" s="89">
        <v>-47.622883000000002</v>
      </c>
      <c r="F431" s="6">
        <f t="shared" si="70"/>
        <v>10.868666666667</v>
      </c>
      <c r="G431" s="6">
        <f t="shared" si="68"/>
        <v>-79.831528000000006</v>
      </c>
      <c r="J431" s="89">
        <v>7426750000</v>
      </c>
      <c r="K431" s="89">
        <v>-72.008339000000007</v>
      </c>
      <c r="L431" s="89">
        <v>-61.288978999999998</v>
      </c>
      <c r="N431" s="6">
        <f t="shared" si="71"/>
        <v>10.868666666667</v>
      </c>
      <c r="O431" s="6">
        <f t="shared" si="69"/>
        <v>-94.831901999999999</v>
      </c>
    </row>
    <row r="432" spans="2:15" x14ac:dyDescent="0.25">
      <c r="B432" s="89">
        <v>7814375000</v>
      </c>
      <c r="C432" s="89">
        <v>-58.645778999999997</v>
      </c>
      <c r="D432" s="89">
        <v>-49.489040000000003</v>
      </c>
      <c r="F432" s="6">
        <f t="shared" si="70"/>
        <v>11.422958333333</v>
      </c>
      <c r="G432" s="6">
        <f t="shared" si="68"/>
        <v>-89.445487999999997</v>
      </c>
      <c r="J432" s="89">
        <v>7814375000</v>
      </c>
      <c r="K432" s="89">
        <v>-72.682586999999998</v>
      </c>
      <c r="L432" s="89">
        <v>-62.050575000000002</v>
      </c>
      <c r="N432" s="6">
        <f t="shared" si="71"/>
        <v>11.422958333333</v>
      </c>
      <c r="O432" s="6">
        <f t="shared" si="69"/>
        <v>-93.200042999999994</v>
      </c>
    </row>
    <row r="433" spans="2:16" x14ac:dyDescent="0.25">
      <c r="B433" s="89">
        <v>8202000000</v>
      </c>
      <c r="C433" s="89">
        <v>-63.096198999999999</v>
      </c>
      <c r="D433" s="89">
        <v>-53.735069000000003</v>
      </c>
      <c r="F433" s="6">
        <f t="shared" si="70"/>
        <v>11.97725</v>
      </c>
      <c r="G433" s="6">
        <f t="shared" si="68"/>
        <v>-87.729873999999995</v>
      </c>
      <c r="J433" s="89">
        <v>8202000000</v>
      </c>
      <c r="K433" s="89">
        <v>-72.426940999999999</v>
      </c>
      <c r="L433" s="89">
        <v>-61.816401999999997</v>
      </c>
      <c r="N433" s="6">
        <f t="shared" si="71"/>
        <v>11.97725</v>
      </c>
      <c r="O433" s="6">
        <f t="shared" si="69"/>
        <v>-94.371291999999997</v>
      </c>
    </row>
    <row r="434" spans="2:16" x14ac:dyDescent="0.25">
      <c r="B434" s="89">
        <v>8589625000</v>
      </c>
      <c r="C434" s="89">
        <v>-69.461235000000002</v>
      </c>
      <c r="D434" s="89">
        <v>-59.608376</v>
      </c>
      <c r="F434" s="6" t="s">
        <v>21</v>
      </c>
      <c r="J434" s="89">
        <v>8589625000</v>
      </c>
      <c r="K434" s="89">
        <v>-68.075812999999997</v>
      </c>
      <c r="L434" s="89">
        <v>-57.604671000000003</v>
      </c>
      <c r="N434" s="6" t="s">
        <v>21</v>
      </c>
    </row>
    <row r="435" spans="2:16" x14ac:dyDescent="0.25">
      <c r="B435" s="89">
        <v>8977250000</v>
      </c>
      <c r="C435" s="89">
        <v>-62.473793000000001</v>
      </c>
      <c r="D435" s="89">
        <v>-51.346229999999998</v>
      </c>
      <c r="J435" s="89">
        <v>8977250000</v>
      </c>
      <c r="K435" s="89">
        <v>-60.673828</v>
      </c>
      <c r="L435" s="89">
        <v>-50.380913</v>
      </c>
    </row>
    <row r="436" spans="2:16" x14ac:dyDescent="0.25">
      <c r="B436" s="89" t="s">
        <v>21</v>
      </c>
      <c r="J436" s="89" t="s">
        <v>21</v>
      </c>
    </row>
    <row r="437" spans="2:16" x14ac:dyDescent="0.25">
      <c r="F437" s="6" t="s">
        <v>61</v>
      </c>
      <c r="N437" s="6" t="s">
        <v>61</v>
      </c>
    </row>
    <row r="438" spans="2:16" ht="15.75" x14ac:dyDescent="0.25">
      <c r="F438" s="6" t="s">
        <v>19</v>
      </c>
      <c r="G438" s="6" t="str">
        <f t="shared" ref="G438:G457" si="72">D464</f>
        <v>4Rx5L dBc Log Mag(dB)</v>
      </c>
      <c r="H438" s="35">
        <v>4</v>
      </c>
      <c r="N438" s="6" t="s">
        <v>19</v>
      </c>
      <c r="O438" s="6" t="str">
        <f t="shared" ref="O438:O457" si="73">L464</f>
        <v>4Rx5L dBc Log Mag(dB)</v>
      </c>
      <c r="P438" s="35">
        <v>4</v>
      </c>
    </row>
    <row r="439" spans="2:16" ht="15.75" x14ac:dyDescent="0.25">
      <c r="B439" s="89" t="s">
        <v>59</v>
      </c>
      <c r="F439" s="6">
        <f t="shared" ref="F439:F457" si="74">B465/1000000000</f>
        <v>2.4772500000000002</v>
      </c>
      <c r="G439" s="6">
        <f t="shared" si="72"/>
        <v>-50.264656000000002</v>
      </c>
      <c r="H439" s="36">
        <f>ABS(AVERAGE(G439:G457)-(H438-1)*5)</f>
        <v>91.561959368421057</v>
      </c>
      <c r="J439" s="89" t="s">
        <v>59</v>
      </c>
      <c r="N439" s="6">
        <f t="shared" ref="N439:N457" si="75">J465/1000000000</f>
        <v>2.4772500000000002</v>
      </c>
      <c r="O439" s="6">
        <f t="shared" si="73"/>
        <v>-50.994140999999999</v>
      </c>
      <c r="P439" s="36">
        <f>ABS(AVERAGE(O439:O457)-(P438-1)*5)</f>
        <v>93.139055052631576</v>
      </c>
    </row>
    <row r="440" spans="2:16" x14ac:dyDescent="0.25">
      <c r="B440" s="89" t="s">
        <v>19</v>
      </c>
      <c r="C440" s="89" t="s">
        <v>139</v>
      </c>
      <c r="D440" s="89" t="s">
        <v>60</v>
      </c>
      <c r="F440" s="6">
        <f t="shared" si="74"/>
        <v>3.0062916666666997</v>
      </c>
      <c r="G440" s="6">
        <f t="shared" si="72"/>
        <v>-61.118977000000001</v>
      </c>
      <c r="J440" s="89" t="s">
        <v>19</v>
      </c>
      <c r="K440" s="89" t="s">
        <v>139</v>
      </c>
      <c r="L440" s="89" t="s">
        <v>60</v>
      </c>
      <c r="N440" s="6">
        <f t="shared" si="75"/>
        <v>3.0062916666666997</v>
      </c>
      <c r="O440" s="6">
        <f t="shared" si="73"/>
        <v>-56.705039999999997</v>
      </c>
    </row>
    <row r="441" spans="2:16" x14ac:dyDescent="0.25">
      <c r="B441" s="89">
        <v>2000000000</v>
      </c>
      <c r="C441" s="89">
        <v>-65.070380999999998</v>
      </c>
      <c r="D441" s="89">
        <v>-56.590260000000001</v>
      </c>
      <c r="F441" s="6">
        <f t="shared" si="74"/>
        <v>3.5353333333333001</v>
      </c>
      <c r="G441" s="6">
        <f t="shared" si="72"/>
        <v>-79.578163000000004</v>
      </c>
      <c r="J441" s="89">
        <v>2000000000</v>
      </c>
      <c r="K441" s="89">
        <v>-87.704254000000006</v>
      </c>
      <c r="L441" s="89">
        <v>-77.320648000000006</v>
      </c>
      <c r="N441" s="6">
        <f t="shared" si="75"/>
        <v>3.5353333333333001</v>
      </c>
      <c r="O441" s="6">
        <f t="shared" si="73"/>
        <v>-62.676399000000004</v>
      </c>
    </row>
    <row r="442" spans="2:16" x14ac:dyDescent="0.25">
      <c r="B442" s="89">
        <v>2554291666.6666999</v>
      </c>
      <c r="C442" s="89">
        <v>-73.111862000000002</v>
      </c>
      <c r="D442" s="89">
        <v>-65.244545000000002</v>
      </c>
      <c r="F442" s="6">
        <f t="shared" si="74"/>
        <v>4.0643750000000001</v>
      </c>
      <c r="G442" s="6">
        <f t="shared" si="72"/>
        <v>-76.140861999999998</v>
      </c>
      <c r="J442" s="89">
        <v>2554291666.6666999</v>
      </c>
      <c r="K442" s="89">
        <v>-83.990120000000005</v>
      </c>
      <c r="L442" s="89">
        <v>-75.877655000000004</v>
      </c>
      <c r="N442" s="6">
        <f t="shared" si="75"/>
        <v>4.0643750000000001</v>
      </c>
      <c r="O442" s="6">
        <f t="shared" si="73"/>
        <v>-78.322495000000004</v>
      </c>
    </row>
    <row r="443" spans="2:16" x14ac:dyDescent="0.25">
      <c r="B443" s="89">
        <v>3108583333.3333001</v>
      </c>
      <c r="C443" s="89">
        <v>-80.327881000000005</v>
      </c>
      <c r="D443" s="89">
        <v>-72.211303999999998</v>
      </c>
      <c r="F443" s="6">
        <f t="shared" si="74"/>
        <v>4.5934166666667</v>
      </c>
      <c r="G443" s="6">
        <f t="shared" si="72"/>
        <v>-94.321563999999995</v>
      </c>
      <c r="J443" s="89">
        <v>3108583333.3333001</v>
      </c>
      <c r="K443" s="89">
        <v>-96.836517000000001</v>
      </c>
      <c r="L443" s="89">
        <v>-88.864875999999995</v>
      </c>
      <c r="N443" s="6">
        <f t="shared" si="75"/>
        <v>4.5934166666667</v>
      </c>
      <c r="O443" s="6">
        <f t="shared" si="73"/>
        <v>-75.506798000000003</v>
      </c>
    </row>
    <row r="444" spans="2:16" x14ac:dyDescent="0.25">
      <c r="B444" s="89">
        <v>3662875000</v>
      </c>
      <c r="C444" s="89">
        <v>-86.029242999999994</v>
      </c>
      <c r="D444" s="89">
        <v>-77.858711</v>
      </c>
      <c r="F444" s="6">
        <f t="shared" si="74"/>
        <v>5.1224583333332996</v>
      </c>
      <c r="G444" s="6">
        <f t="shared" si="72"/>
        <v>-84.475921999999997</v>
      </c>
      <c r="J444" s="89">
        <v>3662875000</v>
      </c>
      <c r="K444" s="89">
        <v>-85.178794999999994</v>
      </c>
      <c r="L444" s="89">
        <v>-76.775893999999994</v>
      </c>
      <c r="N444" s="6">
        <f t="shared" si="75"/>
        <v>5.1224583333332996</v>
      </c>
      <c r="O444" s="6">
        <f t="shared" si="73"/>
        <v>-81.572472000000005</v>
      </c>
    </row>
    <row r="445" spans="2:16" x14ac:dyDescent="0.25">
      <c r="B445" s="89">
        <v>4217166666.6666999</v>
      </c>
      <c r="C445" s="89">
        <v>-89.272705000000002</v>
      </c>
      <c r="D445" s="89">
        <v>-81.263496000000004</v>
      </c>
      <c r="F445" s="6">
        <f t="shared" si="74"/>
        <v>5.6515000000000004</v>
      </c>
      <c r="G445" s="6">
        <f t="shared" si="72"/>
        <v>-76.931533999999999</v>
      </c>
      <c r="J445" s="89">
        <v>4217166666.6666999</v>
      </c>
      <c r="K445" s="89">
        <v>-92.818672000000007</v>
      </c>
      <c r="L445" s="89">
        <v>-84.049057000000005</v>
      </c>
      <c r="N445" s="6">
        <f t="shared" si="75"/>
        <v>5.6515000000000004</v>
      </c>
      <c r="O445" s="6">
        <f t="shared" si="73"/>
        <v>-80.997275999999999</v>
      </c>
    </row>
    <row r="446" spans="2:16" x14ac:dyDescent="0.25">
      <c r="B446" s="89">
        <v>4771458333.3332996</v>
      </c>
      <c r="C446" s="89">
        <v>-88.747505000000004</v>
      </c>
      <c r="D446" s="89">
        <v>-80.684387000000001</v>
      </c>
      <c r="F446" s="6">
        <f t="shared" si="74"/>
        <v>6.1805416666667004</v>
      </c>
      <c r="G446" s="6">
        <f t="shared" si="72"/>
        <v>-73.843597000000003</v>
      </c>
      <c r="J446" s="89">
        <v>4771458333.3332996</v>
      </c>
      <c r="K446" s="89">
        <v>-98.893424999999993</v>
      </c>
      <c r="L446" s="89">
        <v>-89.919662000000002</v>
      </c>
      <c r="N446" s="6">
        <f t="shared" si="75"/>
        <v>6.1805416666667004</v>
      </c>
      <c r="O446" s="6">
        <f t="shared" si="73"/>
        <v>-80.066779999999994</v>
      </c>
    </row>
    <row r="447" spans="2:16" x14ac:dyDescent="0.25">
      <c r="B447" s="89">
        <v>5325750000</v>
      </c>
      <c r="C447" s="89">
        <v>-89.584289999999996</v>
      </c>
      <c r="D447" s="89">
        <v>-81.385963000000004</v>
      </c>
      <c r="F447" s="6">
        <f t="shared" si="74"/>
        <v>6.7095833333332999</v>
      </c>
      <c r="G447" s="6">
        <f t="shared" si="72"/>
        <v>-72.59066</v>
      </c>
      <c r="J447" s="89">
        <v>5325750000</v>
      </c>
      <c r="K447" s="89">
        <v>-95.455528000000001</v>
      </c>
      <c r="L447" s="89">
        <v>-86.070723999999998</v>
      </c>
      <c r="N447" s="6">
        <f t="shared" si="75"/>
        <v>6.7095833333332999</v>
      </c>
      <c r="O447" s="6">
        <f t="shared" si="73"/>
        <v>-82.595337000000001</v>
      </c>
    </row>
    <row r="448" spans="2:16" x14ac:dyDescent="0.25">
      <c r="B448" s="89">
        <v>5880041666.6667004</v>
      </c>
      <c r="C448" s="89">
        <v>-97.990746000000001</v>
      </c>
      <c r="D448" s="89">
        <v>-89.701652999999993</v>
      </c>
      <c r="F448" s="6">
        <f t="shared" si="74"/>
        <v>7.2386249999999999</v>
      </c>
      <c r="G448" s="6">
        <f t="shared" si="72"/>
        <v>-78.293991000000005</v>
      </c>
      <c r="J448" s="89">
        <v>5880041666.6667004</v>
      </c>
      <c r="K448" s="89">
        <v>-95.369315999999998</v>
      </c>
      <c r="L448" s="89">
        <v>-85.547286999999997</v>
      </c>
      <c r="N448" s="6">
        <f t="shared" si="75"/>
        <v>7.2386249999999999</v>
      </c>
      <c r="O448" s="6">
        <f t="shared" si="73"/>
        <v>-79.553985999999995</v>
      </c>
    </row>
    <row r="449" spans="2:16" x14ac:dyDescent="0.25">
      <c r="B449" s="89">
        <v>6434333333.3332996</v>
      </c>
      <c r="C449" s="89">
        <v>-92.410186999999993</v>
      </c>
      <c r="D449" s="89">
        <v>-83.914856</v>
      </c>
      <c r="F449" s="6">
        <f t="shared" si="74"/>
        <v>7.7676666666667007</v>
      </c>
      <c r="G449" s="6">
        <f t="shared" si="72"/>
        <v>-81.845871000000002</v>
      </c>
      <c r="J449" s="89">
        <v>6434333333.3332996</v>
      </c>
      <c r="K449" s="89">
        <v>-93.611701999999994</v>
      </c>
      <c r="L449" s="89">
        <v>-83.507651999999993</v>
      </c>
      <c r="N449" s="6">
        <f t="shared" si="75"/>
        <v>7.7676666666667007</v>
      </c>
      <c r="O449" s="6">
        <f t="shared" si="73"/>
        <v>-83.552559000000002</v>
      </c>
    </row>
    <row r="450" spans="2:16" x14ac:dyDescent="0.25">
      <c r="B450" s="89">
        <v>6988625000</v>
      </c>
      <c r="C450" s="89">
        <v>-103.75794999999999</v>
      </c>
      <c r="D450" s="89">
        <v>-95.050903000000005</v>
      </c>
      <c r="F450" s="6">
        <f t="shared" si="74"/>
        <v>8.2967083333332994</v>
      </c>
      <c r="G450" s="6">
        <f t="shared" si="72"/>
        <v>-82.068375000000003</v>
      </c>
      <c r="J450" s="89">
        <v>6988625000</v>
      </c>
      <c r="K450" s="89">
        <v>-92.276779000000005</v>
      </c>
      <c r="L450" s="89">
        <v>-81.967536999999993</v>
      </c>
      <c r="N450" s="6">
        <f t="shared" si="75"/>
        <v>8.2967083333332994</v>
      </c>
      <c r="O450" s="6">
        <f t="shared" si="73"/>
        <v>-87.717383999999996</v>
      </c>
    </row>
    <row r="451" spans="2:16" x14ac:dyDescent="0.25">
      <c r="B451" s="89">
        <v>7542916666.6667004</v>
      </c>
      <c r="C451" s="89">
        <v>-103.94981</v>
      </c>
      <c r="D451" s="89">
        <v>-95.055938999999995</v>
      </c>
      <c r="F451" s="6">
        <f t="shared" si="74"/>
        <v>8.8257499999999993</v>
      </c>
      <c r="G451" s="6">
        <f t="shared" si="72"/>
        <v>-80.733604</v>
      </c>
      <c r="J451" s="89">
        <v>7542916666.6667004</v>
      </c>
      <c r="K451" s="89">
        <v>-92.323204000000004</v>
      </c>
      <c r="L451" s="89">
        <v>-81.775886999999997</v>
      </c>
      <c r="N451" s="6">
        <f t="shared" si="75"/>
        <v>8.8257499999999993</v>
      </c>
      <c r="O451" s="6">
        <f t="shared" si="73"/>
        <v>-94.588859999999997</v>
      </c>
    </row>
    <row r="452" spans="2:16" x14ac:dyDescent="0.25">
      <c r="B452" s="89">
        <v>8097208333.3332996</v>
      </c>
      <c r="C452" s="89">
        <v>-97.374274999999997</v>
      </c>
      <c r="D452" s="89">
        <v>-88.511780000000002</v>
      </c>
      <c r="F452" s="6">
        <f t="shared" si="74"/>
        <v>9.354791666666701</v>
      </c>
      <c r="G452" s="6">
        <f t="shared" si="72"/>
        <v>-73.124718000000001</v>
      </c>
      <c r="J452" s="89">
        <v>8097208333.3332996</v>
      </c>
      <c r="K452" s="89">
        <v>-97.293471999999994</v>
      </c>
      <c r="L452" s="89">
        <v>-86.738074999999995</v>
      </c>
      <c r="N452" s="6">
        <f t="shared" si="75"/>
        <v>9.354791666666701</v>
      </c>
      <c r="O452" s="6">
        <f t="shared" si="73"/>
        <v>-84.537307999999996</v>
      </c>
    </row>
    <row r="453" spans="2:16" x14ac:dyDescent="0.25">
      <c r="B453" s="89">
        <v>8651500000</v>
      </c>
      <c r="C453" s="89">
        <v>-94.381377999999998</v>
      </c>
      <c r="D453" s="89">
        <v>-85.208809000000002</v>
      </c>
      <c r="F453" s="6">
        <f t="shared" si="74"/>
        <v>9.8838333333332997</v>
      </c>
      <c r="G453" s="6">
        <f t="shared" si="72"/>
        <v>-84.689148000000003</v>
      </c>
      <c r="J453" s="89">
        <v>8651500000</v>
      </c>
      <c r="K453" s="89">
        <v>-108.85308999999999</v>
      </c>
      <c r="L453" s="89">
        <v>-97.905304000000001</v>
      </c>
      <c r="N453" s="6">
        <f t="shared" si="75"/>
        <v>9.8838333333332997</v>
      </c>
      <c r="O453" s="6">
        <f t="shared" si="73"/>
        <v>-85.385941000000003</v>
      </c>
    </row>
    <row r="454" spans="2:16" x14ac:dyDescent="0.25">
      <c r="B454" s="89">
        <v>9205791666.6667004</v>
      </c>
      <c r="C454" s="89">
        <v>-89.447211999999993</v>
      </c>
      <c r="D454" s="89">
        <v>-80.275138999999996</v>
      </c>
      <c r="F454" s="6">
        <f t="shared" si="74"/>
        <v>10.412875</v>
      </c>
      <c r="G454" s="6">
        <f t="shared" si="72"/>
        <v>-74.891593999999998</v>
      </c>
      <c r="J454" s="89">
        <v>9205791666.6667004</v>
      </c>
      <c r="K454" s="89">
        <v>-96.404731999999996</v>
      </c>
      <c r="L454" s="89">
        <v>-85.577681999999996</v>
      </c>
      <c r="N454" s="6">
        <f t="shared" si="75"/>
        <v>10.412875</v>
      </c>
      <c r="O454" s="6">
        <f t="shared" si="73"/>
        <v>-78.701972999999995</v>
      </c>
    </row>
    <row r="455" spans="2:16" x14ac:dyDescent="0.25">
      <c r="B455" s="89">
        <v>9760083333.3332996</v>
      </c>
      <c r="C455" s="89">
        <v>-90.301918000000001</v>
      </c>
      <c r="D455" s="89">
        <v>-81.179924</v>
      </c>
      <c r="F455" s="6">
        <f t="shared" si="74"/>
        <v>10.941916666667</v>
      </c>
      <c r="G455" s="6">
        <f t="shared" si="72"/>
        <v>-75.725066999999996</v>
      </c>
      <c r="J455" s="89">
        <v>9760083333.3332996</v>
      </c>
      <c r="K455" s="89">
        <v>-105.84399000000001</v>
      </c>
      <c r="L455" s="89">
        <v>-95.124626000000006</v>
      </c>
      <c r="N455" s="6">
        <f t="shared" si="75"/>
        <v>10.941916666667</v>
      </c>
      <c r="O455" s="6">
        <f t="shared" si="73"/>
        <v>-83.704375999999996</v>
      </c>
    </row>
    <row r="456" spans="2:16" x14ac:dyDescent="0.25">
      <c r="B456" s="89">
        <v>10314375000</v>
      </c>
      <c r="C456" s="89">
        <v>-88.857840999999993</v>
      </c>
      <c r="D456" s="89">
        <v>-79.701103000000003</v>
      </c>
      <c r="F456" s="6">
        <f t="shared" si="74"/>
        <v>11.470958333333</v>
      </c>
      <c r="G456" s="6">
        <f t="shared" si="72"/>
        <v>-79.167655999999994</v>
      </c>
      <c r="J456" s="89">
        <v>10314375000</v>
      </c>
      <c r="K456" s="89">
        <v>-101.78666</v>
      </c>
      <c r="L456" s="89">
        <v>-91.154647999999995</v>
      </c>
      <c r="N456" s="6">
        <f t="shared" si="75"/>
        <v>11.470958333333</v>
      </c>
      <c r="O456" s="6">
        <f t="shared" si="73"/>
        <v>-82.278594999999996</v>
      </c>
    </row>
    <row r="457" spans="2:16" x14ac:dyDescent="0.25">
      <c r="B457" s="89">
        <v>10868666666.667</v>
      </c>
      <c r="C457" s="89">
        <v>-89.192665000000005</v>
      </c>
      <c r="D457" s="89">
        <v>-79.831528000000006</v>
      </c>
      <c r="F457" s="6">
        <f t="shared" si="74"/>
        <v>12</v>
      </c>
      <c r="G457" s="6">
        <f t="shared" si="72"/>
        <v>-74.871268999999998</v>
      </c>
      <c r="J457" s="89">
        <v>10868666666.667</v>
      </c>
      <c r="K457" s="89">
        <v>-105.44244</v>
      </c>
      <c r="L457" s="89">
        <v>-94.831901999999999</v>
      </c>
      <c r="N457" s="6">
        <f t="shared" si="75"/>
        <v>12</v>
      </c>
      <c r="O457" s="6">
        <f t="shared" si="73"/>
        <v>-75.184325999999999</v>
      </c>
    </row>
    <row r="458" spans="2:16" x14ac:dyDescent="0.25">
      <c r="B458" s="89">
        <v>11422958333.333</v>
      </c>
      <c r="C458" s="89">
        <v>-99.298347000000007</v>
      </c>
      <c r="D458" s="89">
        <v>-89.445487999999997</v>
      </c>
      <c r="F458" s="6" t="s">
        <v>21</v>
      </c>
      <c r="J458" s="89">
        <v>11422958333.333</v>
      </c>
      <c r="K458" s="89">
        <v>-103.67119</v>
      </c>
      <c r="L458" s="89">
        <v>-93.200042999999994</v>
      </c>
      <c r="N458" s="6" t="s">
        <v>21</v>
      </c>
    </row>
    <row r="459" spans="2:16" x14ac:dyDescent="0.25">
      <c r="B459" s="89">
        <v>11977250000</v>
      </c>
      <c r="C459" s="89">
        <v>-98.857437000000004</v>
      </c>
      <c r="D459" s="89">
        <v>-87.729873999999995</v>
      </c>
      <c r="J459" s="89">
        <v>11977250000</v>
      </c>
      <c r="K459" s="89">
        <v>-104.66421</v>
      </c>
      <c r="L459" s="89">
        <v>-94.371291999999997</v>
      </c>
    </row>
    <row r="460" spans="2:16" x14ac:dyDescent="0.25">
      <c r="B460" s="89" t="s">
        <v>21</v>
      </c>
      <c r="J460" s="89" t="s">
        <v>21</v>
      </c>
    </row>
    <row r="461" spans="2:16" x14ac:dyDescent="0.25">
      <c r="F461" s="6" t="s">
        <v>63</v>
      </c>
      <c r="N461" s="6" t="s">
        <v>63</v>
      </c>
    </row>
    <row r="462" spans="2:16" ht="15.75" x14ac:dyDescent="0.25">
      <c r="F462" s="6" t="s">
        <v>19</v>
      </c>
      <c r="G462" s="6" t="str">
        <f t="shared" ref="G462:G481" si="76">D488</f>
        <v>5Rx1L dBc Log Mag(dB)</v>
      </c>
      <c r="H462" s="35">
        <v>5</v>
      </c>
      <c r="N462" s="6" t="s">
        <v>19</v>
      </c>
      <c r="O462" s="6" t="str">
        <f t="shared" ref="O462:O481" si="77">L488</f>
        <v>5Rx1L dBc Log Mag(dB)</v>
      </c>
      <c r="P462" s="35">
        <v>5</v>
      </c>
    </row>
    <row r="463" spans="2:16" ht="15.75" x14ac:dyDescent="0.25">
      <c r="B463" s="89" t="s">
        <v>61</v>
      </c>
      <c r="F463" s="6">
        <f t="shared" ref="F463:F481" si="78">B489/1000000000</f>
        <v>2</v>
      </c>
      <c r="G463" s="6">
        <f t="shared" si="76"/>
        <v>-76.264137000000005</v>
      </c>
      <c r="H463" s="36">
        <f>ABS(AVERAGE(G463:G481)-(H462-1)*5)</f>
        <v>96.991225263157887</v>
      </c>
      <c r="J463" s="89" t="s">
        <v>61</v>
      </c>
      <c r="N463" s="6">
        <f t="shared" ref="N463:N481" si="79">J489/1000000000</f>
        <v>2</v>
      </c>
      <c r="O463" s="6">
        <f t="shared" si="77"/>
        <v>-76.348052999999993</v>
      </c>
      <c r="P463" s="36">
        <f>ABS(AVERAGE(O463:O481)-(P462-1)*5)</f>
        <v>97.229771736842125</v>
      </c>
    </row>
    <row r="464" spans="2:16" x14ac:dyDescent="0.25">
      <c r="B464" s="89" t="s">
        <v>19</v>
      </c>
      <c r="C464" s="89" t="s">
        <v>140</v>
      </c>
      <c r="D464" s="89" t="s">
        <v>62</v>
      </c>
      <c r="F464" s="6">
        <f t="shared" si="78"/>
        <v>2.0212111111111</v>
      </c>
      <c r="G464" s="6">
        <f t="shared" si="76"/>
        <v>-74.982498000000007</v>
      </c>
      <c r="J464" s="89" t="s">
        <v>19</v>
      </c>
      <c r="K464" s="89" t="s">
        <v>140</v>
      </c>
      <c r="L464" s="89" t="s">
        <v>62</v>
      </c>
      <c r="N464" s="6">
        <f t="shared" si="79"/>
        <v>2.0212111111111</v>
      </c>
      <c r="O464" s="6">
        <f t="shared" si="77"/>
        <v>-94.348815999999999</v>
      </c>
    </row>
    <row r="465" spans="2:15" x14ac:dyDescent="0.25">
      <c r="B465" s="89">
        <v>2477250000</v>
      </c>
      <c r="C465" s="89">
        <v>-58.744774</v>
      </c>
      <c r="D465" s="89">
        <v>-50.264656000000002</v>
      </c>
      <c r="F465" s="6">
        <f t="shared" si="78"/>
        <v>2.0424222222221999</v>
      </c>
      <c r="G465" s="6">
        <f t="shared" si="76"/>
        <v>-73.458777999999995</v>
      </c>
      <c r="J465" s="89">
        <v>2477250000</v>
      </c>
      <c r="K465" s="89">
        <v>-61.377749999999999</v>
      </c>
      <c r="L465" s="89">
        <v>-50.994140999999999</v>
      </c>
      <c r="N465" s="6">
        <f t="shared" si="79"/>
        <v>2.0424222222221999</v>
      </c>
      <c r="O465" s="6">
        <f t="shared" si="77"/>
        <v>-81.913071000000002</v>
      </c>
    </row>
    <row r="466" spans="2:15" x14ac:dyDescent="0.25">
      <c r="B466" s="89">
        <v>3006291666.6666999</v>
      </c>
      <c r="C466" s="89">
        <v>-68.986289999999997</v>
      </c>
      <c r="D466" s="89">
        <v>-61.118977000000001</v>
      </c>
      <c r="F466" s="6">
        <f t="shared" si="78"/>
        <v>2.0636333333332999</v>
      </c>
      <c r="G466" s="6">
        <f t="shared" si="76"/>
        <v>-69.215857999999997</v>
      </c>
      <c r="J466" s="89">
        <v>3006291666.6666999</v>
      </c>
      <c r="K466" s="89">
        <v>-64.817504999999997</v>
      </c>
      <c r="L466" s="89">
        <v>-56.705039999999997</v>
      </c>
      <c r="N466" s="6">
        <f t="shared" si="79"/>
        <v>2.0636333333332999</v>
      </c>
      <c r="O466" s="6">
        <f t="shared" si="77"/>
        <v>-84.809760999999995</v>
      </c>
    </row>
    <row r="467" spans="2:15" x14ac:dyDescent="0.25">
      <c r="B467" s="89">
        <v>3535333333.3333001</v>
      </c>
      <c r="C467" s="89">
        <v>-87.694739999999996</v>
      </c>
      <c r="D467" s="89">
        <v>-79.578163000000004</v>
      </c>
      <c r="F467" s="6">
        <f t="shared" si="78"/>
        <v>2.0848444444443999</v>
      </c>
      <c r="G467" s="6">
        <f t="shared" si="76"/>
        <v>-72.963509000000002</v>
      </c>
      <c r="J467" s="89">
        <v>3535333333.3333001</v>
      </c>
      <c r="K467" s="89">
        <v>-70.648041000000006</v>
      </c>
      <c r="L467" s="89">
        <v>-62.676399000000004</v>
      </c>
      <c r="N467" s="6">
        <f t="shared" si="79"/>
        <v>2.0848444444443999</v>
      </c>
      <c r="O467" s="6">
        <f t="shared" si="77"/>
        <v>-74.421088999999995</v>
      </c>
    </row>
    <row r="468" spans="2:15" x14ac:dyDescent="0.25">
      <c r="B468" s="89">
        <v>4064375000</v>
      </c>
      <c r="C468" s="89">
        <v>-84.311394000000007</v>
      </c>
      <c r="D468" s="89">
        <v>-76.140861999999998</v>
      </c>
      <c r="F468" s="6">
        <f t="shared" si="78"/>
        <v>2.1060555555555998</v>
      </c>
      <c r="G468" s="6">
        <f t="shared" si="76"/>
        <v>-75.012519999999995</v>
      </c>
      <c r="J468" s="89">
        <v>4064375000</v>
      </c>
      <c r="K468" s="89">
        <v>-86.725395000000006</v>
      </c>
      <c r="L468" s="89">
        <v>-78.322495000000004</v>
      </c>
      <c r="N468" s="6">
        <f t="shared" si="79"/>
        <v>2.1060555555555998</v>
      </c>
      <c r="O468" s="6">
        <f t="shared" si="77"/>
        <v>-76.167502999999996</v>
      </c>
    </row>
    <row r="469" spans="2:15" x14ac:dyDescent="0.25">
      <c r="B469" s="89">
        <v>4593416666.6667004</v>
      </c>
      <c r="C469" s="89">
        <v>-102.33077</v>
      </c>
      <c r="D469" s="89">
        <v>-94.321563999999995</v>
      </c>
      <c r="F469" s="6">
        <f t="shared" si="78"/>
        <v>2.1272666666666997</v>
      </c>
      <c r="G469" s="6">
        <f t="shared" si="76"/>
        <v>-73.799965</v>
      </c>
      <c r="J469" s="89">
        <v>4593416666.6667004</v>
      </c>
      <c r="K469" s="89">
        <v>-84.276413000000005</v>
      </c>
      <c r="L469" s="89">
        <v>-75.506798000000003</v>
      </c>
      <c r="N469" s="6">
        <f t="shared" si="79"/>
        <v>2.1272666666666997</v>
      </c>
      <c r="O469" s="6">
        <f t="shared" si="77"/>
        <v>-75.868590999999995</v>
      </c>
    </row>
    <row r="470" spans="2:15" x14ac:dyDescent="0.25">
      <c r="B470" s="89">
        <v>5122458333.3332996</v>
      </c>
      <c r="C470" s="89">
        <v>-92.53904</v>
      </c>
      <c r="D470" s="89">
        <v>-84.475921999999997</v>
      </c>
      <c r="F470" s="6">
        <f t="shared" si="78"/>
        <v>2.1484777777778001</v>
      </c>
      <c r="G470" s="6">
        <f t="shared" si="76"/>
        <v>-71.500647999999998</v>
      </c>
      <c r="J470" s="89">
        <v>5122458333.3332996</v>
      </c>
      <c r="K470" s="89">
        <v>-90.546227000000002</v>
      </c>
      <c r="L470" s="89">
        <v>-81.572472000000005</v>
      </c>
      <c r="N470" s="6">
        <f t="shared" si="79"/>
        <v>2.1484777777778001</v>
      </c>
      <c r="O470" s="6">
        <f t="shared" si="77"/>
        <v>-74.487358</v>
      </c>
    </row>
    <row r="471" spans="2:15" x14ac:dyDescent="0.25">
      <c r="B471" s="89">
        <v>5651500000</v>
      </c>
      <c r="C471" s="89">
        <v>-85.129852</v>
      </c>
      <c r="D471" s="89">
        <v>-76.931533999999999</v>
      </c>
      <c r="F471" s="6">
        <f t="shared" si="78"/>
        <v>2.1696888888888997</v>
      </c>
      <c r="G471" s="6">
        <f t="shared" si="76"/>
        <v>-69.979590999999999</v>
      </c>
      <c r="J471" s="89">
        <v>5651500000</v>
      </c>
      <c r="K471" s="89">
        <v>-90.382080000000002</v>
      </c>
      <c r="L471" s="89">
        <v>-80.997275999999999</v>
      </c>
      <c r="N471" s="6">
        <f t="shared" si="79"/>
        <v>2.1696888888888997</v>
      </c>
      <c r="O471" s="6">
        <f t="shared" si="77"/>
        <v>-73.081429</v>
      </c>
    </row>
    <row r="472" spans="2:15" x14ac:dyDescent="0.25">
      <c r="B472" s="89">
        <v>6180541666.6667004</v>
      </c>
      <c r="C472" s="89">
        <v>-82.132689999999997</v>
      </c>
      <c r="D472" s="89">
        <v>-73.843597000000003</v>
      </c>
      <c r="F472" s="6">
        <f t="shared" si="78"/>
        <v>2.1909000000000001</v>
      </c>
      <c r="G472" s="6">
        <f t="shared" si="76"/>
        <v>-72.178466999999998</v>
      </c>
      <c r="J472" s="89">
        <v>6180541666.6667004</v>
      </c>
      <c r="K472" s="89">
        <v>-89.888817000000003</v>
      </c>
      <c r="L472" s="89">
        <v>-80.066779999999994</v>
      </c>
      <c r="N472" s="6">
        <f t="shared" si="79"/>
        <v>2.1909000000000001</v>
      </c>
      <c r="O472" s="6">
        <f t="shared" si="77"/>
        <v>-70.445556999999994</v>
      </c>
    </row>
    <row r="473" spans="2:15" x14ac:dyDescent="0.25">
      <c r="B473" s="89">
        <v>6709583333.3332996</v>
      </c>
      <c r="C473" s="89">
        <v>-81.085991000000007</v>
      </c>
      <c r="D473" s="89">
        <v>-72.59066</v>
      </c>
      <c r="F473" s="6">
        <f t="shared" si="78"/>
        <v>2.2121111111111</v>
      </c>
      <c r="G473" s="6">
        <f t="shared" si="76"/>
        <v>-73.302711000000002</v>
      </c>
      <c r="J473" s="89">
        <v>6709583333.3332996</v>
      </c>
      <c r="K473" s="89">
        <v>-92.699387000000002</v>
      </c>
      <c r="L473" s="89">
        <v>-82.595337000000001</v>
      </c>
      <c r="N473" s="6">
        <f t="shared" si="79"/>
        <v>2.2121111111111</v>
      </c>
      <c r="O473" s="6">
        <f t="shared" si="77"/>
        <v>-70.835136000000006</v>
      </c>
    </row>
    <row r="474" spans="2:15" x14ac:dyDescent="0.25">
      <c r="B474" s="89">
        <v>7238625000</v>
      </c>
      <c r="C474" s="89">
        <v>-87.001037999999994</v>
      </c>
      <c r="D474" s="89">
        <v>-78.293991000000005</v>
      </c>
      <c r="F474" s="6">
        <f t="shared" si="78"/>
        <v>2.2333222222222</v>
      </c>
      <c r="G474" s="6">
        <f t="shared" si="76"/>
        <v>-78.104752000000005</v>
      </c>
      <c r="J474" s="89">
        <v>7238625000</v>
      </c>
      <c r="K474" s="89">
        <v>-89.863228000000007</v>
      </c>
      <c r="L474" s="89">
        <v>-79.553985999999995</v>
      </c>
      <c r="N474" s="6">
        <f t="shared" si="79"/>
        <v>2.2333222222222</v>
      </c>
      <c r="O474" s="6">
        <f t="shared" si="77"/>
        <v>-73.751846</v>
      </c>
    </row>
    <row r="475" spans="2:15" x14ac:dyDescent="0.25">
      <c r="B475" s="89">
        <v>7767666666.6667004</v>
      </c>
      <c r="C475" s="89">
        <v>-90.739738000000003</v>
      </c>
      <c r="D475" s="89">
        <v>-81.845871000000002</v>
      </c>
      <c r="F475" s="6">
        <f t="shared" si="78"/>
        <v>2.2545333333333</v>
      </c>
      <c r="G475" s="6">
        <f t="shared" si="76"/>
        <v>-77.216919000000004</v>
      </c>
      <c r="J475" s="89">
        <v>7767666666.6667004</v>
      </c>
      <c r="K475" s="89">
        <v>-94.099875999999995</v>
      </c>
      <c r="L475" s="89">
        <v>-83.552559000000002</v>
      </c>
      <c r="N475" s="6">
        <f t="shared" si="79"/>
        <v>2.2545333333333</v>
      </c>
      <c r="O475" s="6">
        <f t="shared" si="77"/>
        <v>-72.706360000000004</v>
      </c>
    </row>
    <row r="476" spans="2:15" x14ac:dyDescent="0.25">
      <c r="B476" s="89">
        <v>8296708333.3332996</v>
      </c>
      <c r="C476" s="89">
        <v>-90.930869999999999</v>
      </c>
      <c r="D476" s="89">
        <v>-82.068375000000003</v>
      </c>
      <c r="F476" s="6">
        <f t="shared" si="78"/>
        <v>2.2757444444443999</v>
      </c>
      <c r="G476" s="6">
        <f t="shared" si="76"/>
        <v>-88.308914000000001</v>
      </c>
      <c r="J476" s="89">
        <v>8296708333.3332996</v>
      </c>
      <c r="K476" s="89">
        <v>-98.272780999999995</v>
      </c>
      <c r="L476" s="89">
        <v>-87.717383999999996</v>
      </c>
      <c r="N476" s="6">
        <f t="shared" si="79"/>
        <v>2.2757444444443999</v>
      </c>
      <c r="O476" s="6">
        <f t="shared" si="77"/>
        <v>-72.748940000000005</v>
      </c>
    </row>
    <row r="477" spans="2:15" x14ac:dyDescent="0.25">
      <c r="B477" s="89">
        <v>8825750000</v>
      </c>
      <c r="C477" s="89">
        <v>-89.906173999999993</v>
      </c>
      <c r="D477" s="89">
        <v>-80.733604</v>
      </c>
      <c r="F477" s="6">
        <f t="shared" si="78"/>
        <v>2.2969555555556003</v>
      </c>
      <c r="G477" s="6">
        <f t="shared" si="76"/>
        <v>-81.114318999999995</v>
      </c>
      <c r="J477" s="89">
        <v>8825750000</v>
      </c>
      <c r="K477" s="89">
        <v>-105.53664000000001</v>
      </c>
      <c r="L477" s="89">
        <v>-94.588859999999997</v>
      </c>
      <c r="N477" s="6">
        <f t="shared" si="79"/>
        <v>2.2969555555556003</v>
      </c>
      <c r="O477" s="6">
        <f t="shared" si="77"/>
        <v>-73.896705999999995</v>
      </c>
    </row>
    <row r="478" spans="2:15" x14ac:dyDescent="0.25">
      <c r="B478" s="89">
        <v>9354791666.6667004</v>
      </c>
      <c r="C478" s="89">
        <v>-82.296790999999999</v>
      </c>
      <c r="D478" s="89">
        <v>-73.124718000000001</v>
      </c>
      <c r="F478" s="6">
        <f t="shared" si="78"/>
        <v>2.3181666666666998</v>
      </c>
      <c r="G478" s="6">
        <f t="shared" si="76"/>
        <v>-82.084541000000002</v>
      </c>
      <c r="J478" s="89">
        <v>9354791666.6667004</v>
      </c>
      <c r="K478" s="89">
        <v>-95.364349000000004</v>
      </c>
      <c r="L478" s="89">
        <v>-84.537307999999996</v>
      </c>
      <c r="N478" s="6">
        <f t="shared" si="79"/>
        <v>2.3181666666666998</v>
      </c>
      <c r="O478" s="6">
        <f t="shared" si="77"/>
        <v>-74.804810000000003</v>
      </c>
    </row>
    <row r="479" spans="2:15" x14ac:dyDescent="0.25">
      <c r="B479" s="89">
        <v>9883833333.3332996</v>
      </c>
      <c r="C479" s="89">
        <v>-93.811142000000004</v>
      </c>
      <c r="D479" s="89">
        <v>-84.689148000000003</v>
      </c>
      <c r="F479" s="6">
        <f t="shared" si="78"/>
        <v>2.3393777777778002</v>
      </c>
      <c r="G479" s="6">
        <f t="shared" si="76"/>
        <v>-85.097221000000005</v>
      </c>
      <c r="J479" s="89">
        <v>9883833333.3332996</v>
      </c>
      <c r="K479" s="89">
        <v>-96.105293000000003</v>
      </c>
      <c r="L479" s="89">
        <v>-85.385941000000003</v>
      </c>
      <c r="N479" s="6">
        <f t="shared" si="79"/>
        <v>2.3393777777778002</v>
      </c>
      <c r="O479" s="6">
        <f t="shared" si="77"/>
        <v>-92.105675000000005</v>
      </c>
    </row>
    <row r="480" spans="2:15" x14ac:dyDescent="0.25">
      <c r="B480" s="89">
        <v>10412875000</v>
      </c>
      <c r="C480" s="89">
        <v>-84.048332000000002</v>
      </c>
      <c r="D480" s="89">
        <v>-74.891593999999998</v>
      </c>
      <c r="F480" s="6">
        <f t="shared" si="78"/>
        <v>2.3605888888888997</v>
      </c>
      <c r="G480" s="6">
        <f t="shared" si="76"/>
        <v>-91.155890999999997</v>
      </c>
      <c r="J480" s="89">
        <v>10412875000</v>
      </c>
      <c r="K480" s="89">
        <v>-89.333984000000001</v>
      </c>
      <c r="L480" s="89">
        <v>-78.701972999999995</v>
      </c>
      <c r="N480" s="6">
        <f t="shared" si="79"/>
        <v>2.3605888888888997</v>
      </c>
      <c r="O480" s="6">
        <f t="shared" si="77"/>
        <v>-81.643448000000006</v>
      </c>
    </row>
    <row r="481" spans="2:16" x14ac:dyDescent="0.25">
      <c r="B481" s="89">
        <v>10941916666.667</v>
      </c>
      <c r="C481" s="89">
        <v>-85.086196999999999</v>
      </c>
      <c r="D481" s="89">
        <v>-75.725066999999996</v>
      </c>
      <c r="F481" s="6">
        <f t="shared" si="78"/>
        <v>2.3818000000000001</v>
      </c>
      <c r="G481" s="6">
        <f t="shared" si="76"/>
        <v>-77.092040999999995</v>
      </c>
      <c r="J481" s="89">
        <v>10941916666.667</v>
      </c>
      <c r="K481" s="89">
        <v>-94.314919000000003</v>
      </c>
      <c r="L481" s="89">
        <v>-83.704375999999996</v>
      </c>
      <c r="N481" s="6">
        <f t="shared" si="79"/>
        <v>2.3818000000000001</v>
      </c>
      <c r="O481" s="6">
        <f t="shared" si="77"/>
        <v>-72.981514000000004</v>
      </c>
    </row>
    <row r="482" spans="2:16" x14ac:dyDescent="0.25">
      <c r="B482" s="89">
        <v>11470958333.333</v>
      </c>
      <c r="C482" s="89">
        <v>-89.020515000000003</v>
      </c>
      <c r="D482" s="89">
        <v>-79.167655999999994</v>
      </c>
      <c r="F482" s="6" t="s">
        <v>21</v>
      </c>
      <c r="J482" s="89">
        <v>11470958333.333</v>
      </c>
      <c r="K482" s="89">
        <v>-92.749733000000006</v>
      </c>
      <c r="L482" s="89">
        <v>-82.278594999999996</v>
      </c>
      <c r="N482" s="6" t="s">
        <v>21</v>
      </c>
    </row>
    <row r="483" spans="2:16" x14ac:dyDescent="0.25">
      <c r="B483" s="89">
        <v>12000000000</v>
      </c>
      <c r="C483" s="89">
        <v>-85.998833000000005</v>
      </c>
      <c r="D483" s="89">
        <v>-74.871268999999998</v>
      </c>
      <c r="J483" s="89">
        <v>12000000000</v>
      </c>
      <c r="K483" s="89">
        <v>-85.477242000000004</v>
      </c>
      <c r="L483" s="89">
        <v>-75.184325999999999</v>
      </c>
    </row>
    <row r="484" spans="2:16" x14ac:dyDescent="0.25">
      <c r="B484" s="89" t="s">
        <v>21</v>
      </c>
      <c r="J484" s="89" t="s">
        <v>21</v>
      </c>
    </row>
    <row r="485" spans="2:16" x14ac:dyDescent="0.25">
      <c r="F485" s="6" t="s">
        <v>64</v>
      </c>
      <c r="N485" s="6" t="s">
        <v>64</v>
      </c>
    </row>
    <row r="486" spans="2:16" ht="15.75" x14ac:dyDescent="0.25">
      <c r="F486" s="6" t="s">
        <v>19</v>
      </c>
      <c r="G486" s="6" t="str">
        <f t="shared" ref="G486:G505" si="80">D512</f>
        <v>5Rx2L dBc Log Mag(dB)</v>
      </c>
      <c r="H486" s="35">
        <v>5</v>
      </c>
      <c r="N486" s="6" t="s">
        <v>19</v>
      </c>
      <c r="O486" s="6" t="str">
        <f t="shared" ref="O486:O505" si="81">L512</f>
        <v>5Rx2L dBc Log Mag(dB)</v>
      </c>
      <c r="P486" s="35">
        <v>5</v>
      </c>
    </row>
    <row r="487" spans="2:16" ht="15.75" x14ac:dyDescent="0.25">
      <c r="B487" s="89" t="s">
        <v>63</v>
      </c>
      <c r="F487" s="6">
        <f t="shared" ref="F487:F505" si="82">B513/1000000000</f>
        <v>3</v>
      </c>
      <c r="G487" s="6">
        <f t="shared" si="80"/>
        <v>-65.413421999999997</v>
      </c>
      <c r="H487" s="36">
        <f>ABS(AVERAGE(G487:G505)-(H486-1)*5)</f>
        <v>94.649083578947383</v>
      </c>
      <c r="J487" s="89" t="s">
        <v>63</v>
      </c>
      <c r="N487" s="6">
        <f t="shared" ref="N487:N505" si="83">J513/1000000000</f>
        <v>3</v>
      </c>
      <c r="O487" s="6">
        <f t="shared" si="81"/>
        <v>-71.496971000000002</v>
      </c>
      <c r="P487" s="36">
        <f>ABS(AVERAGE(O487:O505)-(P486-1)*5)</f>
        <v>92.764354526315785</v>
      </c>
    </row>
    <row r="488" spans="2:16" x14ac:dyDescent="0.25">
      <c r="B488" s="89" t="s">
        <v>19</v>
      </c>
      <c r="C488" s="89" t="s">
        <v>141</v>
      </c>
      <c r="D488" s="89" t="s">
        <v>277</v>
      </c>
      <c r="F488" s="6">
        <f t="shared" si="82"/>
        <v>3.0989888888888997</v>
      </c>
      <c r="G488" s="6">
        <f t="shared" si="80"/>
        <v>-66.321113999999994</v>
      </c>
      <c r="J488" s="89" t="s">
        <v>19</v>
      </c>
      <c r="K488" s="89" t="s">
        <v>141</v>
      </c>
      <c r="L488" s="89" t="s">
        <v>277</v>
      </c>
      <c r="N488" s="6">
        <f t="shared" si="83"/>
        <v>3.0989888888888997</v>
      </c>
      <c r="O488" s="6">
        <f t="shared" si="81"/>
        <v>-70.702911</v>
      </c>
    </row>
    <row r="489" spans="2:16" x14ac:dyDescent="0.25">
      <c r="B489" s="89">
        <v>2000000000</v>
      </c>
      <c r="C489" s="89">
        <v>-84.744254999999995</v>
      </c>
      <c r="D489" s="89">
        <v>-76.264137000000005</v>
      </c>
      <c r="F489" s="6">
        <f t="shared" si="82"/>
        <v>3.1979777777778002</v>
      </c>
      <c r="G489" s="6">
        <f t="shared" si="80"/>
        <v>-69.985336000000004</v>
      </c>
      <c r="J489" s="89">
        <v>2000000000</v>
      </c>
      <c r="K489" s="89">
        <v>-86.731658999999993</v>
      </c>
      <c r="L489" s="89">
        <v>-76.348052999999993</v>
      </c>
      <c r="N489" s="6">
        <f t="shared" si="83"/>
        <v>3.1979777777778002</v>
      </c>
      <c r="O489" s="6">
        <f t="shared" si="81"/>
        <v>-71.22551</v>
      </c>
    </row>
    <row r="490" spans="2:16" x14ac:dyDescent="0.25">
      <c r="B490" s="89">
        <v>2021211111.1111</v>
      </c>
      <c r="C490" s="89">
        <v>-82.849807999999996</v>
      </c>
      <c r="D490" s="89">
        <v>-74.982498000000007</v>
      </c>
      <c r="F490" s="6">
        <f t="shared" si="82"/>
        <v>3.2969666666666999</v>
      </c>
      <c r="G490" s="6">
        <f t="shared" si="80"/>
        <v>-67.183975000000004</v>
      </c>
      <c r="J490" s="89">
        <v>2021211111.1111</v>
      </c>
      <c r="K490" s="89">
        <v>-102.46128</v>
      </c>
      <c r="L490" s="89">
        <v>-94.348815999999999</v>
      </c>
      <c r="N490" s="6">
        <f t="shared" si="83"/>
        <v>3.2969666666666999</v>
      </c>
      <c r="O490" s="6">
        <f t="shared" si="81"/>
        <v>-71.033493000000007</v>
      </c>
    </row>
    <row r="491" spans="2:16" x14ac:dyDescent="0.25">
      <c r="B491" s="89">
        <v>2042422222.2221999</v>
      </c>
      <c r="C491" s="89">
        <v>-81.575355999999999</v>
      </c>
      <c r="D491" s="89">
        <v>-73.458777999999995</v>
      </c>
      <c r="F491" s="6">
        <f t="shared" si="82"/>
        <v>3.3959555555556</v>
      </c>
      <c r="G491" s="6">
        <f t="shared" si="80"/>
        <v>-70.372803000000005</v>
      </c>
      <c r="J491" s="89">
        <v>2042422222.2221999</v>
      </c>
      <c r="K491" s="89">
        <v>-89.884711999999993</v>
      </c>
      <c r="L491" s="89">
        <v>-81.913071000000002</v>
      </c>
      <c r="N491" s="6">
        <f t="shared" si="83"/>
        <v>3.3959555555556</v>
      </c>
      <c r="O491" s="6">
        <f t="shared" si="81"/>
        <v>-71.539771999999999</v>
      </c>
    </row>
    <row r="492" spans="2:16" x14ac:dyDescent="0.25">
      <c r="B492" s="89">
        <v>2063633333.3333001</v>
      </c>
      <c r="C492" s="89">
        <v>-77.386382999999995</v>
      </c>
      <c r="D492" s="89">
        <v>-69.215857999999997</v>
      </c>
      <c r="F492" s="6">
        <f t="shared" si="82"/>
        <v>3.4949444444443998</v>
      </c>
      <c r="G492" s="6">
        <f t="shared" si="80"/>
        <v>-74.904944999999998</v>
      </c>
      <c r="J492" s="89">
        <v>2063633333.3333001</v>
      </c>
      <c r="K492" s="89">
        <v>-93.212661999999995</v>
      </c>
      <c r="L492" s="89">
        <v>-84.809760999999995</v>
      </c>
      <c r="N492" s="6">
        <f t="shared" si="83"/>
        <v>3.4949444444443998</v>
      </c>
      <c r="O492" s="6">
        <f t="shared" si="81"/>
        <v>-67.104393000000002</v>
      </c>
    </row>
    <row r="493" spans="2:16" x14ac:dyDescent="0.25">
      <c r="B493" s="89">
        <v>2084844444.4444001</v>
      </c>
      <c r="C493" s="89">
        <v>-80.972717000000003</v>
      </c>
      <c r="D493" s="89">
        <v>-72.963509000000002</v>
      </c>
      <c r="F493" s="6">
        <f t="shared" si="82"/>
        <v>3.5939333333332999</v>
      </c>
      <c r="G493" s="6">
        <f t="shared" si="80"/>
        <v>-71.190948000000006</v>
      </c>
      <c r="J493" s="89">
        <v>2084844444.4444001</v>
      </c>
      <c r="K493" s="89">
        <v>-83.190703999999997</v>
      </c>
      <c r="L493" s="89">
        <v>-74.421088999999995</v>
      </c>
      <c r="N493" s="6">
        <f t="shared" si="83"/>
        <v>3.5939333333332999</v>
      </c>
      <c r="O493" s="6">
        <f t="shared" si="81"/>
        <v>-68.272193999999999</v>
      </c>
    </row>
    <row r="494" spans="2:16" x14ac:dyDescent="0.25">
      <c r="B494" s="89">
        <v>2106055555.5555999</v>
      </c>
      <c r="C494" s="89">
        <v>-83.075637999999998</v>
      </c>
      <c r="D494" s="89">
        <v>-75.012519999999995</v>
      </c>
      <c r="F494" s="6">
        <f t="shared" si="82"/>
        <v>3.6929222222222</v>
      </c>
      <c r="G494" s="6">
        <f t="shared" si="80"/>
        <v>-70.951660000000004</v>
      </c>
      <c r="J494" s="89">
        <v>2106055555.5555999</v>
      </c>
      <c r="K494" s="89">
        <v>-85.141257999999993</v>
      </c>
      <c r="L494" s="89">
        <v>-76.167502999999996</v>
      </c>
      <c r="N494" s="6">
        <f t="shared" si="83"/>
        <v>3.6929222222222</v>
      </c>
      <c r="O494" s="6">
        <f t="shared" si="81"/>
        <v>-66.880341000000001</v>
      </c>
    </row>
    <row r="495" spans="2:16" x14ac:dyDescent="0.25">
      <c r="B495" s="89">
        <v>2127266666.6666999</v>
      </c>
      <c r="C495" s="89">
        <v>-81.998283000000001</v>
      </c>
      <c r="D495" s="89">
        <v>-73.799965</v>
      </c>
      <c r="F495" s="6">
        <f t="shared" si="82"/>
        <v>3.7919111111111001</v>
      </c>
      <c r="G495" s="6">
        <f t="shared" si="80"/>
        <v>-68.985123000000002</v>
      </c>
      <c r="J495" s="89">
        <v>2127266666.6666999</v>
      </c>
      <c r="K495" s="89">
        <v>-85.253387000000004</v>
      </c>
      <c r="L495" s="89">
        <v>-75.868590999999995</v>
      </c>
      <c r="N495" s="6">
        <f t="shared" si="83"/>
        <v>3.7919111111111001</v>
      </c>
      <c r="O495" s="6">
        <f t="shared" si="81"/>
        <v>-67.308952000000005</v>
      </c>
    </row>
    <row r="496" spans="2:16" x14ac:dyDescent="0.25">
      <c r="B496" s="89">
        <v>2148477777.7778001</v>
      </c>
      <c r="C496" s="89">
        <v>-79.789742000000004</v>
      </c>
      <c r="D496" s="89">
        <v>-71.500647999999998</v>
      </c>
      <c r="F496" s="6">
        <f t="shared" si="82"/>
        <v>3.8908999999999998</v>
      </c>
      <c r="G496" s="6">
        <f t="shared" si="80"/>
        <v>-65.777039000000002</v>
      </c>
      <c r="J496" s="89">
        <v>2148477777.7778001</v>
      </c>
      <c r="K496" s="89">
        <v>-84.309394999999995</v>
      </c>
      <c r="L496" s="89">
        <v>-74.487358</v>
      </c>
      <c r="N496" s="6">
        <f t="shared" si="83"/>
        <v>3.8908999999999998</v>
      </c>
      <c r="O496" s="6">
        <f t="shared" si="81"/>
        <v>-66.241759999999999</v>
      </c>
    </row>
    <row r="497" spans="2:16" x14ac:dyDescent="0.25">
      <c r="B497" s="89">
        <v>2169688888.8888998</v>
      </c>
      <c r="C497" s="89">
        <v>-78.474930000000001</v>
      </c>
      <c r="D497" s="89">
        <v>-69.979590999999999</v>
      </c>
      <c r="F497" s="6">
        <f t="shared" si="82"/>
        <v>3.9898888888888999</v>
      </c>
      <c r="G497" s="6">
        <f t="shared" si="80"/>
        <v>-67.407714999999996</v>
      </c>
      <c r="J497" s="89">
        <v>2169688888.8888998</v>
      </c>
      <c r="K497" s="89">
        <v>-83.185485999999997</v>
      </c>
      <c r="L497" s="89">
        <v>-73.081429</v>
      </c>
      <c r="N497" s="6">
        <f t="shared" si="83"/>
        <v>3.9898888888888999</v>
      </c>
      <c r="O497" s="6">
        <f t="shared" si="81"/>
        <v>-68.830132000000006</v>
      </c>
    </row>
    <row r="498" spans="2:16" x14ac:dyDescent="0.25">
      <c r="B498" s="89">
        <v>2190900000</v>
      </c>
      <c r="C498" s="89">
        <v>-80.885513000000003</v>
      </c>
      <c r="D498" s="89">
        <v>-72.178466999999998</v>
      </c>
      <c r="F498" s="6">
        <f t="shared" si="82"/>
        <v>4.0888777777778005</v>
      </c>
      <c r="G498" s="6">
        <f t="shared" si="80"/>
        <v>-73.960555999999997</v>
      </c>
      <c r="J498" s="89">
        <v>2190900000</v>
      </c>
      <c r="K498" s="89">
        <v>-80.754799000000006</v>
      </c>
      <c r="L498" s="89">
        <v>-70.445556999999994</v>
      </c>
      <c r="N498" s="6">
        <f t="shared" si="83"/>
        <v>4.0888777777778005</v>
      </c>
      <c r="O498" s="6">
        <f t="shared" si="81"/>
        <v>-78.154990999999995</v>
      </c>
    </row>
    <row r="499" spans="2:16" x14ac:dyDescent="0.25">
      <c r="B499" s="89">
        <v>2212111111.1111002</v>
      </c>
      <c r="C499" s="89">
        <v>-82.196571000000006</v>
      </c>
      <c r="D499" s="89">
        <v>-73.302711000000002</v>
      </c>
      <c r="F499" s="6">
        <f t="shared" si="82"/>
        <v>4.1878666666667002</v>
      </c>
      <c r="G499" s="6">
        <f t="shared" si="80"/>
        <v>-81.213149999999999</v>
      </c>
      <c r="J499" s="89">
        <v>2212111111.1111002</v>
      </c>
      <c r="K499" s="89">
        <v>-81.382453999999996</v>
      </c>
      <c r="L499" s="89">
        <v>-70.835136000000006</v>
      </c>
      <c r="N499" s="6">
        <f t="shared" si="83"/>
        <v>4.1878666666667002</v>
      </c>
      <c r="O499" s="6">
        <f t="shared" si="81"/>
        <v>-78.131264000000002</v>
      </c>
    </row>
    <row r="500" spans="2:16" x14ac:dyDescent="0.25">
      <c r="B500" s="89">
        <v>2233322222.2221999</v>
      </c>
      <c r="C500" s="89">
        <v>-86.967254999999994</v>
      </c>
      <c r="D500" s="89">
        <v>-78.104752000000005</v>
      </c>
      <c r="F500" s="6">
        <f t="shared" si="82"/>
        <v>4.2868555555555998</v>
      </c>
      <c r="G500" s="6">
        <f t="shared" si="80"/>
        <v>-81.571174999999997</v>
      </c>
      <c r="J500" s="89">
        <v>2233322222.2221999</v>
      </c>
      <c r="K500" s="89">
        <v>-84.307243</v>
      </c>
      <c r="L500" s="89">
        <v>-73.751846</v>
      </c>
      <c r="N500" s="6">
        <f t="shared" si="83"/>
        <v>4.2868555555555998</v>
      </c>
      <c r="O500" s="6">
        <f t="shared" si="81"/>
        <v>-79.149803000000006</v>
      </c>
    </row>
    <row r="501" spans="2:16" x14ac:dyDescent="0.25">
      <c r="B501" s="89">
        <v>2254533333.3333001</v>
      </c>
      <c r="C501" s="89">
        <v>-86.389488</v>
      </c>
      <c r="D501" s="89">
        <v>-77.216919000000004</v>
      </c>
      <c r="F501" s="6">
        <f t="shared" si="82"/>
        <v>4.3858444444444</v>
      </c>
      <c r="G501" s="6">
        <f t="shared" si="80"/>
        <v>-90.630195999999998</v>
      </c>
      <c r="J501" s="89">
        <v>2254533333.3333001</v>
      </c>
      <c r="K501" s="89">
        <v>-83.654144000000002</v>
      </c>
      <c r="L501" s="89">
        <v>-72.706360000000004</v>
      </c>
      <c r="N501" s="6">
        <f t="shared" si="83"/>
        <v>4.3858444444444</v>
      </c>
      <c r="O501" s="6">
        <f t="shared" si="81"/>
        <v>-72.438843000000006</v>
      </c>
    </row>
    <row r="502" spans="2:16" x14ac:dyDescent="0.25">
      <c r="B502" s="89">
        <v>2275744444.4443998</v>
      </c>
      <c r="C502" s="89">
        <v>-97.480987999999996</v>
      </c>
      <c r="D502" s="89">
        <v>-88.308914000000001</v>
      </c>
      <c r="F502" s="6">
        <f t="shared" si="82"/>
        <v>4.4848333333332997</v>
      </c>
      <c r="G502" s="6">
        <f t="shared" si="80"/>
        <v>-81.185080999999997</v>
      </c>
      <c r="J502" s="89">
        <v>2275744444.4443998</v>
      </c>
      <c r="K502" s="89">
        <v>-83.575989000000007</v>
      </c>
      <c r="L502" s="89">
        <v>-72.748940000000005</v>
      </c>
      <c r="N502" s="6">
        <f t="shared" si="83"/>
        <v>4.4848333333332997</v>
      </c>
      <c r="O502" s="6">
        <f t="shared" si="81"/>
        <v>-80.072090000000003</v>
      </c>
    </row>
    <row r="503" spans="2:16" x14ac:dyDescent="0.25">
      <c r="B503" s="89">
        <v>2296955555.5556002</v>
      </c>
      <c r="C503" s="89">
        <v>-90.236312999999996</v>
      </c>
      <c r="D503" s="89">
        <v>-81.114318999999995</v>
      </c>
      <c r="F503" s="6">
        <f t="shared" si="82"/>
        <v>4.5838222222222003</v>
      </c>
      <c r="G503" s="6">
        <f t="shared" si="80"/>
        <v>-88.595222000000007</v>
      </c>
      <c r="J503" s="89">
        <v>2296955555.5556002</v>
      </c>
      <c r="K503" s="89">
        <v>-84.616066000000004</v>
      </c>
      <c r="L503" s="89">
        <v>-73.896705999999995</v>
      </c>
      <c r="N503" s="6">
        <f t="shared" si="83"/>
        <v>4.5838222222222003</v>
      </c>
      <c r="O503" s="6">
        <f t="shared" si="81"/>
        <v>-79.908210999999994</v>
      </c>
    </row>
    <row r="504" spans="2:16" x14ac:dyDescent="0.25">
      <c r="B504" s="89">
        <v>2318166666.6666999</v>
      </c>
      <c r="C504" s="89">
        <v>-91.241280000000003</v>
      </c>
      <c r="D504" s="89">
        <v>-82.084541000000002</v>
      </c>
      <c r="F504" s="6">
        <f t="shared" si="82"/>
        <v>4.6828111111110999</v>
      </c>
      <c r="G504" s="6">
        <f t="shared" si="80"/>
        <v>-82.471985000000004</v>
      </c>
      <c r="J504" s="89">
        <v>2318166666.6666999</v>
      </c>
      <c r="K504" s="89">
        <v>-85.436820999999995</v>
      </c>
      <c r="L504" s="89">
        <v>-74.804810000000003</v>
      </c>
      <c r="N504" s="6">
        <f t="shared" si="83"/>
        <v>4.6828111111110999</v>
      </c>
      <c r="O504" s="6">
        <f t="shared" si="81"/>
        <v>-78.965064999999996</v>
      </c>
    </row>
    <row r="505" spans="2:16" x14ac:dyDescent="0.25">
      <c r="B505" s="89">
        <v>2339377777.7778001</v>
      </c>
      <c r="C505" s="89">
        <v>-94.458359000000002</v>
      </c>
      <c r="D505" s="89">
        <v>-85.097221000000005</v>
      </c>
      <c r="F505" s="6">
        <f t="shared" si="82"/>
        <v>4.7817999999999996</v>
      </c>
      <c r="G505" s="6">
        <f t="shared" si="80"/>
        <v>-80.211143000000007</v>
      </c>
      <c r="J505" s="89">
        <v>2339377777.7778001</v>
      </c>
      <c r="K505" s="89">
        <v>-102.71622000000001</v>
      </c>
      <c r="L505" s="89">
        <v>-92.105675000000005</v>
      </c>
      <c r="N505" s="6">
        <f t="shared" si="83"/>
        <v>4.7817999999999996</v>
      </c>
      <c r="O505" s="6">
        <f t="shared" si="81"/>
        <v>-75.066040000000001</v>
      </c>
    </row>
    <row r="506" spans="2:16" x14ac:dyDescent="0.25">
      <c r="B506" s="89">
        <v>2360588888.8888998</v>
      </c>
      <c r="C506" s="89">
        <v>-101.00875000000001</v>
      </c>
      <c r="D506" s="89">
        <v>-91.155890999999997</v>
      </c>
      <c r="F506" s="6" t="s">
        <v>21</v>
      </c>
      <c r="J506" s="89">
        <v>2360588888.8888998</v>
      </c>
      <c r="K506" s="89">
        <v>-92.114593999999997</v>
      </c>
      <c r="L506" s="89">
        <v>-81.643448000000006</v>
      </c>
      <c r="N506" s="6" t="s">
        <v>21</v>
      </c>
    </row>
    <row r="507" spans="2:16" x14ac:dyDescent="0.25">
      <c r="B507" s="89">
        <v>2381800000</v>
      </c>
      <c r="C507" s="89">
        <v>-88.219604000000004</v>
      </c>
      <c r="D507" s="89">
        <v>-77.092040999999995</v>
      </c>
      <c r="J507" s="89">
        <v>2381800000</v>
      </c>
      <c r="K507" s="89">
        <v>-83.274428999999998</v>
      </c>
      <c r="L507" s="89">
        <v>-72.981514000000004</v>
      </c>
    </row>
    <row r="508" spans="2:16" x14ac:dyDescent="0.25">
      <c r="B508" s="89" t="s">
        <v>21</v>
      </c>
      <c r="J508" s="89" t="s">
        <v>21</v>
      </c>
    </row>
    <row r="509" spans="2:16" x14ac:dyDescent="0.25">
      <c r="F509" s="6" t="s">
        <v>66</v>
      </c>
      <c r="N509" s="6" t="s">
        <v>66</v>
      </c>
    </row>
    <row r="510" spans="2:16" ht="15.75" x14ac:dyDescent="0.25">
      <c r="F510" s="6" t="s">
        <v>19</v>
      </c>
      <c r="G510" s="6" t="str">
        <f t="shared" ref="G510:G529" si="84">D536</f>
        <v>5Rx3L dBc Log Mag(dB)</v>
      </c>
      <c r="H510" s="35">
        <v>5</v>
      </c>
      <c r="N510" s="6" t="s">
        <v>19</v>
      </c>
      <c r="O510" s="6" t="str">
        <f t="shared" ref="O510:O529" si="85">L536</f>
        <v>5Rx3L dBc Log Mag(dB)</v>
      </c>
      <c r="P510" s="35">
        <v>5</v>
      </c>
    </row>
    <row r="511" spans="2:16" ht="15.75" x14ac:dyDescent="0.25">
      <c r="B511" s="89" t="s">
        <v>64</v>
      </c>
      <c r="F511" s="6">
        <f t="shared" ref="F511:F529" si="86">B537/1000000000</f>
        <v>2</v>
      </c>
      <c r="G511" s="6">
        <f t="shared" si="84"/>
        <v>-49.300063999999999</v>
      </c>
      <c r="H511" s="36">
        <f>ABS(AVERAGE(G511:G529)-(H510-1)*5)</f>
        <v>81.418787473684205</v>
      </c>
      <c r="J511" s="89" t="s">
        <v>64</v>
      </c>
      <c r="N511" s="6">
        <f t="shared" ref="N511:N529" si="87">J537/1000000000</f>
        <v>2</v>
      </c>
      <c r="O511" s="6">
        <f t="shared" si="85"/>
        <v>-54.418579000000001</v>
      </c>
      <c r="P511" s="36">
        <f>ABS(AVERAGE(O511:O529)-(P510-1)*5)</f>
        <v>84.256656210526316</v>
      </c>
    </row>
    <row r="512" spans="2:16" x14ac:dyDescent="0.25">
      <c r="B512" s="89" t="s">
        <v>19</v>
      </c>
      <c r="C512" s="89" t="s">
        <v>142</v>
      </c>
      <c r="D512" s="89" t="s">
        <v>65</v>
      </c>
      <c r="F512" s="6">
        <f t="shared" si="86"/>
        <v>2.2878777777777999</v>
      </c>
      <c r="G512" s="6">
        <f t="shared" si="84"/>
        <v>-52.47081</v>
      </c>
      <c r="J512" s="89" t="s">
        <v>19</v>
      </c>
      <c r="K512" s="89" t="s">
        <v>142</v>
      </c>
      <c r="L512" s="89" t="s">
        <v>65</v>
      </c>
      <c r="N512" s="6">
        <f t="shared" si="87"/>
        <v>2.2878777777777999</v>
      </c>
      <c r="O512" s="6">
        <f t="shared" si="85"/>
        <v>-54.460948999999999</v>
      </c>
    </row>
    <row r="513" spans="2:15" x14ac:dyDescent="0.25">
      <c r="B513" s="89">
        <v>3000000000</v>
      </c>
      <c r="C513" s="89">
        <v>-73.893546999999998</v>
      </c>
      <c r="D513" s="89">
        <v>-65.413421999999997</v>
      </c>
      <c r="F513" s="6">
        <f t="shared" si="86"/>
        <v>2.5757555555556002</v>
      </c>
      <c r="G513" s="6">
        <f t="shared" si="84"/>
        <v>-56.534458000000001</v>
      </c>
      <c r="J513" s="89">
        <v>3000000000</v>
      </c>
      <c r="K513" s="89">
        <v>-81.880577000000002</v>
      </c>
      <c r="L513" s="89">
        <v>-71.496971000000002</v>
      </c>
      <c r="N513" s="6">
        <f t="shared" si="87"/>
        <v>2.5757555555556002</v>
      </c>
      <c r="O513" s="6">
        <f t="shared" si="85"/>
        <v>-56.705832999999998</v>
      </c>
    </row>
    <row r="514" spans="2:15" x14ac:dyDescent="0.25">
      <c r="B514" s="89">
        <v>3098988888.8888998</v>
      </c>
      <c r="C514" s="89">
        <v>-74.188430999999994</v>
      </c>
      <c r="D514" s="89">
        <v>-66.321113999999994</v>
      </c>
      <c r="F514" s="6">
        <f t="shared" si="86"/>
        <v>2.8636333333333002</v>
      </c>
      <c r="G514" s="6">
        <f t="shared" si="84"/>
        <v>-62.971328999999997</v>
      </c>
      <c r="J514" s="89">
        <v>3098988888.8888998</v>
      </c>
      <c r="K514" s="89">
        <v>-78.815376000000001</v>
      </c>
      <c r="L514" s="89">
        <v>-70.702911</v>
      </c>
      <c r="N514" s="6">
        <f t="shared" si="87"/>
        <v>2.8636333333333002</v>
      </c>
      <c r="O514" s="6">
        <f t="shared" si="85"/>
        <v>-57.808352999999997</v>
      </c>
    </row>
    <row r="515" spans="2:15" x14ac:dyDescent="0.25">
      <c r="B515" s="89">
        <v>3197977777.7778001</v>
      </c>
      <c r="C515" s="89">
        <v>-78.101912999999996</v>
      </c>
      <c r="D515" s="89">
        <v>-69.985336000000004</v>
      </c>
      <c r="F515" s="6">
        <f t="shared" si="86"/>
        <v>3.1515111111111</v>
      </c>
      <c r="G515" s="6">
        <f t="shared" si="84"/>
        <v>-64.368415999999996</v>
      </c>
      <c r="J515" s="89">
        <v>3197977777.7778001</v>
      </c>
      <c r="K515" s="89">
        <v>-79.197151000000005</v>
      </c>
      <c r="L515" s="89">
        <v>-71.22551</v>
      </c>
      <c r="N515" s="6">
        <f t="shared" si="87"/>
        <v>3.1515111111111</v>
      </c>
      <c r="O515" s="6">
        <f t="shared" si="85"/>
        <v>-64.361808999999994</v>
      </c>
    </row>
    <row r="516" spans="2:15" x14ac:dyDescent="0.25">
      <c r="B516" s="89">
        <v>3296966666.6666999</v>
      </c>
      <c r="C516" s="89">
        <v>-75.354500000000002</v>
      </c>
      <c r="D516" s="89">
        <v>-67.183975000000004</v>
      </c>
      <c r="F516" s="6">
        <f t="shared" si="86"/>
        <v>3.4393888888888999</v>
      </c>
      <c r="G516" s="6">
        <f t="shared" si="84"/>
        <v>-69.982498000000007</v>
      </c>
      <c r="J516" s="89">
        <v>3296966666.6666999</v>
      </c>
      <c r="K516" s="89">
        <v>-79.436401000000004</v>
      </c>
      <c r="L516" s="89">
        <v>-71.033493000000007</v>
      </c>
      <c r="N516" s="6">
        <f t="shared" si="87"/>
        <v>3.4393888888888999</v>
      </c>
      <c r="O516" s="6">
        <f t="shared" si="85"/>
        <v>-68.434714999999997</v>
      </c>
    </row>
    <row r="517" spans="2:15" x14ac:dyDescent="0.25">
      <c r="B517" s="89">
        <v>3395955555.5556002</v>
      </c>
      <c r="C517" s="89">
        <v>-78.382011000000006</v>
      </c>
      <c r="D517" s="89">
        <v>-70.372803000000005</v>
      </c>
      <c r="F517" s="6">
        <f t="shared" si="86"/>
        <v>3.7272666666666998</v>
      </c>
      <c r="G517" s="6">
        <f t="shared" si="84"/>
        <v>-68.149933000000004</v>
      </c>
      <c r="J517" s="89">
        <v>3395955555.5556002</v>
      </c>
      <c r="K517" s="89">
        <v>-80.309394999999995</v>
      </c>
      <c r="L517" s="89">
        <v>-71.539771999999999</v>
      </c>
      <c r="N517" s="6">
        <f t="shared" si="87"/>
        <v>3.7272666666666998</v>
      </c>
      <c r="O517" s="6">
        <f t="shared" si="85"/>
        <v>-73.655120999999994</v>
      </c>
    </row>
    <row r="518" spans="2:15" x14ac:dyDescent="0.25">
      <c r="B518" s="89">
        <v>3494944444.4443998</v>
      </c>
      <c r="C518" s="89">
        <v>-82.968063000000001</v>
      </c>
      <c r="D518" s="89">
        <v>-74.904944999999998</v>
      </c>
      <c r="F518" s="6">
        <f t="shared" si="86"/>
        <v>4.0151444444443998</v>
      </c>
      <c r="G518" s="6">
        <f t="shared" si="84"/>
        <v>-67.901672000000005</v>
      </c>
      <c r="J518" s="89">
        <v>3494944444.4443998</v>
      </c>
      <c r="K518" s="89">
        <v>-76.078147999999999</v>
      </c>
      <c r="L518" s="89">
        <v>-67.104393000000002</v>
      </c>
      <c r="N518" s="6">
        <f t="shared" si="87"/>
        <v>4.0151444444443998</v>
      </c>
      <c r="O518" s="6">
        <f t="shared" si="85"/>
        <v>-67.870131999999998</v>
      </c>
    </row>
    <row r="519" spans="2:15" x14ac:dyDescent="0.25">
      <c r="B519" s="89">
        <v>3593933333.3333001</v>
      </c>
      <c r="C519" s="89">
        <v>-79.389274999999998</v>
      </c>
      <c r="D519" s="89">
        <v>-71.190948000000006</v>
      </c>
      <c r="F519" s="6">
        <f t="shared" si="86"/>
        <v>4.3030222222222001</v>
      </c>
      <c r="G519" s="6">
        <f t="shared" si="84"/>
        <v>-75.522682000000003</v>
      </c>
      <c r="J519" s="89">
        <v>3593933333.3333001</v>
      </c>
      <c r="K519" s="89">
        <v>-77.656998000000002</v>
      </c>
      <c r="L519" s="89">
        <v>-68.272193999999999</v>
      </c>
      <c r="N519" s="6">
        <f t="shared" si="87"/>
        <v>4.3030222222222001</v>
      </c>
      <c r="O519" s="6">
        <f t="shared" si="85"/>
        <v>-72.123604</v>
      </c>
    </row>
    <row r="520" spans="2:15" x14ac:dyDescent="0.25">
      <c r="B520" s="89">
        <v>3692922222.2221999</v>
      </c>
      <c r="C520" s="89">
        <v>-79.240752999999998</v>
      </c>
      <c r="D520" s="89">
        <v>-70.951660000000004</v>
      </c>
      <c r="F520" s="6">
        <f t="shared" si="86"/>
        <v>4.5909000000000004</v>
      </c>
      <c r="G520" s="6">
        <f t="shared" si="84"/>
        <v>-67.159653000000006</v>
      </c>
      <c r="J520" s="89">
        <v>3692922222.2221999</v>
      </c>
      <c r="K520" s="89">
        <v>-76.702376999999998</v>
      </c>
      <c r="L520" s="89">
        <v>-66.880341000000001</v>
      </c>
      <c r="N520" s="6">
        <f t="shared" si="87"/>
        <v>4.5909000000000004</v>
      </c>
      <c r="O520" s="6">
        <f t="shared" si="85"/>
        <v>-68.620093999999995</v>
      </c>
    </row>
    <row r="521" spans="2:15" x14ac:dyDescent="0.25">
      <c r="B521" s="89">
        <v>3791911111.1111002</v>
      </c>
      <c r="C521" s="89">
        <v>-77.480452999999997</v>
      </c>
      <c r="D521" s="89">
        <v>-68.985123000000002</v>
      </c>
      <c r="F521" s="6">
        <f t="shared" si="86"/>
        <v>4.8787777777777999</v>
      </c>
      <c r="G521" s="6">
        <f t="shared" si="84"/>
        <v>-64.729018999999994</v>
      </c>
      <c r="J521" s="89">
        <v>3791911111.1111002</v>
      </c>
      <c r="K521" s="89">
        <v>-77.413002000000006</v>
      </c>
      <c r="L521" s="89">
        <v>-67.308952000000005</v>
      </c>
      <c r="N521" s="6">
        <f t="shared" si="87"/>
        <v>4.8787777777777999</v>
      </c>
      <c r="O521" s="6">
        <f t="shared" si="85"/>
        <v>-70.546813999999998</v>
      </c>
    </row>
    <row r="522" spans="2:15" x14ac:dyDescent="0.25">
      <c r="B522" s="89">
        <v>3890900000</v>
      </c>
      <c r="C522" s="89">
        <v>-74.484084999999993</v>
      </c>
      <c r="D522" s="89">
        <v>-65.777039000000002</v>
      </c>
      <c r="F522" s="6">
        <f t="shared" si="86"/>
        <v>5.1666555555556002</v>
      </c>
      <c r="G522" s="6">
        <f t="shared" si="84"/>
        <v>-59.563194000000003</v>
      </c>
      <c r="J522" s="89">
        <v>3890900000</v>
      </c>
      <c r="K522" s="89">
        <v>-76.551010000000005</v>
      </c>
      <c r="L522" s="89">
        <v>-66.241759999999999</v>
      </c>
      <c r="N522" s="6">
        <f t="shared" si="87"/>
        <v>5.1666555555556002</v>
      </c>
      <c r="O522" s="6">
        <f t="shared" si="85"/>
        <v>-74.175323000000006</v>
      </c>
    </row>
    <row r="523" spans="2:15" x14ac:dyDescent="0.25">
      <c r="B523" s="89">
        <v>3989888888.8888998</v>
      </c>
      <c r="C523" s="89">
        <v>-76.301581999999996</v>
      </c>
      <c r="D523" s="89">
        <v>-67.407714999999996</v>
      </c>
      <c r="F523" s="6">
        <f t="shared" si="86"/>
        <v>5.4545333333332993</v>
      </c>
      <c r="G523" s="6">
        <f t="shared" si="84"/>
        <v>-57.939346</v>
      </c>
      <c r="J523" s="89">
        <v>3989888888.8888998</v>
      </c>
      <c r="K523" s="89">
        <v>-79.377448999999999</v>
      </c>
      <c r="L523" s="89">
        <v>-68.830132000000006</v>
      </c>
      <c r="N523" s="6">
        <f t="shared" si="87"/>
        <v>5.4545333333332993</v>
      </c>
      <c r="O523" s="6">
        <f t="shared" si="85"/>
        <v>-66.622017</v>
      </c>
    </row>
    <row r="524" spans="2:15" x14ac:dyDescent="0.25">
      <c r="B524" s="89">
        <v>4088877777.7778001</v>
      </c>
      <c r="C524" s="89">
        <v>-82.823051000000007</v>
      </c>
      <c r="D524" s="89">
        <v>-73.960555999999997</v>
      </c>
      <c r="F524" s="6">
        <f t="shared" si="86"/>
        <v>5.7424111111111005</v>
      </c>
      <c r="G524" s="6">
        <f t="shared" si="84"/>
        <v>-60.178958999999999</v>
      </c>
      <c r="J524" s="89">
        <v>4088877777.7778001</v>
      </c>
      <c r="K524" s="89">
        <v>-88.710387999999995</v>
      </c>
      <c r="L524" s="89">
        <v>-78.154990999999995</v>
      </c>
      <c r="N524" s="6">
        <f t="shared" si="87"/>
        <v>5.7424111111111005</v>
      </c>
      <c r="O524" s="6">
        <f t="shared" si="85"/>
        <v>-62.918095000000001</v>
      </c>
    </row>
    <row r="525" spans="2:15" x14ac:dyDescent="0.25">
      <c r="B525" s="89">
        <v>4187866666.6666999</v>
      </c>
      <c r="C525" s="89">
        <v>-90.385718999999995</v>
      </c>
      <c r="D525" s="89">
        <v>-81.213149999999999</v>
      </c>
      <c r="F525" s="6">
        <f t="shared" si="86"/>
        <v>6.0302888888888999</v>
      </c>
      <c r="G525" s="6">
        <f t="shared" si="84"/>
        <v>-63.672179999999997</v>
      </c>
      <c r="J525" s="89">
        <v>4187866666.6666999</v>
      </c>
      <c r="K525" s="89">
        <v>-89.079048</v>
      </c>
      <c r="L525" s="89">
        <v>-78.131264000000002</v>
      </c>
      <c r="N525" s="6">
        <f t="shared" si="87"/>
        <v>6.0302888888888999</v>
      </c>
      <c r="O525" s="6">
        <f t="shared" si="85"/>
        <v>-63.449630999999997</v>
      </c>
    </row>
    <row r="526" spans="2:15" x14ac:dyDescent="0.25">
      <c r="B526" s="89">
        <v>4286855555.5556002</v>
      </c>
      <c r="C526" s="89">
        <v>-90.743247999999994</v>
      </c>
      <c r="D526" s="89">
        <v>-81.571174999999997</v>
      </c>
      <c r="F526" s="6">
        <f t="shared" si="86"/>
        <v>6.3181666666667002</v>
      </c>
      <c r="G526" s="6">
        <f t="shared" si="84"/>
        <v>-63.532615999999997</v>
      </c>
      <c r="J526" s="89">
        <v>4286855555.5556002</v>
      </c>
      <c r="K526" s="89">
        <v>-89.976844999999997</v>
      </c>
      <c r="L526" s="89">
        <v>-79.149803000000006</v>
      </c>
      <c r="N526" s="6">
        <f t="shared" si="87"/>
        <v>6.3181666666667002</v>
      </c>
      <c r="O526" s="6">
        <f t="shared" si="85"/>
        <v>-62.220860000000002</v>
      </c>
    </row>
    <row r="527" spans="2:15" x14ac:dyDescent="0.25">
      <c r="B527" s="89">
        <v>4385844444.4443998</v>
      </c>
      <c r="C527" s="89">
        <v>-99.752189999999999</v>
      </c>
      <c r="D527" s="89">
        <v>-90.630195999999998</v>
      </c>
      <c r="F527" s="6">
        <f t="shared" si="86"/>
        <v>6.6060444444444002</v>
      </c>
      <c r="G527" s="6">
        <f t="shared" si="84"/>
        <v>-61.015639999999998</v>
      </c>
      <c r="J527" s="89">
        <v>4385844444.4443998</v>
      </c>
      <c r="K527" s="89">
        <v>-83.158203</v>
      </c>
      <c r="L527" s="89">
        <v>-72.438843000000006</v>
      </c>
      <c r="N527" s="6">
        <f t="shared" si="87"/>
        <v>6.6060444444444002</v>
      </c>
      <c r="O527" s="6">
        <f t="shared" si="85"/>
        <v>-59.730491999999998</v>
      </c>
    </row>
    <row r="528" spans="2:15" x14ac:dyDescent="0.25">
      <c r="B528" s="89">
        <v>4484833333.3332996</v>
      </c>
      <c r="C528" s="89">
        <v>-90.341819999999998</v>
      </c>
      <c r="D528" s="89">
        <v>-81.185080999999997</v>
      </c>
      <c r="F528" s="6">
        <f t="shared" si="86"/>
        <v>6.8939222222222005</v>
      </c>
      <c r="G528" s="6">
        <f t="shared" si="84"/>
        <v>-50.722991999999998</v>
      </c>
      <c r="J528" s="89">
        <v>4484833333.3332996</v>
      </c>
      <c r="K528" s="89">
        <v>-90.704093999999998</v>
      </c>
      <c r="L528" s="89">
        <v>-80.072090000000003</v>
      </c>
      <c r="N528" s="6">
        <f t="shared" si="87"/>
        <v>6.8939222222222005</v>
      </c>
      <c r="O528" s="6">
        <f t="shared" si="85"/>
        <v>-61.025233999999998</v>
      </c>
    </row>
    <row r="529" spans="2:16" x14ac:dyDescent="0.25">
      <c r="B529" s="89">
        <v>4583822222.2222004</v>
      </c>
      <c r="C529" s="89">
        <v>-97.956351999999995</v>
      </c>
      <c r="D529" s="89">
        <v>-88.595222000000007</v>
      </c>
      <c r="F529" s="6">
        <f t="shared" si="86"/>
        <v>7.1818</v>
      </c>
      <c r="G529" s="6">
        <f t="shared" si="84"/>
        <v>-51.241501</v>
      </c>
      <c r="J529" s="89">
        <v>4583822222.2222004</v>
      </c>
      <c r="K529" s="89">
        <v>-90.518753000000004</v>
      </c>
      <c r="L529" s="89">
        <v>-79.908210999999994</v>
      </c>
      <c r="N529" s="6">
        <f t="shared" si="87"/>
        <v>7.1818</v>
      </c>
      <c r="O529" s="6">
        <f t="shared" si="85"/>
        <v>-61.728813000000002</v>
      </c>
    </row>
    <row r="530" spans="2:16" x14ac:dyDescent="0.25">
      <c r="B530" s="89">
        <v>4682811111.1111002</v>
      </c>
      <c r="C530" s="89">
        <v>-92.324843999999999</v>
      </c>
      <c r="D530" s="89">
        <v>-82.471985000000004</v>
      </c>
      <c r="F530" s="6" t="s">
        <v>21</v>
      </c>
      <c r="J530" s="89">
        <v>4682811111.1111002</v>
      </c>
      <c r="K530" s="89">
        <v>-89.436211</v>
      </c>
      <c r="L530" s="89">
        <v>-78.965064999999996</v>
      </c>
      <c r="N530" s="6" t="s">
        <v>21</v>
      </c>
    </row>
    <row r="531" spans="2:16" x14ac:dyDescent="0.25">
      <c r="B531" s="89">
        <v>4781800000</v>
      </c>
      <c r="C531" s="89">
        <v>-91.338706999999999</v>
      </c>
      <c r="D531" s="89">
        <v>-80.211143000000007</v>
      </c>
      <c r="J531" s="89">
        <v>4781800000</v>
      </c>
      <c r="K531" s="89">
        <v>-85.358947999999998</v>
      </c>
      <c r="L531" s="89">
        <v>-75.066040000000001</v>
      </c>
    </row>
    <row r="532" spans="2:16" x14ac:dyDescent="0.25">
      <c r="B532" s="89" t="s">
        <v>21</v>
      </c>
      <c r="J532" s="89" t="s">
        <v>21</v>
      </c>
    </row>
    <row r="533" spans="2:16" x14ac:dyDescent="0.25">
      <c r="F533" s="6" t="s">
        <v>68</v>
      </c>
      <c r="N533" s="6" t="s">
        <v>68</v>
      </c>
    </row>
    <row r="534" spans="2:16" ht="15.75" x14ac:dyDescent="0.25">
      <c r="F534" s="6" t="s">
        <v>19</v>
      </c>
      <c r="G534" s="6" t="str">
        <f t="shared" ref="G534:G553" si="88">D560</f>
        <v>5Rx4L dBc Log Mag(dB)</v>
      </c>
      <c r="H534" s="35">
        <v>5</v>
      </c>
      <c r="N534" s="6" t="s">
        <v>19</v>
      </c>
      <c r="O534" s="6" t="str">
        <f t="shared" ref="O534:O553" si="89">L560</f>
        <v>5Rx4L dBc Log Mag(dB)</v>
      </c>
      <c r="P534" s="35">
        <v>5</v>
      </c>
    </row>
    <row r="535" spans="2:16" ht="15.75" x14ac:dyDescent="0.25">
      <c r="B535" s="89" t="s">
        <v>66</v>
      </c>
      <c r="F535" s="6">
        <f t="shared" ref="F535:F553" si="90">B561/1000000000</f>
        <v>2</v>
      </c>
      <c r="G535" s="6">
        <f t="shared" si="88"/>
        <v>-70.056952999999993</v>
      </c>
      <c r="H535" s="36">
        <f>ABS(AVERAGE(G535:G553)-(H534-1)*5)</f>
        <v>104.33898499999999</v>
      </c>
      <c r="J535" s="89" t="s">
        <v>66</v>
      </c>
      <c r="N535" s="6">
        <f t="shared" ref="N535:N553" si="91">J561/1000000000</f>
        <v>2</v>
      </c>
      <c r="O535" s="6">
        <f t="shared" si="89"/>
        <v>-71.018424999999993</v>
      </c>
      <c r="P535" s="36">
        <f>ABS(AVERAGE(O535:O553)-(P534-1)*5)</f>
        <v>105.07117768421051</v>
      </c>
    </row>
    <row r="536" spans="2:16" x14ac:dyDescent="0.25">
      <c r="B536" s="89" t="s">
        <v>19</v>
      </c>
      <c r="C536" s="89" t="s">
        <v>143</v>
      </c>
      <c r="D536" s="89" t="s">
        <v>67</v>
      </c>
      <c r="F536" s="6">
        <f t="shared" si="90"/>
        <v>2.4212111111111003</v>
      </c>
      <c r="G536" s="6">
        <f t="shared" si="88"/>
        <v>-72.737267000000003</v>
      </c>
      <c r="J536" s="89" t="s">
        <v>19</v>
      </c>
      <c r="K536" s="89" t="s">
        <v>143</v>
      </c>
      <c r="L536" s="89" t="s">
        <v>67</v>
      </c>
      <c r="N536" s="6">
        <f t="shared" si="91"/>
        <v>2.4212111111111003</v>
      </c>
      <c r="O536" s="6">
        <f t="shared" si="89"/>
        <v>-69.982613000000001</v>
      </c>
    </row>
    <row r="537" spans="2:16" x14ac:dyDescent="0.25">
      <c r="B537" s="89">
        <v>2000000000</v>
      </c>
      <c r="C537" s="89">
        <v>-57.780186</v>
      </c>
      <c r="D537" s="89">
        <v>-49.300063999999999</v>
      </c>
      <c r="F537" s="6">
        <f t="shared" si="90"/>
        <v>2.8424222222221998</v>
      </c>
      <c r="G537" s="6">
        <f t="shared" si="88"/>
        <v>-72.809334000000007</v>
      </c>
      <c r="J537" s="89">
        <v>2000000000</v>
      </c>
      <c r="K537" s="89">
        <v>-64.802184999999994</v>
      </c>
      <c r="L537" s="89">
        <v>-54.418579000000001</v>
      </c>
      <c r="N537" s="6">
        <f t="shared" si="91"/>
        <v>2.8424222222221998</v>
      </c>
      <c r="O537" s="6">
        <f t="shared" si="89"/>
        <v>-75.824425000000005</v>
      </c>
    </row>
    <row r="538" spans="2:16" x14ac:dyDescent="0.25">
      <c r="B538" s="89">
        <v>2287877777.7778001</v>
      </c>
      <c r="C538" s="89">
        <v>-60.338123000000003</v>
      </c>
      <c r="D538" s="89">
        <v>-52.47081</v>
      </c>
      <c r="F538" s="6">
        <f t="shared" si="90"/>
        <v>3.2636333333333001</v>
      </c>
      <c r="G538" s="6">
        <f t="shared" si="88"/>
        <v>-75.670913999999996</v>
      </c>
      <c r="J538" s="89">
        <v>2287877777.7778001</v>
      </c>
      <c r="K538" s="89">
        <v>-62.573414</v>
      </c>
      <c r="L538" s="89">
        <v>-54.460948999999999</v>
      </c>
      <c r="N538" s="6">
        <f t="shared" si="91"/>
        <v>3.2636333333333001</v>
      </c>
      <c r="O538" s="6">
        <f t="shared" si="89"/>
        <v>-80.057609999999997</v>
      </c>
    </row>
    <row r="539" spans="2:16" x14ac:dyDescent="0.25">
      <c r="B539" s="89">
        <v>2575755555.5556002</v>
      </c>
      <c r="C539" s="89">
        <v>-64.651038999999997</v>
      </c>
      <c r="D539" s="89">
        <v>-56.534458000000001</v>
      </c>
      <c r="F539" s="6">
        <f t="shared" si="90"/>
        <v>3.6848444444444</v>
      </c>
      <c r="G539" s="6">
        <f t="shared" si="88"/>
        <v>-87.136634999999998</v>
      </c>
      <c r="J539" s="89">
        <v>2575755555.5556002</v>
      </c>
      <c r="K539" s="89">
        <v>-64.677475000000001</v>
      </c>
      <c r="L539" s="89">
        <v>-56.705832999999998</v>
      </c>
      <c r="N539" s="6">
        <f t="shared" si="91"/>
        <v>3.6848444444444</v>
      </c>
      <c r="O539" s="6">
        <f t="shared" si="89"/>
        <v>-80.981796000000003</v>
      </c>
    </row>
    <row r="540" spans="2:16" x14ac:dyDescent="0.25">
      <c r="B540" s="89">
        <v>2863633333.3333001</v>
      </c>
      <c r="C540" s="89">
        <v>-71.141852999999998</v>
      </c>
      <c r="D540" s="89">
        <v>-62.971328999999997</v>
      </c>
      <c r="F540" s="6">
        <f t="shared" si="90"/>
        <v>4.1060555555556002</v>
      </c>
      <c r="G540" s="6">
        <f t="shared" si="88"/>
        <v>-83.260611999999995</v>
      </c>
      <c r="J540" s="89">
        <v>2863633333.3333001</v>
      </c>
      <c r="K540" s="89">
        <v>-66.211258000000001</v>
      </c>
      <c r="L540" s="89">
        <v>-57.808352999999997</v>
      </c>
      <c r="N540" s="6">
        <f t="shared" si="91"/>
        <v>4.1060555555556002</v>
      </c>
      <c r="O540" s="6">
        <f t="shared" si="89"/>
        <v>-95.583152999999996</v>
      </c>
    </row>
    <row r="541" spans="2:16" x14ac:dyDescent="0.25">
      <c r="B541" s="89">
        <v>3151511111.1111002</v>
      </c>
      <c r="C541" s="89">
        <v>-72.377624999999995</v>
      </c>
      <c r="D541" s="89">
        <v>-64.368415999999996</v>
      </c>
      <c r="F541" s="6">
        <f t="shared" si="90"/>
        <v>4.5272666666667005</v>
      </c>
      <c r="G541" s="6">
        <f t="shared" si="88"/>
        <v>-85.615891000000005</v>
      </c>
      <c r="J541" s="89">
        <v>3151511111.1111002</v>
      </c>
      <c r="K541" s="89">
        <v>-73.131423999999996</v>
      </c>
      <c r="L541" s="89">
        <v>-64.361808999999994</v>
      </c>
      <c r="N541" s="6">
        <f t="shared" si="91"/>
        <v>4.5272666666667005</v>
      </c>
      <c r="O541" s="6">
        <f t="shared" si="89"/>
        <v>-88.779449</v>
      </c>
    </row>
    <row r="542" spans="2:16" x14ac:dyDescent="0.25">
      <c r="B542" s="89">
        <v>3439388888.8888998</v>
      </c>
      <c r="C542" s="89">
        <v>-78.045615999999995</v>
      </c>
      <c r="D542" s="89">
        <v>-69.982498000000007</v>
      </c>
      <c r="F542" s="6">
        <f t="shared" si="90"/>
        <v>4.9484777777778</v>
      </c>
      <c r="G542" s="6">
        <f t="shared" si="88"/>
        <v>-79.313186999999999</v>
      </c>
      <c r="J542" s="89">
        <v>3439388888.8888998</v>
      </c>
      <c r="K542" s="89">
        <v>-77.408478000000002</v>
      </c>
      <c r="L542" s="89">
        <v>-68.434714999999997</v>
      </c>
      <c r="N542" s="6">
        <f t="shared" si="91"/>
        <v>4.9484777777778</v>
      </c>
      <c r="O542" s="6">
        <f t="shared" si="89"/>
        <v>-78.007819999999995</v>
      </c>
    </row>
    <row r="543" spans="2:16" x14ac:dyDescent="0.25">
      <c r="B543" s="89">
        <v>3727266666.6666999</v>
      </c>
      <c r="C543" s="89">
        <v>-76.348251000000005</v>
      </c>
      <c r="D543" s="89">
        <v>-68.149933000000004</v>
      </c>
      <c r="F543" s="6">
        <f t="shared" si="90"/>
        <v>5.3696888888888994</v>
      </c>
      <c r="G543" s="6">
        <f t="shared" si="88"/>
        <v>-83.512352000000007</v>
      </c>
      <c r="J543" s="89">
        <v>3727266666.6666999</v>
      </c>
      <c r="K543" s="89">
        <v>-83.039924999999997</v>
      </c>
      <c r="L543" s="89">
        <v>-73.655120999999994</v>
      </c>
      <c r="N543" s="6">
        <f t="shared" si="91"/>
        <v>5.3696888888888994</v>
      </c>
      <c r="O543" s="6">
        <f t="shared" si="89"/>
        <v>-98.021309000000002</v>
      </c>
    </row>
    <row r="544" spans="2:16" x14ac:dyDescent="0.25">
      <c r="B544" s="89">
        <v>4015144444.4443998</v>
      </c>
      <c r="C544" s="89">
        <v>-76.190764999999999</v>
      </c>
      <c r="D544" s="89">
        <v>-67.901672000000005</v>
      </c>
      <c r="F544" s="6">
        <f t="shared" si="90"/>
        <v>5.7908999999999997</v>
      </c>
      <c r="G544" s="6">
        <f t="shared" si="88"/>
        <v>-88.030570999999995</v>
      </c>
      <c r="J544" s="89">
        <v>4015144444.4443998</v>
      </c>
      <c r="K544" s="89">
        <v>-77.692169000000007</v>
      </c>
      <c r="L544" s="89">
        <v>-67.870131999999998</v>
      </c>
      <c r="N544" s="6">
        <f t="shared" si="91"/>
        <v>5.7908999999999997</v>
      </c>
      <c r="O544" s="6">
        <f t="shared" si="89"/>
        <v>-86.582451000000006</v>
      </c>
    </row>
    <row r="545" spans="2:16" x14ac:dyDescent="0.25">
      <c r="B545" s="89">
        <v>4303022222.2222004</v>
      </c>
      <c r="C545" s="89">
        <v>-84.018012999999996</v>
      </c>
      <c r="D545" s="89">
        <v>-75.522682000000003</v>
      </c>
      <c r="F545" s="6">
        <f t="shared" si="90"/>
        <v>6.2121111111111</v>
      </c>
      <c r="G545" s="6">
        <f t="shared" si="88"/>
        <v>-81.072388000000004</v>
      </c>
      <c r="J545" s="89">
        <v>4303022222.2222004</v>
      </c>
      <c r="K545" s="89">
        <v>-82.227654000000001</v>
      </c>
      <c r="L545" s="89">
        <v>-72.123604</v>
      </c>
      <c r="N545" s="6">
        <f t="shared" si="91"/>
        <v>6.2121111111111</v>
      </c>
      <c r="O545" s="6">
        <f t="shared" si="89"/>
        <v>-88.347847000000002</v>
      </c>
    </row>
    <row r="546" spans="2:16" x14ac:dyDescent="0.25">
      <c r="B546" s="89">
        <v>4590900000</v>
      </c>
      <c r="C546" s="89">
        <v>-75.866698999999997</v>
      </c>
      <c r="D546" s="89">
        <v>-67.159653000000006</v>
      </c>
      <c r="F546" s="6">
        <f t="shared" si="90"/>
        <v>6.6333222222222004</v>
      </c>
      <c r="G546" s="6">
        <f t="shared" si="88"/>
        <v>-98.388999999999996</v>
      </c>
      <c r="J546" s="89">
        <v>4590900000</v>
      </c>
      <c r="K546" s="89">
        <v>-78.929344</v>
      </c>
      <c r="L546" s="89">
        <v>-68.620093999999995</v>
      </c>
      <c r="N546" s="6">
        <f t="shared" si="91"/>
        <v>6.6333222222222004</v>
      </c>
      <c r="O546" s="6">
        <f t="shared" si="89"/>
        <v>-81.436295000000001</v>
      </c>
    </row>
    <row r="547" spans="2:16" x14ac:dyDescent="0.25">
      <c r="B547" s="89">
        <v>4878777777.7777996</v>
      </c>
      <c r="C547" s="89">
        <v>-73.622887000000006</v>
      </c>
      <c r="D547" s="89">
        <v>-64.729018999999994</v>
      </c>
      <c r="F547" s="6">
        <f t="shared" si="90"/>
        <v>7.0545333333332998</v>
      </c>
      <c r="G547" s="6">
        <f t="shared" si="88"/>
        <v>-92.871184999999997</v>
      </c>
      <c r="J547" s="89">
        <v>4878777777.7777996</v>
      </c>
      <c r="K547" s="89">
        <v>-81.094131000000004</v>
      </c>
      <c r="L547" s="89">
        <v>-70.546813999999998</v>
      </c>
      <c r="N547" s="6">
        <f t="shared" si="91"/>
        <v>7.0545333333332998</v>
      </c>
      <c r="O547" s="6">
        <f t="shared" si="89"/>
        <v>-90.638069000000002</v>
      </c>
    </row>
    <row r="548" spans="2:16" x14ac:dyDescent="0.25">
      <c r="B548" s="89">
        <v>5166655555.5556002</v>
      </c>
      <c r="C548" s="89">
        <v>-68.425697</v>
      </c>
      <c r="D548" s="89">
        <v>-59.563194000000003</v>
      </c>
      <c r="F548" s="6">
        <f t="shared" si="90"/>
        <v>7.4757444444444001</v>
      </c>
      <c r="G548" s="6">
        <f t="shared" si="88"/>
        <v>-81.383919000000006</v>
      </c>
      <c r="J548" s="89">
        <v>5166655555.5556002</v>
      </c>
      <c r="K548" s="89">
        <v>-84.730721000000003</v>
      </c>
      <c r="L548" s="89">
        <v>-74.175323000000006</v>
      </c>
      <c r="N548" s="6">
        <f t="shared" si="91"/>
        <v>7.4757444444444001</v>
      </c>
      <c r="O548" s="6">
        <f t="shared" si="89"/>
        <v>-93.792259000000001</v>
      </c>
    </row>
    <row r="549" spans="2:16" x14ac:dyDescent="0.25">
      <c r="B549" s="89">
        <v>5454533333.3332996</v>
      </c>
      <c r="C549" s="89">
        <v>-67.111915999999994</v>
      </c>
      <c r="D549" s="89">
        <v>-57.939346</v>
      </c>
      <c r="F549" s="6">
        <f t="shared" si="90"/>
        <v>7.8969555555555999</v>
      </c>
      <c r="G549" s="6">
        <f t="shared" si="88"/>
        <v>-88.011702999999997</v>
      </c>
      <c r="J549" s="89">
        <v>5454533333.3332996</v>
      </c>
      <c r="K549" s="89">
        <v>-77.569800999999998</v>
      </c>
      <c r="L549" s="89">
        <v>-66.622017</v>
      </c>
      <c r="N549" s="6">
        <f t="shared" si="91"/>
        <v>7.8969555555555999</v>
      </c>
      <c r="O549" s="6">
        <f t="shared" si="89"/>
        <v>-102.94212</v>
      </c>
    </row>
    <row r="550" spans="2:16" x14ac:dyDescent="0.25">
      <c r="B550" s="89">
        <v>5742411111.1111002</v>
      </c>
      <c r="C550" s="89">
        <v>-69.351035999999993</v>
      </c>
      <c r="D550" s="89">
        <v>-60.178958999999999</v>
      </c>
      <c r="F550" s="6">
        <f t="shared" si="90"/>
        <v>8.3181666666667002</v>
      </c>
      <c r="G550" s="6">
        <f t="shared" si="88"/>
        <v>-93.079414</v>
      </c>
      <c r="J550" s="89">
        <v>5742411111.1111002</v>
      </c>
      <c r="K550" s="89">
        <v>-73.745140000000006</v>
      </c>
      <c r="L550" s="89">
        <v>-62.918095000000001</v>
      </c>
      <c r="N550" s="6">
        <f t="shared" si="91"/>
        <v>8.3181666666667002</v>
      </c>
      <c r="O550" s="6">
        <f t="shared" si="89"/>
        <v>-85.206374999999994</v>
      </c>
    </row>
    <row r="551" spans="2:16" x14ac:dyDescent="0.25">
      <c r="B551" s="89">
        <v>6030288888.8888998</v>
      </c>
      <c r="C551" s="89">
        <v>-72.794167000000002</v>
      </c>
      <c r="D551" s="89">
        <v>-63.672179999999997</v>
      </c>
      <c r="F551" s="6">
        <f t="shared" si="90"/>
        <v>8.7393777777777988</v>
      </c>
      <c r="G551" s="6">
        <f t="shared" si="88"/>
        <v>-86.388382000000007</v>
      </c>
      <c r="J551" s="89">
        <v>6030288888.8888998</v>
      </c>
      <c r="K551" s="89">
        <v>-74.168991000000005</v>
      </c>
      <c r="L551" s="89">
        <v>-63.449630999999997</v>
      </c>
      <c r="N551" s="6">
        <f t="shared" si="91"/>
        <v>8.7393777777777988</v>
      </c>
      <c r="O551" s="6">
        <f t="shared" si="89"/>
        <v>-83.287773000000001</v>
      </c>
    </row>
    <row r="552" spans="2:16" x14ac:dyDescent="0.25">
      <c r="B552" s="89">
        <v>6318166666.6667004</v>
      </c>
      <c r="C552" s="89">
        <v>-72.689353999999994</v>
      </c>
      <c r="D552" s="89">
        <v>-63.532615999999997</v>
      </c>
      <c r="F552" s="6">
        <f t="shared" si="90"/>
        <v>9.1605888888889009</v>
      </c>
      <c r="G552" s="6">
        <f t="shared" si="88"/>
        <v>-82.183837999999994</v>
      </c>
      <c r="J552" s="89">
        <v>6318166666.6667004</v>
      </c>
      <c r="K552" s="89">
        <v>-72.852867000000003</v>
      </c>
      <c r="L552" s="89">
        <v>-62.220860000000002</v>
      </c>
      <c r="N552" s="6">
        <f t="shared" si="91"/>
        <v>9.1605888888889009</v>
      </c>
      <c r="O552" s="6">
        <f t="shared" si="89"/>
        <v>-83.160606000000001</v>
      </c>
    </row>
    <row r="553" spans="2:16" x14ac:dyDescent="0.25">
      <c r="B553" s="89">
        <v>6606044444.4443998</v>
      </c>
      <c r="C553" s="89">
        <v>-70.376769999999993</v>
      </c>
      <c r="D553" s="89">
        <v>-61.015639999999998</v>
      </c>
      <c r="F553" s="6">
        <f t="shared" si="90"/>
        <v>9.5817999999999994</v>
      </c>
      <c r="G553" s="6">
        <f t="shared" si="88"/>
        <v>-100.91717</v>
      </c>
      <c r="J553" s="89">
        <v>6606044444.4443998</v>
      </c>
      <c r="K553" s="89">
        <v>-70.341033999999993</v>
      </c>
      <c r="L553" s="89">
        <v>-59.730491999999998</v>
      </c>
      <c r="N553" s="6">
        <f t="shared" si="91"/>
        <v>9.5817999999999994</v>
      </c>
      <c r="O553" s="6">
        <f t="shared" si="89"/>
        <v>-82.701981000000004</v>
      </c>
    </row>
    <row r="554" spans="2:16" x14ac:dyDescent="0.25">
      <c r="B554" s="89">
        <v>6893922222.2222004</v>
      </c>
      <c r="C554" s="89">
        <v>-60.575851</v>
      </c>
      <c r="D554" s="89">
        <v>-50.722991999999998</v>
      </c>
      <c r="F554" s="6" t="s">
        <v>21</v>
      </c>
      <c r="J554" s="89">
        <v>6893922222.2222004</v>
      </c>
      <c r="K554" s="89">
        <v>-71.496384000000006</v>
      </c>
      <c r="L554" s="89">
        <v>-61.025233999999998</v>
      </c>
      <c r="N554" s="6" t="s">
        <v>21</v>
      </c>
    </row>
    <row r="555" spans="2:16" x14ac:dyDescent="0.25">
      <c r="B555" s="89">
        <v>7181800000</v>
      </c>
      <c r="C555" s="89">
        <v>-62.369064000000002</v>
      </c>
      <c r="D555" s="89">
        <v>-51.241501</v>
      </c>
      <c r="J555" s="89">
        <v>7181800000</v>
      </c>
      <c r="K555" s="89">
        <v>-72.021728999999993</v>
      </c>
      <c r="L555" s="89">
        <v>-61.728813000000002</v>
      </c>
    </row>
    <row r="556" spans="2:16" x14ac:dyDescent="0.25">
      <c r="B556" s="89" t="s">
        <v>21</v>
      </c>
      <c r="J556" s="89" t="s">
        <v>21</v>
      </c>
    </row>
    <row r="557" spans="2:16" x14ac:dyDescent="0.25">
      <c r="F557" s="6" t="s">
        <v>70</v>
      </c>
      <c r="N557" s="6" t="s">
        <v>70</v>
      </c>
    </row>
    <row r="558" spans="2:16" ht="15.75" x14ac:dyDescent="0.25">
      <c r="F558" s="6" t="s">
        <v>19</v>
      </c>
      <c r="G558" s="6" t="str">
        <f t="shared" ref="G558:G577" si="92">D584</f>
        <v>5Rx5L dBc Log Mag(dB)</v>
      </c>
      <c r="H558" s="35">
        <v>5</v>
      </c>
      <c r="N558" s="6" t="s">
        <v>19</v>
      </c>
      <c r="O558" s="6" t="str">
        <f t="shared" ref="O558:O577" si="93">L584</f>
        <v>5Rx5L dBc Log Mag(dB)</v>
      </c>
      <c r="P558" s="35">
        <v>5</v>
      </c>
    </row>
    <row r="559" spans="2:16" ht="15.75" x14ac:dyDescent="0.25">
      <c r="B559" s="89" t="s">
        <v>68</v>
      </c>
      <c r="F559" s="6">
        <f t="shared" ref="F559:F577" si="94">B585/1000000000</f>
        <v>2</v>
      </c>
      <c r="G559" s="6">
        <f t="shared" si="92"/>
        <v>-37.435386999999999</v>
      </c>
      <c r="H559" s="36">
        <f>ABS(AVERAGE(G559:G577)-(H558-1)*5)</f>
        <v>90.568343999999996</v>
      </c>
      <c r="J559" s="89" t="s">
        <v>68</v>
      </c>
      <c r="N559" s="6">
        <f t="shared" ref="N559:N577" si="95">J585/1000000000</f>
        <v>2</v>
      </c>
      <c r="O559" s="6">
        <f t="shared" si="93"/>
        <v>-50.698917000000002</v>
      </c>
      <c r="P559" s="36">
        <f>ABS(AVERAGE(O559:O577)-(P558-1)*5)</f>
        <v>94.941571368421052</v>
      </c>
    </row>
    <row r="560" spans="2:16" x14ac:dyDescent="0.25">
      <c r="B560" s="89" t="s">
        <v>19</v>
      </c>
      <c r="C560" s="89" t="s">
        <v>144</v>
      </c>
      <c r="D560" s="89" t="s">
        <v>69</v>
      </c>
      <c r="F560" s="6">
        <f t="shared" si="94"/>
        <v>2.5545444444443999</v>
      </c>
      <c r="G560" s="6">
        <f t="shared" si="92"/>
        <v>-48.648181999999998</v>
      </c>
      <c r="J560" s="89" t="s">
        <v>19</v>
      </c>
      <c r="K560" s="89" t="s">
        <v>144</v>
      </c>
      <c r="L560" s="89" t="s">
        <v>69</v>
      </c>
      <c r="N560" s="6">
        <f t="shared" si="95"/>
        <v>2.5545444444443999</v>
      </c>
      <c r="O560" s="6">
        <f t="shared" si="93"/>
        <v>-45.400879000000003</v>
      </c>
    </row>
    <row r="561" spans="2:15" x14ac:dyDescent="0.25">
      <c r="B561" s="89">
        <v>2000000000</v>
      </c>
      <c r="C561" s="89">
        <v>-78.537079000000006</v>
      </c>
      <c r="D561" s="89">
        <v>-70.056952999999993</v>
      </c>
      <c r="F561" s="6">
        <f t="shared" si="94"/>
        <v>3.1090888888888997</v>
      </c>
      <c r="G561" s="6">
        <f t="shared" si="92"/>
        <v>-54.671711000000002</v>
      </c>
      <c r="J561" s="89">
        <v>2000000000</v>
      </c>
      <c r="K561" s="89">
        <v>-81.402030999999994</v>
      </c>
      <c r="L561" s="89">
        <v>-71.018424999999993</v>
      </c>
      <c r="N561" s="6">
        <f t="shared" si="95"/>
        <v>3.1090888888888997</v>
      </c>
      <c r="O561" s="6">
        <f t="shared" si="93"/>
        <v>-51.398159</v>
      </c>
    </row>
    <row r="562" spans="2:15" x14ac:dyDescent="0.25">
      <c r="B562" s="89">
        <v>2421211111.1111002</v>
      </c>
      <c r="C562" s="89">
        <v>-80.604584000000003</v>
      </c>
      <c r="D562" s="89">
        <v>-72.737267000000003</v>
      </c>
      <c r="F562" s="6">
        <f t="shared" si="94"/>
        <v>3.6636333333333</v>
      </c>
      <c r="G562" s="6">
        <f t="shared" si="92"/>
        <v>-57.581760000000003</v>
      </c>
      <c r="J562" s="89">
        <v>2421211111.1111002</v>
      </c>
      <c r="K562" s="89">
        <v>-78.095078000000001</v>
      </c>
      <c r="L562" s="89">
        <v>-69.982613000000001</v>
      </c>
      <c r="N562" s="6">
        <f t="shared" si="95"/>
        <v>3.6636333333333</v>
      </c>
      <c r="O562" s="6">
        <f t="shared" si="93"/>
        <v>-59.043453</v>
      </c>
    </row>
    <row r="563" spans="2:15" x14ac:dyDescent="0.25">
      <c r="B563" s="89">
        <v>2842422222.2221999</v>
      </c>
      <c r="C563" s="89">
        <v>-80.925910999999999</v>
      </c>
      <c r="D563" s="89">
        <v>-72.809334000000007</v>
      </c>
      <c r="F563" s="6">
        <f t="shared" si="94"/>
        <v>4.2181777777778002</v>
      </c>
      <c r="G563" s="6">
        <f t="shared" si="92"/>
        <v>-70.769737000000006</v>
      </c>
      <c r="J563" s="89">
        <v>2842422222.2221999</v>
      </c>
      <c r="K563" s="89">
        <v>-83.796065999999996</v>
      </c>
      <c r="L563" s="89">
        <v>-75.824425000000005</v>
      </c>
      <c r="N563" s="6">
        <f t="shared" si="95"/>
        <v>4.2181777777778002</v>
      </c>
      <c r="O563" s="6">
        <f t="shared" si="93"/>
        <v>-65.955505000000002</v>
      </c>
    </row>
    <row r="564" spans="2:15" x14ac:dyDescent="0.25">
      <c r="B564" s="89">
        <v>3263633333.3333001</v>
      </c>
      <c r="C564" s="89">
        <v>-83.841446000000005</v>
      </c>
      <c r="D564" s="89">
        <v>-75.670913999999996</v>
      </c>
      <c r="F564" s="6">
        <f t="shared" si="94"/>
        <v>4.7727222222222005</v>
      </c>
      <c r="G564" s="6">
        <f t="shared" si="92"/>
        <v>-72.534897000000001</v>
      </c>
      <c r="J564" s="89">
        <v>3263633333.3333001</v>
      </c>
      <c r="K564" s="89">
        <v>-88.460517999999993</v>
      </c>
      <c r="L564" s="89">
        <v>-80.057609999999997</v>
      </c>
      <c r="N564" s="6">
        <f t="shared" si="95"/>
        <v>4.7727222222222005</v>
      </c>
      <c r="O564" s="6">
        <f t="shared" si="93"/>
        <v>-79.314728000000002</v>
      </c>
    </row>
    <row r="565" spans="2:15" x14ac:dyDescent="0.25">
      <c r="B565" s="89">
        <v>3684844444.4443998</v>
      </c>
      <c r="C565" s="89">
        <v>-95.145843999999997</v>
      </c>
      <c r="D565" s="89">
        <v>-87.136634999999998</v>
      </c>
      <c r="F565" s="6">
        <f t="shared" si="94"/>
        <v>5.3272666666667003</v>
      </c>
      <c r="G565" s="6">
        <f t="shared" si="92"/>
        <v>-67.833984000000001</v>
      </c>
      <c r="J565" s="89">
        <v>3684844444.4443998</v>
      </c>
      <c r="K565" s="89">
        <v>-89.751411000000004</v>
      </c>
      <c r="L565" s="89">
        <v>-80.981796000000003</v>
      </c>
      <c r="N565" s="6">
        <f t="shared" si="95"/>
        <v>5.3272666666667003</v>
      </c>
      <c r="O565" s="6">
        <f t="shared" si="93"/>
        <v>-84.292809000000005</v>
      </c>
    </row>
    <row r="566" spans="2:15" x14ac:dyDescent="0.25">
      <c r="B566" s="89">
        <v>4106055555.5556002</v>
      </c>
      <c r="C566" s="89">
        <v>-91.323729999999998</v>
      </c>
      <c r="D566" s="89">
        <v>-83.260611999999995</v>
      </c>
      <c r="F566" s="6">
        <f t="shared" si="94"/>
        <v>5.8818111111110998</v>
      </c>
      <c r="G566" s="6">
        <f t="shared" si="92"/>
        <v>-72.390015000000005</v>
      </c>
      <c r="J566" s="89">
        <v>4106055555.5556002</v>
      </c>
      <c r="K566" s="89">
        <v>-104.55692000000001</v>
      </c>
      <c r="L566" s="89">
        <v>-95.583152999999996</v>
      </c>
      <c r="N566" s="6">
        <f t="shared" si="95"/>
        <v>5.8818111111110998</v>
      </c>
      <c r="O566" s="6">
        <f t="shared" si="93"/>
        <v>-80.957419999999999</v>
      </c>
    </row>
    <row r="567" spans="2:15" x14ac:dyDescent="0.25">
      <c r="B567" s="89">
        <v>4527266666.6667004</v>
      </c>
      <c r="C567" s="89">
        <v>-93.814216999999999</v>
      </c>
      <c r="D567" s="89">
        <v>-85.615891000000005</v>
      </c>
      <c r="F567" s="6">
        <f t="shared" si="94"/>
        <v>6.4363555555556005</v>
      </c>
      <c r="G567" s="6">
        <f t="shared" si="92"/>
        <v>-65.409554</v>
      </c>
      <c r="J567" s="89">
        <v>4527266666.6667004</v>
      </c>
      <c r="K567" s="89">
        <v>-98.164246000000006</v>
      </c>
      <c r="L567" s="89">
        <v>-88.779449</v>
      </c>
      <c r="N567" s="6">
        <f t="shared" si="95"/>
        <v>6.4363555555556005</v>
      </c>
      <c r="O567" s="6">
        <f t="shared" si="93"/>
        <v>-80.729636999999997</v>
      </c>
    </row>
    <row r="568" spans="2:15" x14ac:dyDescent="0.25">
      <c r="B568" s="89">
        <v>4948477777.7777996</v>
      </c>
      <c r="C568" s="89">
        <v>-87.602271999999999</v>
      </c>
      <c r="D568" s="89">
        <v>-79.313186999999999</v>
      </c>
      <c r="F568" s="6">
        <f t="shared" si="94"/>
        <v>6.9908999999999999</v>
      </c>
      <c r="G568" s="6">
        <f t="shared" si="92"/>
        <v>-76.935310000000001</v>
      </c>
      <c r="J568" s="89">
        <v>4948477777.7777996</v>
      </c>
      <c r="K568" s="89">
        <v>-87.829857000000004</v>
      </c>
      <c r="L568" s="89">
        <v>-78.007819999999995</v>
      </c>
      <c r="N568" s="6">
        <f t="shared" si="95"/>
        <v>6.9908999999999999</v>
      </c>
      <c r="O568" s="6">
        <f t="shared" si="93"/>
        <v>-83.324889999999996</v>
      </c>
    </row>
    <row r="569" spans="2:15" x14ac:dyDescent="0.25">
      <c r="B569" s="89">
        <v>5369688888.8888998</v>
      </c>
      <c r="C569" s="89">
        <v>-92.007683</v>
      </c>
      <c r="D569" s="89">
        <v>-83.512352000000007</v>
      </c>
      <c r="F569" s="6">
        <f t="shared" si="94"/>
        <v>7.5454444444444002</v>
      </c>
      <c r="G569" s="6">
        <f t="shared" si="92"/>
        <v>-78.129188999999997</v>
      </c>
      <c r="J569" s="89">
        <v>5369688888.8888998</v>
      </c>
      <c r="K569" s="89">
        <v>-108.12537</v>
      </c>
      <c r="L569" s="89">
        <v>-98.021309000000002</v>
      </c>
      <c r="N569" s="6">
        <f t="shared" si="95"/>
        <v>7.5454444444444002</v>
      </c>
      <c r="O569" s="6">
        <f t="shared" si="93"/>
        <v>-87.946747000000002</v>
      </c>
    </row>
    <row r="570" spans="2:15" x14ac:dyDescent="0.25">
      <c r="B570" s="89">
        <v>5790900000</v>
      </c>
      <c r="C570" s="89">
        <v>-96.737624999999994</v>
      </c>
      <c r="D570" s="89">
        <v>-88.030570999999995</v>
      </c>
      <c r="F570" s="6">
        <f t="shared" si="94"/>
        <v>8.0999888888889</v>
      </c>
      <c r="G570" s="6">
        <f t="shared" si="92"/>
        <v>-79.652977000000007</v>
      </c>
      <c r="J570" s="89">
        <v>5790900000</v>
      </c>
      <c r="K570" s="89">
        <v>-96.891700999999998</v>
      </c>
      <c r="L570" s="89">
        <v>-86.582451000000006</v>
      </c>
      <c r="N570" s="6">
        <f t="shared" si="95"/>
        <v>8.0999888888889</v>
      </c>
      <c r="O570" s="6">
        <f t="shared" si="93"/>
        <v>-87.501373000000001</v>
      </c>
    </row>
    <row r="571" spans="2:15" x14ac:dyDescent="0.25">
      <c r="B571" s="89">
        <v>6212111111.1111002</v>
      </c>
      <c r="C571" s="89">
        <v>-89.966255000000004</v>
      </c>
      <c r="D571" s="89">
        <v>-81.072388000000004</v>
      </c>
      <c r="F571" s="6">
        <f t="shared" si="94"/>
        <v>8.6545333333332994</v>
      </c>
      <c r="G571" s="6">
        <f t="shared" si="92"/>
        <v>-83.253585999999999</v>
      </c>
      <c r="J571" s="89">
        <v>6212111111.1111002</v>
      </c>
      <c r="K571" s="89">
        <v>-98.895156999999998</v>
      </c>
      <c r="L571" s="89">
        <v>-88.347847000000002</v>
      </c>
      <c r="N571" s="6">
        <f t="shared" si="95"/>
        <v>8.6545333333332994</v>
      </c>
      <c r="O571" s="6">
        <f t="shared" si="93"/>
        <v>-79.870293000000004</v>
      </c>
    </row>
    <row r="572" spans="2:15" x14ac:dyDescent="0.25">
      <c r="B572" s="89">
        <v>6633322222.2222004</v>
      </c>
      <c r="C572" s="89">
        <v>-107.25149999999999</v>
      </c>
      <c r="D572" s="89">
        <v>-98.388999999999996</v>
      </c>
      <c r="F572" s="6">
        <f t="shared" si="94"/>
        <v>9.2090777777778001</v>
      </c>
      <c r="G572" s="6">
        <f t="shared" si="92"/>
        <v>-74.486153000000002</v>
      </c>
      <c r="J572" s="89">
        <v>6633322222.2222004</v>
      </c>
      <c r="K572" s="89">
        <v>-91.991692</v>
      </c>
      <c r="L572" s="89">
        <v>-81.436295000000001</v>
      </c>
      <c r="N572" s="6">
        <f t="shared" si="95"/>
        <v>9.2090777777778001</v>
      </c>
      <c r="O572" s="6">
        <f t="shared" si="93"/>
        <v>-83.431281999999996</v>
      </c>
    </row>
    <row r="573" spans="2:15" x14ac:dyDescent="0.25">
      <c r="B573" s="89">
        <v>7054533333.3332996</v>
      </c>
      <c r="C573" s="89">
        <v>-102.04375</v>
      </c>
      <c r="D573" s="89">
        <v>-92.871184999999997</v>
      </c>
      <c r="F573" s="6">
        <f t="shared" si="94"/>
        <v>9.7636222222221996</v>
      </c>
      <c r="G573" s="6">
        <f t="shared" si="92"/>
        <v>-81.341842999999997</v>
      </c>
      <c r="J573" s="89">
        <v>7054533333.3332996</v>
      </c>
      <c r="K573" s="89">
        <v>-101.58584999999999</v>
      </c>
      <c r="L573" s="89">
        <v>-90.638069000000002</v>
      </c>
      <c r="N573" s="6">
        <f t="shared" si="95"/>
        <v>9.7636222222221996</v>
      </c>
      <c r="O573" s="6">
        <f t="shared" si="93"/>
        <v>-80.347656000000001</v>
      </c>
    </row>
    <row r="574" spans="2:15" x14ac:dyDescent="0.25">
      <c r="B574" s="89">
        <v>7475744444.4443998</v>
      </c>
      <c r="C574" s="89">
        <v>-90.555992000000003</v>
      </c>
      <c r="D574" s="89">
        <v>-81.383919000000006</v>
      </c>
      <c r="F574" s="6">
        <f t="shared" si="94"/>
        <v>10.318166666667</v>
      </c>
      <c r="G574" s="6">
        <f t="shared" si="92"/>
        <v>-79.188239999999993</v>
      </c>
      <c r="J574" s="89">
        <v>7475744444.4443998</v>
      </c>
      <c r="K574" s="89">
        <v>-104.6193</v>
      </c>
      <c r="L574" s="89">
        <v>-93.792259000000001</v>
      </c>
      <c r="N574" s="6">
        <f t="shared" si="95"/>
        <v>10.318166666667</v>
      </c>
      <c r="O574" s="6">
        <f t="shared" si="93"/>
        <v>-84.176131999999996</v>
      </c>
    </row>
    <row r="575" spans="2:15" x14ac:dyDescent="0.25">
      <c r="B575" s="89">
        <v>7896955555.5556002</v>
      </c>
      <c r="C575" s="89">
        <v>-97.133690000000001</v>
      </c>
      <c r="D575" s="89">
        <v>-88.011702999999997</v>
      </c>
      <c r="F575" s="6">
        <f t="shared" si="94"/>
        <v>10.872711111111</v>
      </c>
      <c r="G575" s="6">
        <f t="shared" si="92"/>
        <v>-78.316299000000001</v>
      </c>
      <c r="J575" s="89">
        <v>7896955555.5556002</v>
      </c>
      <c r="K575" s="89">
        <v>-113.66148</v>
      </c>
      <c r="L575" s="89">
        <v>-102.94212</v>
      </c>
      <c r="N575" s="6">
        <f t="shared" si="95"/>
        <v>10.872711111111</v>
      </c>
      <c r="O575" s="6">
        <f t="shared" si="93"/>
        <v>-78.776611000000003</v>
      </c>
    </row>
    <row r="576" spans="2:15" x14ac:dyDescent="0.25">
      <c r="B576" s="89">
        <v>8318166666.6667004</v>
      </c>
      <c r="C576" s="89">
        <v>-102.23614999999999</v>
      </c>
      <c r="D576" s="89">
        <v>-93.079414</v>
      </c>
      <c r="F576" s="6">
        <f t="shared" si="94"/>
        <v>11.427255555556</v>
      </c>
      <c r="G576" s="6">
        <f t="shared" si="92"/>
        <v>-78.147362000000001</v>
      </c>
      <c r="J576" s="89">
        <v>8318166666.6667004</v>
      </c>
      <c r="K576" s="89">
        <v>-95.838379000000003</v>
      </c>
      <c r="L576" s="89">
        <v>-85.206374999999994</v>
      </c>
      <c r="N576" s="6">
        <f t="shared" si="95"/>
        <v>11.427255555556</v>
      </c>
      <c r="O576" s="6">
        <f t="shared" si="93"/>
        <v>-78.177261000000001</v>
      </c>
    </row>
    <row r="577" spans="2:15" x14ac:dyDescent="0.25">
      <c r="B577" s="89">
        <v>8739377777.7777996</v>
      </c>
      <c r="C577" s="89">
        <v>-95.749511999999996</v>
      </c>
      <c r="D577" s="89">
        <v>-86.388382000000007</v>
      </c>
      <c r="F577" s="6">
        <f t="shared" si="94"/>
        <v>11.9818</v>
      </c>
      <c r="G577" s="6">
        <f t="shared" si="92"/>
        <v>-84.07235</v>
      </c>
      <c r="J577" s="89">
        <v>8739377777.7777996</v>
      </c>
      <c r="K577" s="89">
        <v>-93.898314999999997</v>
      </c>
      <c r="L577" s="89">
        <v>-83.287773000000001</v>
      </c>
      <c r="N577" s="6">
        <f t="shared" si="95"/>
        <v>11.9818</v>
      </c>
      <c r="O577" s="6">
        <f t="shared" si="93"/>
        <v>-82.546104</v>
      </c>
    </row>
    <row r="578" spans="2:15" x14ac:dyDescent="0.25">
      <c r="B578" s="89">
        <v>9160588888.8889008</v>
      </c>
      <c r="C578" s="89">
        <v>-92.036697000000004</v>
      </c>
      <c r="D578" s="89">
        <v>-82.183837999999994</v>
      </c>
      <c r="F578" s="6" t="s">
        <v>21</v>
      </c>
      <c r="J578" s="89">
        <v>9160588888.8889008</v>
      </c>
      <c r="K578" s="89">
        <v>-93.631752000000006</v>
      </c>
      <c r="L578" s="89">
        <v>-83.160606000000001</v>
      </c>
      <c r="N578" s="6" t="s">
        <v>21</v>
      </c>
    </row>
    <row r="579" spans="2:15" x14ac:dyDescent="0.25">
      <c r="B579" s="89">
        <v>9581800000</v>
      </c>
      <c r="C579" s="89">
        <v>-112.04473</v>
      </c>
      <c r="D579" s="89">
        <v>-100.91717</v>
      </c>
      <c r="J579" s="89">
        <v>9581800000</v>
      </c>
      <c r="K579" s="89">
        <v>-92.994895999999997</v>
      </c>
      <c r="L579" s="89">
        <v>-82.701981000000004</v>
      </c>
    </row>
    <row r="580" spans="2:15" x14ac:dyDescent="0.25">
      <c r="B580" s="89" t="s">
        <v>21</v>
      </c>
      <c r="J580" s="89" t="s">
        <v>21</v>
      </c>
    </row>
    <row r="583" spans="2:15" x14ac:dyDescent="0.25">
      <c r="B583" s="89" t="s">
        <v>70</v>
      </c>
      <c r="J583" s="89" t="s">
        <v>70</v>
      </c>
    </row>
    <row r="584" spans="2:15" x14ac:dyDescent="0.25">
      <c r="B584" s="89" t="s">
        <v>19</v>
      </c>
      <c r="C584" s="89" t="s">
        <v>145</v>
      </c>
      <c r="D584" s="89" t="s">
        <v>71</v>
      </c>
      <c r="J584" s="89" t="s">
        <v>19</v>
      </c>
      <c r="K584" s="89" t="s">
        <v>145</v>
      </c>
      <c r="L584" s="89" t="s">
        <v>71</v>
      </c>
    </row>
    <row r="585" spans="2:15" x14ac:dyDescent="0.25">
      <c r="B585" s="89">
        <v>2000000000</v>
      </c>
      <c r="C585" s="89">
        <v>-45.915508000000003</v>
      </c>
      <c r="D585" s="89">
        <v>-37.435386999999999</v>
      </c>
      <c r="J585" s="89">
        <v>2000000000</v>
      </c>
      <c r="K585" s="89">
        <v>-61.082526999999999</v>
      </c>
      <c r="L585" s="89">
        <v>-50.698917000000002</v>
      </c>
    </row>
    <row r="586" spans="2:15" x14ac:dyDescent="0.25">
      <c r="B586" s="89">
        <v>2554544444.4443998</v>
      </c>
      <c r="C586" s="89">
        <v>-56.515495000000001</v>
      </c>
      <c r="D586" s="89">
        <v>-48.648181999999998</v>
      </c>
      <c r="J586" s="89">
        <v>2554544444.4443998</v>
      </c>
      <c r="K586" s="89">
        <v>-53.513339999999999</v>
      </c>
      <c r="L586" s="89">
        <v>-45.400879000000003</v>
      </c>
    </row>
    <row r="587" spans="2:15" x14ac:dyDescent="0.25">
      <c r="B587" s="89">
        <v>3109088888.8888998</v>
      </c>
      <c r="C587" s="89">
        <v>-62.788288000000001</v>
      </c>
      <c r="D587" s="89">
        <v>-54.671711000000002</v>
      </c>
      <c r="J587" s="89">
        <v>3109088888.8888998</v>
      </c>
      <c r="K587" s="89">
        <v>-59.369801000000002</v>
      </c>
      <c r="L587" s="89">
        <v>-51.398159</v>
      </c>
    </row>
    <row r="588" spans="2:15" x14ac:dyDescent="0.25">
      <c r="B588" s="89">
        <v>3663633333.3333001</v>
      </c>
      <c r="C588" s="89">
        <v>-65.752289000000005</v>
      </c>
      <c r="D588" s="89">
        <v>-57.581760000000003</v>
      </c>
      <c r="J588" s="89">
        <v>3663633333.3333001</v>
      </c>
      <c r="K588" s="89">
        <v>-67.446358000000004</v>
      </c>
      <c r="L588" s="89">
        <v>-59.043453</v>
      </c>
    </row>
    <row r="589" spans="2:15" x14ac:dyDescent="0.25">
      <c r="B589" s="89">
        <v>4218177777.7778001</v>
      </c>
      <c r="C589" s="89">
        <v>-78.778937999999997</v>
      </c>
      <c r="D589" s="89">
        <v>-70.769737000000006</v>
      </c>
      <c r="J589" s="89">
        <v>4218177777.7778001</v>
      </c>
      <c r="K589" s="89">
        <v>-74.725121000000001</v>
      </c>
      <c r="L589" s="89">
        <v>-65.955505000000002</v>
      </c>
    </row>
    <row r="590" spans="2:15" x14ac:dyDescent="0.25">
      <c r="B590" s="89">
        <v>4772722222.2222004</v>
      </c>
      <c r="C590" s="89">
        <v>-80.598015000000004</v>
      </c>
      <c r="D590" s="89">
        <v>-72.534897000000001</v>
      </c>
      <c r="J590" s="89">
        <v>4772722222.2222004</v>
      </c>
      <c r="K590" s="89">
        <v>-88.288482999999999</v>
      </c>
      <c r="L590" s="89">
        <v>-79.314728000000002</v>
      </c>
    </row>
    <row r="591" spans="2:15" x14ac:dyDescent="0.25">
      <c r="B591" s="89">
        <v>5327266666.6667004</v>
      </c>
      <c r="C591" s="89">
        <v>-76.032302999999999</v>
      </c>
      <c r="D591" s="89">
        <v>-67.833984000000001</v>
      </c>
      <c r="J591" s="89">
        <v>5327266666.6667004</v>
      </c>
      <c r="K591" s="89">
        <v>-93.677611999999996</v>
      </c>
      <c r="L591" s="89">
        <v>-84.292809000000005</v>
      </c>
    </row>
    <row r="592" spans="2:15" x14ac:dyDescent="0.25">
      <c r="B592" s="89">
        <v>5881811111.1111002</v>
      </c>
      <c r="C592" s="89">
        <v>-80.679107999999999</v>
      </c>
      <c r="D592" s="89">
        <v>-72.390015000000005</v>
      </c>
      <c r="J592" s="89">
        <v>5881811111.1111002</v>
      </c>
      <c r="K592" s="89">
        <v>-90.779456999999994</v>
      </c>
      <c r="L592" s="89">
        <v>-80.957419999999999</v>
      </c>
    </row>
    <row r="593" spans="2:12" x14ac:dyDescent="0.25">
      <c r="B593" s="89">
        <v>6436355555.5556002</v>
      </c>
      <c r="C593" s="89">
        <v>-73.904883999999996</v>
      </c>
      <c r="D593" s="89">
        <v>-65.409554</v>
      </c>
      <c r="J593" s="89">
        <v>6436355555.5556002</v>
      </c>
      <c r="K593" s="89">
        <v>-90.833693999999994</v>
      </c>
      <c r="L593" s="89">
        <v>-80.729636999999997</v>
      </c>
    </row>
    <row r="594" spans="2:12" x14ac:dyDescent="0.25">
      <c r="B594" s="89">
        <v>6990900000</v>
      </c>
      <c r="C594" s="89">
        <v>-85.642357000000004</v>
      </c>
      <c r="D594" s="89">
        <v>-76.935310000000001</v>
      </c>
      <c r="J594" s="89">
        <v>6990900000</v>
      </c>
      <c r="K594" s="89">
        <v>-93.634131999999994</v>
      </c>
      <c r="L594" s="89">
        <v>-83.324889999999996</v>
      </c>
    </row>
    <row r="595" spans="2:12" x14ac:dyDescent="0.25">
      <c r="B595" s="89">
        <v>7545444444.4443998</v>
      </c>
      <c r="C595" s="89">
        <v>-87.023055999999997</v>
      </c>
      <c r="D595" s="89">
        <v>-78.129188999999997</v>
      </c>
      <c r="J595" s="89">
        <v>7545444444.4443998</v>
      </c>
      <c r="K595" s="89">
        <v>-98.494063999999995</v>
      </c>
      <c r="L595" s="89">
        <v>-87.946747000000002</v>
      </c>
    </row>
    <row r="596" spans="2:12" x14ac:dyDescent="0.25">
      <c r="B596" s="89">
        <v>8099988888.8888998</v>
      </c>
      <c r="C596" s="89">
        <v>-88.515472000000003</v>
      </c>
      <c r="D596" s="89">
        <v>-79.652977000000007</v>
      </c>
      <c r="J596" s="89">
        <v>8099988888.8888998</v>
      </c>
      <c r="K596" s="89">
        <v>-98.05677</v>
      </c>
      <c r="L596" s="89">
        <v>-87.501373000000001</v>
      </c>
    </row>
    <row r="597" spans="2:12" x14ac:dyDescent="0.25">
      <c r="B597" s="89">
        <v>8654533333.3332996</v>
      </c>
      <c r="C597" s="89">
        <v>-92.426147</v>
      </c>
      <c r="D597" s="89">
        <v>-83.253585999999999</v>
      </c>
      <c r="J597" s="89">
        <v>8654533333.3332996</v>
      </c>
      <c r="K597" s="89">
        <v>-90.818077000000002</v>
      </c>
      <c r="L597" s="89">
        <v>-79.870293000000004</v>
      </c>
    </row>
    <row r="598" spans="2:12" x14ac:dyDescent="0.25">
      <c r="B598" s="89">
        <v>9209077777.7777996</v>
      </c>
      <c r="C598" s="89">
        <v>-83.658225999999999</v>
      </c>
      <c r="D598" s="89">
        <v>-74.486153000000002</v>
      </c>
      <c r="J598" s="89">
        <v>9209077777.7777996</v>
      </c>
      <c r="K598" s="89">
        <v>-94.258330999999998</v>
      </c>
      <c r="L598" s="89">
        <v>-83.431281999999996</v>
      </c>
    </row>
    <row r="599" spans="2:12" x14ac:dyDescent="0.25">
      <c r="B599" s="89">
        <v>9763622222.2222004</v>
      </c>
      <c r="C599" s="89">
        <v>-90.463829000000004</v>
      </c>
      <c r="D599" s="89">
        <v>-81.341842999999997</v>
      </c>
      <c r="J599" s="89">
        <v>9763622222.2222004</v>
      </c>
      <c r="K599" s="89">
        <v>-91.067017000000007</v>
      </c>
      <c r="L599" s="89">
        <v>-80.347656000000001</v>
      </c>
    </row>
    <row r="600" spans="2:12" x14ac:dyDescent="0.25">
      <c r="B600" s="89">
        <v>10318166666.667</v>
      </c>
      <c r="C600" s="89">
        <v>-88.344977999999998</v>
      </c>
      <c r="D600" s="89">
        <v>-79.188239999999993</v>
      </c>
      <c r="J600" s="89">
        <v>10318166666.667</v>
      </c>
      <c r="K600" s="89">
        <v>-94.808136000000005</v>
      </c>
      <c r="L600" s="89">
        <v>-84.176131999999996</v>
      </c>
    </row>
    <row r="601" spans="2:12" x14ac:dyDescent="0.25">
      <c r="B601" s="89">
        <v>10872711111.111</v>
      </c>
      <c r="C601" s="89">
        <v>-87.677436999999998</v>
      </c>
      <c r="D601" s="89">
        <v>-78.316299000000001</v>
      </c>
      <c r="J601" s="89">
        <v>10872711111.111</v>
      </c>
      <c r="K601" s="89">
        <v>-89.387153999999995</v>
      </c>
      <c r="L601" s="89">
        <v>-78.776611000000003</v>
      </c>
    </row>
    <row r="602" spans="2:12" x14ac:dyDescent="0.25">
      <c r="B602" s="89">
        <v>11427255555.556</v>
      </c>
      <c r="C602" s="89">
        <v>-88.000220999999996</v>
      </c>
      <c r="D602" s="89">
        <v>-78.147362000000001</v>
      </c>
      <c r="J602" s="89">
        <v>11427255555.556</v>
      </c>
      <c r="K602" s="89">
        <v>-88.648407000000006</v>
      </c>
      <c r="L602" s="89">
        <v>-78.177261000000001</v>
      </c>
    </row>
    <row r="603" spans="2:12" x14ac:dyDescent="0.25">
      <c r="B603" s="89">
        <v>11981800000</v>
      </c>
      <c r="C603" s="89">
        <v>-95.199912999999995</v>
      </c>
      <c r="D603" s="89">
        <v>-84.07235</v>
      </c>
      <c r="J603" s="89">
        <v>11981800000</v>
      </c>
      <c r="K603" s="89">
        <v>-92.839020000000005</v>
      </c>
      <c r="L603" s="89">
        <v>-82.546104</v>
      </c>
    </row>
    <row r="604" spans="2:12" x14ac:dyDescent="0.25">
      <c r="B604" s="89" t="s">
        <v>21</v>
      </c>
      <c r="J604" s="89" t="s">
        <v>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148"/>
  <sheetViews>
    <sheetView workbookViewId="0">
      <selection activeCell="J1" sqref="J1:L148"/>
    </sheetView>
  </sheetViews>
  <sheetFormatPr defaultRowHeight="15" x14ac:dyDescent="0.25"/>
  <cols>
    <col min="1" max="1" width="13.7109375" style="40" customWidth="1"/>
    <col min="2" max="4" width="9.140625" style="89"/>
    <col min="5" max="5" width="2" style="7" customWidth="1"/>
    <col min="6" max="6" width="16.28515625" style="6" bestFit="1" customWidth="1"/>
    <col min="7" max="7" width="25.28515625" style="6" bestFit="1" customWidth="1"/>
    <col min="8" max="8" width="9.28515625" bestFit="1" customWidth="1"/>
    <col min="9" max="9" width="13.7109375" style="40" customWidth="1"/>
    <col min="10" max="12" width="9.140625" style="89"/>
    <col min="13" max="13" width="2" style="7" customWidth="1"/>
    <col min="14" max="14" width="16.28515625" style="6" bestFit="1" customWidth="1"/>
    <col min="15" max="15" width="25.28515625" style="6" bestFit="1" customWidth="1"/>
    <col min="16" max="16" width="9.28515625" bestFit="1" customWidth="1"/>
    <col min="17" max="17" width="2" style="7" customWidth="1"/>
  </cols>
  <sheetData>
    <row r="1" spans="1:17" x14ac:dyDescent="0.25">
      <c r="B1" s="89" t="s">
        <v>95</v>
      </c>
      <c r="E1" s="10"/>
      <c r="G1" s="41" t="s">
        <v>16</v>
      </c>
      <c r="J1" s="89" t="s">
        <v>95</v>
      </c>
      <c r="M1" s="10"/>
      <c r="O1" s="41" t="s">
        <v>17</v>
      </c>
      <c r="Q1" s="10"/>
    </row>
    <row r="2" spans="1:17" x14ac:dyDescent="0.25">
      <c r="A2" s="50" t="s">
        <v>111</v>
      </c>
      <c r="B2" s="89" t="s">
        <v>259</v>
      </c>
      <c r="C2" s="89" t="s">
        <v>279</v>
      </c>
      <c r="D2" s="89" t="s">
        <v>280</v>
      </c>
      <c r="E2" s="10"/>
      <c r="G2" s="82" t="s">
        <v>258</v>
      </c>
      <c r="I2" s="50" t="s">
        <v>108</v>
      </c>
      <c r="J2" s="89" t="s">
        <v>259</v>
      </c>
      <c r="K2" s="89" t="s">
        <v>279</v>
      </c>
      <c r="L2" s="89" t="s">
        <v>280</v>
      </c>
      <c r="M2" s="10"/>
      <c r="O2" s="82" t="s">
        <v>258</v>
      </c>
      <c r="Q2" s="10"/>
    </row>
    <row r="3" spans="1:17" x14ac:dyDescent="0.25">
      <c r="B3" s="89" t="s">
        <v>268</v>
      </c>
      <c r="C3" s="89" t="s">
        <v>298</v>
      </c>
      <c r="D3" s="89" t="s">
        <v>308</v>
      </c>
      <c r="E3" s="10"/>
      <c r="G3" s="13"/>
      <c r="J3" s="89" t="s">
        <v>268</v>
      </c>
      <c r="K3" s="89" t="s">
        <v>298</v>
      </c>
      <c r="L3" s="89" t="s">
        <v>309</v>
      </c>
      <c r="M3" s="10"/>
      <c r="O3" s="13"/>
      <c r="Q3" s="10"/>
    </row>
    <row r="4" spans="1:17" x14ac:dyDescent="0.25">
      <c r="B4" s="89" t="s">
        <v>98</v>
      </c>
      <c r="E4" s="10"/>
      <c r="G4" s="41" t="s">
        <v>20</v>
      </c>
      <c r="J4" s="89" t="s">
        <v>98</v>
      </c>
      <c r="M4" s="10"/>
      <c r="O4" s="41" t="s">
        <v>20</v>
      </c>
      <c r="Q4" s="10"/>
    </row>
    <row r="5" spans="1:17" x14ac:dyDescent="0.25">
      <c r="E5" s="10"/>
      <c r="F5" s="6" t="s">
        <v>18</v>
      </c>
      <c r="H5" s="6"/>
      <c r="M5" s="10"/>
      <c r="N5" s="6" t="s">
        <v>18</v>
      </c>
      <c r="P5" s="6"/>
      <c r="Q5" s="10"/>
    </row>
    <row r="6" spans="1:17" ht="15.75" x14ac:dyDescent="0.25">
      <c r="E6" s="10"/>
      <c r="F6" s="6" t="s">
        <v>19</v>
      </c>
      <c r="G6" s="6" t="str">
        <f t="shared" ref="G6:G25" si="0">D32</f>
        <v>1Ix0L dBc Log Mag(dB)</v>
      </c>
      <c r="H6" s="35">
        <v>1</v>
      </c>
      <c r="M6" s="10"/>
      <c r="N6" s="6" t="s">
        <v>19</v>
      </c>
      <c r="O6" s="6" t="str">
        <f t="shared" ref="O6:O25" si="1">L32</f>
        <v>1Ix0L dBc Log Mag(dB)</v>
      </c>
      <c r="P6" s="35">
        <v>1</v>
      </c>
      <c r="Q6" s="10"/>
    </row>
    <row r="7" spans="1:17" ht="15.75" x14ac:dyDescent="0.25">
      <c r="B7" s="89" t="s">
        <v>99</v>
      </c>
      <c r="E7" s="10"/>
      <c r="F7" s="6">
        <f t="shared" ref="F7:F25" si="2">B33/1000000000</f>
        <v>2</v>
      </c>
      <c r="G7" s="6">
        <f t="shared" si="0"/>
        <v>-27.183413000000002</v>
      </c>
      <c r="H7" s="36">
        <f>ABS(AVERAGE(G7:G25)-(H6-1)*5)</f>
        <v>28.683558631578947</v>
      </c>
      <c r="J7" s="89" t="s">
        <v>99</v>
      </c>
      <c r="M7" s="10"/>
      <c r="N7" s="6">
        <f t="shared" ref="N7:N25" si="3">J33/1000000000</f>
        <v>2</v>
      </c>
      <c r="O7" s="6">
        <f t="shared" si="1"/>
        <v>-29.915095999999998</v>
      </c>
      <c r="P7" s="36">
        <f>ABS(AVERAGE(O7:O25)-(P6-1)*5)</f>
        <v>21.082059736842108</v>
      </c>
      <c r="Q7" s="10"/>
    </row>
    <row r="8" spans="1:17" x14ac:dyDescent="0.25">
      <c r="B8" s="89" t="s">
        <v>19</v>
      </c>
      <c r="C8" s="89" t="s">
        <v>116</v>
      </c>
      <c r="E8" s="10"/>
      <c r="F8" s="6">
        <f t="shared" si="2"/>
        <v>2.0555555555555998</v>
      </c>
      <c r="G8" s="6">
        <f t="shared" si="0"/>
        <v>-28.031213999999999</v>
      </c>
      <c r="H8" s="6"/>
      <c r="J8" s="89" t="s">
        <v>19</v>
      </c>
      <c r="K8" s="89" t="s">
        <v>116</v>
      </c>
      <c r="M8" s="10"/>
      <c r="N8" s="6">
        <f t="shared" si="3"/>
        <v>2.0555555555555998</v>
      </c>
      <c r="O8" s="6">
        <f t="shared" si="1"/>
        <v>-28.311232</v>
      </c>
      <c r="P8" s="6"/>
      <c r="Q8" s="10"/>
    </row>
    <row r="9" spans="1:17" x14ac:dyDescent="0.25">
      <c r="B9" s="89">
        <v>10000000</v>
      </c>
      <c r="C9" s="89">
        <v>-8.7587185000000005</v>
      </c>
      <c r="E9" s="10"/>
      <c r="F9" s="6">
        <f t="shared" si="2"/>
        <v>2.1111111111111001</v>
      </c>
      <c r="G9" s="6">
        <f t="shared" si="0"/>
        <v>-27.708017000000002</v>
      </c>
      <c r="H9" s="6"/>
      <c r="J9" s="89">
        <v>10000000</v>
      </c>
      <c r="K9" s="89">
        <v>-10.158967000000001</v>
      </c>
      <c r="M9" s="10"/>
      <c r="N9" s="6">
        <f t="shared" si="3"/>
        <v>2.1111111111111001</v>
      </c>
      <c r="O9" s="6">
        <f t="shared" si="1"/>
        <v>-28.333372000000001</v>
      </c>
      <c r="P9" s="6"/>
      <c r="Q9" s="10"/>
    </row>
    <row r="10" spans="1:17" x14ac:dyDescent="0.25">
      <c r="B10" s="89">
        <v>176111111.11111</v>
      </c>
      <c r="C10" s="89">
        <v>-8.8683394999999994</v>
      </c>
      <c r="E10" s="10"/>
      <c r="F10" s="6">
        <f t="shared" si="2"/>
        <v>2.1666666666666998</v>
      </c>
      <c r="G10" s="6">
        <f t="shared" si="0"/>
        <v>-27.999987000000001</v>
      </c>
      <c r="H10" s="6"/>
      <c r="J10" s="89">
        <v>176111111.11111</v>
      </c>
      <c r="K10" s="89">
        <v>-10.297414</v>
      </c>
      <c r="M10" s="10"/>
      <c r="N10" s="6">
        <f t="shared" si="3"/>
        <v>2.1666666666666998</v>
      </c>
      <c r="O10" s="6">
        <f t="shared" si="1"/>
        <v>-26.483063000000001</v>
      </c>
      <c r="P10" s="6"/>
      <c r="Q10" s="10"/>
    </row>
    <row r="11" spans="1:17" x14ac:dyDescent="0.25">
      <c r="B11" s="89">
        <v>342222222.22222</v>
      </c>
      <c r="C11" s="89">
        <v>-8.7777490999999994</v>
      </c>
      <c r="E11" s="10"/>
      <c r="F11" s="6">
        <f t="shared" si="2"/>
        <v>2.2222222222222001</v>
      </c>
      <c r="G11" s="6">
        <f t="shared" si="0"/>
        <v>-27.631159</v>
      </c>
      <c r="H11" s="6"/>
      <c r="J11" s="89">
        <v>342222222.22222</v>
      </c>
      <c r="K11" s="89">
        <v>-10.19623</v>
      </c>
      <c r="M11" s="10"/>
      <c r="N11" s="6">
        <f t="shared" si="3"/>
        <v>2.2222222222222001</v>
      </c>
      <c r="O11" s="6">
        <f t="shared" si="1"/>
        <v>-26.561710000000001</v>
      </c>
      <c r="P11" s="6"/>
      <c r="Q11" s="10"/>
    </row>
    <row r="12" spans="1:17" x14ac:dyDescent="0.25">
      <c r="B12" s="89">
        <v>508333333.33332998</v>
      </c>
      <c r="C12" s="89">
        <v>-8.9643458999999996</v>
      </c>
      <c r="E12" s="10"/>
      <c r="F12" s="6">
        <f t="shared" si="2"/>
        <v>2.2777777777777999</v>
      </c>
      <c r="G12" s="6">
        <f t="shared" si="0"/>
        <v>-28.032084999999999</v>
      </c>
      <c r="H12" s="6"/>
      <c r="J12" s="89">
        <v>508333333.33332998</v>
      </c>
      <c r="K12" s="89">
        <v>-10.38138</v>
      </c>
      <c r="M12" s="10"/>
      <c r="N12" s="6">
        <f t="shared" si="3"/>
        <v>2.2777777777777999</v>
      </c>
      <c r="O12" s="6">
        <f t="shared" si="1"/>
        <v>-24.972719000000001</v>
      </c>
      <c r="P12" s="6"/>
      <c r="Q12" s="10"/>
    </row>
    <row r="13" spans="1:17" x14ac:dyDescent="0.25">
      <c r="B13" s="89">
        <v>674444444.44444001</v>
      </c>
      <c r="C13" s="89">
        <v>-9.0755605999999993</v>
      </c>
      <c r="E13" s="10"/>
      <c r="F13" s="6">
        <f t="shared" si="2"/>
        <v>2.3333333333333002</v>
      </c>
      <c r="G13" s="6">
        <f t="shared" si="0"/>
        <v>-28.960008999999999</v>
      </c>
      <c r="H13" s="6"/>
      <c r="J13" s="89">
        <v>674444444.44444001</v>
      </c>
      <c r="K13" s="89">
        <v>-10.472346999999999</v>
      </c>
      <c r="M13" s="10"/>
      <c r="N13" s="6">
        <f t="shared" si="3"/>
        <v>2.3333333333333002</v>
      </c>
      <c r="O13" s="6">
        <f t="shared" si="1"/>
        <v>-24.043883999999998</v>
      </c>
      <c r="P13" s="6"/>
      <c r="Q13" s="10"/>
    </row>
    <row r="14" spans="1:17" x14ac:dyDescent="0.25">
      <c r="B14" s="89">
        <v>840555555.55555999</v>
      </c>
      <c r="C14" s="89">
        <v>-9.2734833000000005</v>
      </c>
      <c r="E14" s="10"/>
      <c r="F14" s="6">
        <f t="shared" si="2"/>
        <v>2.3888888888888999</v>
      </c>
      <c r="G14" s="6">
        <f t="shared" si="0"/>
        <v>-28.530474000000002</v>
      </c>
      <c r="H14" s="6"/>
      <c r="J14" s="89">
        <v>840555555.55555999</v>
      </c>
      <c r="K14" s="89">
        <v>-10.678471999999999</v>
      </c>
      <c r="M14" s="10"/>
      <c r="N14" s="6">
        <f t="shared" si="3"/>
        <v>2.3888888888888999</v>
      </c>
      <c r="O14" s="6">
        <f t="shared" si="1"/>
        <v>-23.137450999999999</v>
      </c>
      <c r="P14" s="6"/>
      <c r="Q14" s="10"/>
    </row>
    <row r="15" spans="1:17" x14ac:dyDescent="0.25">
      <c r="B15" s="89">
        <v>1006666666.6667</v>
      </c>
      <c r="C15" s="89">
        <v>-9.2484664999999993</v>
      </c>
      <c r="E15" s="10"/>
      <c r="F15" s="6">
        <f t="shared" si="2"/>
        <v>2.4444444444443998</v>
      </c>
      <c r="G15" s="6">
        <f t="shared" si="0"/>
        <v>-29.797540999999999</v>
      </c>
      <c r="H15" s="6"/>
      <c r="J15" s="89">
        <v>1006666666.6667</v>
      </c>
      <c r="K15" s="89">
        <v>-10.591556000000001</v>
      </c>
      <c r="M15" s="10"/>
      <c r="N15" s="6">
        <f t="shared" si="3"/>
        <v>2.4444444444443998</v>
      </c>
      <c r="O15" s="6">
        <f t="shared" si="1"/>
        <v>-21.956987000000002</v>
      </c>
      <c r="P15" s="6"/>
      <c r="Q15" s="10"/>
    </row>
    <row r="16" spans="1:17" x14ac:dyDescent="0.25">
      <c r="B16" s="89">
        <v>1172777777.7778001</v>
      </c>
      <c r="C16" s="89">
        <v>-9.2432546999999996</v>
      </c>
      <c r="E16" s="10"/>
      <c r="F16" s="6">
        <f t="shared" si="2"/>
        <v>2.5</v>
      </c>
      <c r="G16" s="6">
        <f t="shared" si="0"/>
        <v>-30.010113</v>
      </c>
      <c r="H16" s="6"/>
      <c r="J16" s="89">
        <v>1172777777.7778001</v>
      </c>
      <c r="K16" s="89">
        <v>-10.679622999999999</v>
      </c>
      <c r="M16" s="10"/>
      <c r="N16" s="6">
        <f t="shared" si="3"/>
        <v>2.5</v>
      </c>
      <c r="O16" s="6">
        <f t="shared" si="1"/>
        <v>-21.346903000000001</v>
      </c>
      <c r="P16" s="6"/>
      <c r="Q16" s="10"/>
    </row>
    <row r="17" spans="2:17" x14ac:dyDescent="0.25">
      <c r="B17" s="89">
        <v>1338888888.8889</v>
      </c>
      <c r="C17" s="89">
        <v>-9.2762727999999992</v>
      </c>
      <c r="E17" s="10"/>
      <c r="F17" s="6">
        <f t="shared" si="2"/>
        <v>2.5555555555556002</v>
      </c>
      <c r="G17" s="6">
        <f t="shared" si="0"/>
        <v>-30.310628999999999</v>
      </c>
      <c r="H17" s="6"/>
      <c r="J17" s="89">
        <v>1338888888.8889</v>
      </c>
      <c r="K17" s="89">
        <v>-10.754626</v>
      </c>
      <c r="M17" s="10"/>
      <c r="N17" s="6">
        <f t="shared" si="3"/>
        <v>2.5555555555556002</v>
      </c>
      <c r="O17" s="6">
        <f t="shared" si="1"/>
        <v>-19.957813000000002</v>
      </c>
      <c r="P17" s="6"/>
      <c r="Q17" s="10"/>
    </row>
    <row r="18" spans="2:17" x14ac:dyDescent="0.25">
      <c r="B18" s="89">
        <v>1505000000</v>
      </c>
      <c r="C18" s="89">
        <v>-9.2428112000000002</v>
      </c>
      <c r="E18" s="10"/>
      <c r="F18" s="6">
        <f t="shared" si="2"/>
        <v>2.6111111111111001</v>
      </c>
      <c r="G18" s="6">
        <f t="shared" si="0"/>
        <v>-30.496883</v>
      </c>
      <c r="H18" s="6"/>
      <c r="J18" s="89">
        <v>1505000000</v>
      </c>
      <c r="K18" s="89">
        <v>-10.701274</v>
      </c>
      <c r="M18" s="10"/>
      <c r="N18" s="6">
        <f t="shared" si="3"/>
        <v>2.6111111111111001</v>
      </c>
      <c r="O18" s="6">
        <f t="shared" si="1"/>
        <v>-19.424572000000001</v>
      </c>
      <c r="P18" s="6"/>
      <c r="Q18" s="10"/>
    </row>
    <row r="19" spans="2:17" x14ac:dyDescent="0.25">
      <c r="B19" s="89">
        <v>1671111111.1111</v>
      </c>
      <c r="C19" s="89">
        <v>-9.2058563000000007</v>
      </c>
      <c r="E19" s="10"/>
      <c r="F19" s="6">
        <f t="shared" si="2"/>
        <v>2.6666666666666998</v>
      </c>
      <c r="G19" s="6">
        <f t="shared" si="0"/>
        <v>-30.878651000000001</v>
      </c>
      <c r="H19" s="6"/>
      <c r="J19" s="89">
        <v>1671111111.1111</v>
      </c>
      <c r="K19" s="89">
        <v>-10.618582999999999</v>
      </c>
      <c r="M19" s="10"/>
      <c r="N19" s="6">
        <f t="shared" si="3"/>
        <v>2.6666666666666998</v>
      </c>
      <c r="O19" s="6">
        <f t="shared" si="1"/>
        <v>-18.308495000000001</v>
      </c>
      <c r="P19" s="6"/>
      <c r="Q19" s="10"/>
    </row>
    <row r="20" spans="2:17" x14ac:dyDescent="0.25">
      <c r="B20" s="89">
        <v>1837222222.2221999</v>
      </c>
      <c r="C20" s="89">
        <v>-9.2456092999999999</v>
      </c>
      <c r="E20" s="10"/>
      <c r="F20" s="6">
        <f t="shared" si="2"/>
        <v>2.7222222222222001</v>
      </c>
      <c r="G20" s="6">
        <f t="shared" si="0"/>
        <v>-29.324158000000001</v>
      </c>
      <c r="H20" s="6"/>
      <c r="J20" s="89">
        <v>1837222222.2221999</v>
      </c>
      <c r="K20" s="89">
        <v>-10.662278000000001</v>
      </c>
      <c r="M20" s="10"/>
      <c r="N20" s="6">
        <f t="shared" si="3"/>
        <v>2.7222222222222001</v>
      </c>
      <c r="O20" s="6">
        <f t="shared" si="1"/>
        <v>-17.442333000000001</v>
      </c>
      <c r="P20" s="6"/>
      <c r="Q20" s="10"/>
    </row>
    <row r="21" spans="2:17" x14ac:dyDescent="0.25">
      <c r="B21" s="89">
        <v>2003333333.3333001</v>
      </c>
      <c r="C21" s="89">
        <v>-9.3808831999999995</v>
      </c>
      <c r="E21" s="10"/>
      <c r="F21" s="6">
        <f t="shared" si="2"/>
        <v>2.7777777777777999</v>
      </c>
      <c r="G21" s="6">
        <f t="shared" si="0"/>
        <v>-29.809108999999999</v>
      </c>
      <c r="H21" s="6"/>
      <c r="J21" s="89">
        <v>2003333333.3333001</v>
      </c>
      <c r="K21" s="89">
        <v>-10.873526</v>
      </c>
      <c r="M21" s="10"/>
      <c r="N21" s="6">
        <f t="shared" si="3"/>
        <v>2.7777777777777999</v>
      </c>
      <c r="O21" s="6">
        <f t="shared" si="1"/>
        <v>-16.349695000000001</v>
      </c>
      <c r="P21" s="6"/>
      <c r="Q21" s="10"/>
    </row>
    <row r="22" spans="2:17" x14ac:dyDescent="0.25">
      <c r="B22" s="89">
        <v>2169444444.4443998</v>
      </c>
      <c r="C22" s="89">
        <v>-9.5979624000000001</v>
      </c>
      <c r="E22" s="10"/>
      <c r="F22" s="6">
        <f t="shared" si="2"/>
        <v>2.8333333333333002</v>
      </c>
      <c r="G22" s="6">
        <f t="shared" si="0"/>
        <v>-28.703462999999999</v>
      </c>
      <c r="H22" s="6"/>
      <c r="J22" s="89">
        <v>2169444444.4443998</v>
      </c>
      <c r="K22" s="89">
        <v>-10.961228</v>
      </c>
      <c r="M22" s="10"/>
      <c r="N22" s="6">
        <f t="shared" si="3"/>
        <v>2.8333333333333002</v>
      </c>
      <c r="O22" s="6">
        <f t="shared" si="1"/>
        <v>-15.347816</v>
      </c>
      <c r="P22" s="6"/>
      <c r="Q22" s="10"/>
    </row>
    <row r="23" spans="2:17" x14ac:dyDescent="0.25">
      <c r="B23" s="89">
        <v>2335555555.5556002</v>
      </c>
      <c r="C23" s="89">
        <v>-9.8861208000000005</v>
      </c>
      <c r="E23" s="10"/>
      <c r="F23" s="6">
        <f t="shared" si="2"/>
        <v>2.8888888888888999</v>
      </c>
      <c r="G23" s="6">
        <f t="shared" si="0"/>
        <v>-28.649151</v>
      </c>
      <c r="H23" s="6"/>
      <c r="J23" s="89">
        <v>2335555555.5556002</v>
      </c>
      <c r="K23" s="89">
        <v>-11.308578000000001</v>
      </c>
      <c r="M23" s="10"/>
      <c r="N23" s="6">
        <f t="shared" si="3"/>
        <v>2.8888888888888999</v>
      </c>
      <c r="O23" s="6">
        <f t="shared" si="1"/>
        <v>-14.155232</v>
      </c>
      <c r="P23" s="6"/>
      <c r="Q23" s="10"/>
    </row>
    <row r="24" spans="2:17" x14ac:dyDescent="0.25">
      <c r="B24" s="89">
        <v>2501666666.6666999</v>
      </c>
      <c r="C24" s="89">
        <v>-10.171082</v>
      </c>
      <c r="E24" s="10"/>
      <c r="F24" s="6">
        <f t="shared" si="2"/>
        <v>2.9444444444443998</v>
      </c>
      <c r="G24" s="6">
        <f t="shared" si="0"/>
        <v>-26.654820999999998</v>
      </c>
      <c r="H24" s="6"/>
      <c r="J24" s="89">
        <v>2501666666.6666999</v>
      </c>
      <c r="K24" s="89">
        <v>-11.710495</v>
      </c>
      <c r="M24" s="10"/>
      <c r="N24" s="6">
        <f t="shared" si="3"/>
        <v>2.9444444444443998</v>
      </c>
      <c r="O24" s="6">
        <f t="shared" si="1"/>
        <v>-12.896679000000001</v>
      </c>
      <c r="P24" s="6"/>
      <c r="Q24" s="10"/>
    </row>
    <row r="25" spans="2:17" x14ac:dyDescent="0.25">
      <c r="B25" s="89">
        <v>2667777777.7778001</v>
      </c>
      <c r="C25" s="89">
        <v>-10.616932</v>
      </c>
      <c r="E25" s="10"/>
      <c r="F25" s="6">
        <f t="shared" si="2"/>
        <v>3</v>
      </c>
      <c r="G25" s="6">
        <f t="shared" si="0"/>
        <v>-26.276737000000001</v>
      </c>
      <c r="H25" s="6"/>
      <c r="J25" s="89">
        <v>2667777777.7778001</v>
      </c>
      <c r="K25" s="89">
        <v>-12.272713</v>
      </c>
      <c r="M25" s="10"/>
      <c r="N25" s="6">
        <f t="shared" si="3"/>
        <v>3</v>
      </c>
      <c r="O25" s="6">
        <f t="shared" si="1"/>
        <v>-11.614083000000001</v>
      </c>
      <c r="P25" s="6"/>
      <c r="Q25" s="10"/>
    </row>
    <row r="26" spans="2:17" x14ac:dyDescent="0.25">
      <c r="B26" s="89">
        <v>2833888888.8888998</v>
      </c>
      <c r="C26" s="89">
        <v>-11.309011</v>
      </c>
      <c r="E26" s="10"/>
      <c r="F26" s="6" t="s">
        <v>21</v>
      </c>
      <c r="H26" s="6"/>
      <c r="J26" s="89">
        <v>2833888888.8888998</v>
      </c>
      <c r="K26" s="89">
        <v>-12.883775999999999</v>
      </c>
      <c r="M26" s="10"/>
      <c r="N26" s="6" t="s">
        <v>21</v>
      </c>
      <c r="P26" s="6"/>
      <c r="Q26" s="10"/>
    </row>
    <row r="27" spans="2:17" x14ac:dyDescent="0.25">
      <c r="B27" s="89">
        <v>3000000000</v>
      </c>
      <c r="C27" s="89">
        <v>-12.058227</v>
      </c>
      <c r="E27" s="10"/>
      <c r="H27" s="6"/>
      <c r="J27" s="89">
        <v>3000000000</v>
      </c>
      <c r="K27" s="89">
        <v>-13.637223000000001</v>
      </c>
      <c r="M27" s="10"/>
      <c r="P27" s="6"/>
      <c r="Q27" s="10"/>
    </row>
    <row r="28" spans="2:17" x14ac:dyDescent="0.25">
      <c r="B28" s="89" t="s">
        <v>21</v>
      </c>
      <c r="E28" s="10"/>
      <c r="H28" s="6"/>
      <c r="J28" s="89" t="s">
        <v>21</v>
      </c>
      <c r="M28" s="10"/>
      <c r="P28" s="6"/>
      <c r="Q28" s="10"/>
    </row>
    <row r="29" spans="2:17" x14ac:dyDescent="0.25">
      <c r="E29" s="10"/>
      <c r="F29" s="6" t="s">
        <v>22</v>
      </c>
      <c r="H29" s="6"/>
      <c r="M29" s="10"/>
      <c r="N29" s="6" t="s">
        <v>22</v>
      </c>
      <c r="P29" s="6"/>
      <c r="Q29" s="10"/>
    </row>
    <row r="30" spans="2:17" ht="15.75" x14ac:dyDescent="0.25">
      <c r="E30" s="10"/>
      <c r="F30" s="6" t="s">
        <v>19</v>
      </c>
      <c r="G30" s="6" t="str">
        <f t="shared" ref="G30:G49" si="4">D56</f>
        <v>2Ix0L dBc Log Mag(dB)</v>
      </c>
      <c r="H30" s="35">
        <v>2</v>
      </c>
      <c r="M30" s="10"/>
      <c r="N30" s="6" t="s">
        <v>19</v>
      </c>
      <c r="O30" s="6" t="str">
        <f t="shared" ref="O30:O49" si="5">L56</f>
        <v>2Ix0L dBc Log Mag(dB)</v>
      </c>
      <c r="P30" s="35">
        <v>2</v>
      </c>
      <c r="Q30" s="10"/>
    </row>
    <row r="31" spans="2:17" ht="15.75" x14ac:dyDescent="0.25">
      <c r="B31" s="89" t="s">
        <v>18</v>
      </c>
      <c r="E31" s="10"/>
      <c r="F31" s="6">
        <f t="shared" ref="F31:F49" si="6">B57/1000000000</f>
        <v>1</v>
      </c>
      <c r="G31" s="6">
        <f t="shared" si="4"/>
        <v>-45.837615999999997</v>
      </c>
      <c r="H31" s="36">
        <f>ABS(AVERAGE(G31:G49)-(H30-1)*10)</f>
        <v>52.568458736842111</v>
      </c>
      <c r="J31" s="89" t="s">
        <v>18</v>
      </c>
      <c r="M31" s="10"/>
      <c r="N31" s="6">
        <f t="shared" ref="N31:N49" si="7">J57/1000000000</f>
        <v>1</v>
      </c>
      <c r="O31" s="6">
        <f t="shared" si="5"/>
        <v>-57.088904999999997</v>
      </c>
      <c r="P31" s="36">
        <f>ABS(AVERAGE(O31:O49)-(P30-1)*10)</f>
        <v>66.95402978947368</v>
      </c>
      <c r="Q31" s="10"/>
    </row>
    <row r="32" spans="2:17" x14ac:dyDescent="0.25">
      <c r="B32" s="89" t="s">
        <v>19</v>
      </c>
      <c r="C32" s="89" t="s">
        <v>118</v>
      </c>
      <c r="D32" s="89" t="s">
        <v>26</v>
      </c>
      <c r="E32" s="10"/>
      <c r="F32" s="6">
        <f t="shared" si="6"/>
        <v>1.1111111111111001</v>
      </c>
      <c r="G32" s="6">
        <f t="shared" si="4"/>
        <v>-44.402493</v>
      </c>
      <c r="H32" s="6"/>
      <c r="J32" s="89" t="s">
        <v>19</v>
      </c>
      <c r="K32" s="89" t="s">
        <v>118</v>
      </c>
      <c r="L32" s="89" t="s">
        <v>26</v>
      </c>
      <c r="M32" s="10"/>
      <c r="N32" s="6">
        <f t="shared" si="7"/>
        <v>1.1111111111111001</v>
      </c>
      <c r="O32" s="6">
        <f t="shared" si="5"/>
        <v>-56.061546</v>
      </c>
      <c r="P32" s="6"/>
      <c r="Q32" s="10"/>
    </row>
    <row r="33" spans="2:17" x14ac:dyDescent="0.25">
      <c r="B33" s="89">
        <v>2000000000</v>
      </c>
      <c r="C33" s="89">
        <v>-35.942131000000003</v>
      </c>
      <c r="D33" s="89">
        <v>-27.183413000000002</v>
      </c>
      <c r="E33" s="10"/>
      <c r="F33" s="6">
        <f t="shared" si="6"/>
        <v>1.2222222222221999</v>
      </c>
      <c r="G33" s="6">
        <f t="shared" si="4"/>
        <v>-43.987797</v>
      </c>
      <c r="H33" s="6"/>
      <c r="J33" s="89">
        <v>2000000000</v>
      </c>
      <c r="K33" s="89">
        <v>-40.074061999999998</v>
      </c>
      <c r="L33" s="89">
        <v>-29.915095999999998</v>
      </c>
      <c r="M33" s="10"/>
      <c r="N33" s="6">
        <f t="shared" si="7"/>
        <v>1.2222222222221999</v>
      </c>
      <c r="O33" s="6">
        <f t="shared" si="5"/>
        <v>-55.713211000000001</v>
      </c>
      <c r="P33" s="6"/>
      <c r="Q33" s="10"/>
    </row>
    <row r="34" spans="2:17" x14ac:dyDescent="0.25">
      <c r="B34" s="89">
        <v>2055555555.5555999</v>
      </c>
      <c r="C34" s="89">
        <v>-36.899551000000002</v>
      </c>
      <c r="D34" s="89">
        <v>-28.031213999999999</v>
      </c>
      <c r="E34" s="10"/>
      <c r="F34" s="6">
        <f t="shared" si="6"/>
        <v>1.3333333333333002</v>
      </c>
      <c r="G34" s="6">
        <f t="shared" si="4"/>
        <v>-43.648758000000001</v>
      </c>
      <c r="H34" s="6"/>
      <c r="J34" s="89">
        <v>2055555555.5555999</v>
      </c>
      <c r="K34" s="89">
        <v>-38.608646</v>
      </c>
      <c r="L34" s="89">
        <v>-28.311232</v>
      </c>
      <c r="M34" s="10"/>
      <c r="N34" s="6">
        <f t="shared" si="7"/>
        <v>1.3333333333333002</v>
      </c>
      <c r="O34" s="6">
        <f t="shared" si="5"/>
        <v>-54.177970999999999</v>
      </c>
      <c r="P34" s="6"/>
      <c r="Q34" s="10"/>
    </row>
    <row r="35" spans="2:17" x14ac:dyDescent="0.25">
      <c r="B35" s="89">
        <v>2111111111.1111</v>
      </c>
      <c r="C35" s="89">
        <v>-36.485767000000003</v>
      </c>
      <c r="D35" s="89">
        <v>-27.708017000000002</v>
      </c>
      <c r="E35" s="10"/>
      <c r="F35" s="6">
        <f t="shared" si="6"/>
        <v>1.4444444444444</v>
      </c>
      <c r="G35" s="6">
        <f t="shared" si="4"/>
        <v>-43.669193</v>
      </c>
      <c r="H35" s="6"/>
      <c r="J35" s="89">
        <v>2111111111.1111</v>
      </c>
      <c r="K35" s="89">
        <v>-38.529601999999997</v>
      </c>
      <c r="L35" s="89">
        <v>-28.333372000000001</v>
      </c>
      <c r="M35" s="10"/>
      <c r="N35" s="6">
        <f t="shared" si="7"/>
        <v>1.4444444444444</v>
      </c>
      <c r="O35" s="6">
        <f t="shared" si="5"/>
        <v>-51.854098999999998</v>
      </c>
      <c r="P35" s="6"/>
      <c r="Q35" s="10"/>
    </row>
    <row r="36" spans="2:17" x14ac:dyDescent="0.25">
      <c r="B36" s="89">
        <v>2166666666.6666999</v>
      </c>
      <c r="C36" s="89">
        <v>-36.964333000000003</v>
      </c>
      <c r="D36" s="89">
        <v>-27.999987000000001</v>
      </c>
      <c r="E36" s="10"/>
      <c r="F36" s="6">
        <f t="shared" si="6"/>
        <v>1.5555555555556</v>
      </c>
      <c r="G36" s="6">
        <f t="shared" si="4"/>
        <v>-43.524470999999998</v>
      </c>
      <c r="H36" s="6"/>
      <c r="J36" s="89">
        <v>2166666666.6666999</v>
      </c>
      <c r="K36" s="89">
        <v>-36.864440999999999</v>
      </c>
      <c r="L36" s="89">
        <v>-26.483063000000001</v>
      </c>
      <c r="M36" s="10"/>
      <c r="N36" s="6">
        <f t="shared" si="7"/>
        <v>1.5555555555556</v>
      </c>
      <c r="O36" s="6">
        <f t="shared" si="5"/>
        <v>-51.280417999999997</v>
      </c>
      <c r="P36" s="6"/>
      <c r="Q36" s="10"/>
    </row>
    <row r="37" spans="2:17" x14ac:dyDescent="0.25">
      <c r="B37" s="89">
        <v>2222222222.2221999</v>
      </c>
      <c r="C37" s="89">
        <v>-36.706718000000002</v>
      </c>
      <c r="D37" s="89">
        <v>-27.631159</v>
      </c>
      <c r="E37" s="10"/>
      <c r="F37" s="6">
        <f t="shared" si="6"/>
        <v>1.6666666666666998</v>
      </c>
      <c r="G37" s="6">
        <f t="shared" si="4"/>
        <v>-43.801701000000001</v>
      </c>
      <c r="H37" s="6"/>
      <c r="J37" s="89">
        <v>2222222222.2221999</v>
      </c>
      <c r="K37" s="89">
        <v>-37.034058000000002</v>
      </c>
      <c r="L37" s="89">
        <v>-26.561710000000001</v>
      </c>
      <c r="M37" s="10"/>
      <c r="N37" s="6">
        <f t="shared" si="7"/>
        <v>1.6666666666666998</v>
      </c>
      <c r="O37" s="6">
        <f t="shared" si="5"/>
        <v>-51.279204999999997</v>
      </c>
      <c r="P37" s="6"/>
      <c r="Q37" s="10"/>
    </row>
    <row r="38" spans="2:17" x14ac:dyDescent="0.25">
      <c r="B38" s="89">
        <v>2277777777.7778001</v>
      </c>
      <c r="C38" s="89">
        <v>-37.305568999999998</v>
      </c>
      <c r="D38" s="89">
        <v>-28.032084999999999</v>
      </c>
      <c r="E38" s="10"/>
      <c r="F38" s="6">
        <f t="shared" si="6"/>
        <v>1.7777777777778001</v>
      </c>
      <c r="G38" s="6">
        <f t="shared" si="4"/>
        <v>-43.210490999999998</v>
      </c>
      <c r="H38" s="6"/>
      <c r="J38" s="89">
        <v>2277777777.7778001</v>
      </c>
      <c r="K38" s="89">
        <v>-35.651192000000002</v>
      </c>
      <c r="L38" s="89">
        <v>-24.972719000000001</v>
      </c>
      <c r="M38" s="10"/>
      <c r="N38" s="6">
        <f t="shared" si="7"/>
        <v>1.7777777777778001</v>
      </c>
      <c r="O38" s="6">
        <f t="shared" si="5"/>
        <v>-52.039901999999998</v>
      </c>
      <c r="P38" s="6"/>
      <c r="Q38" s="10"/>
    </row>
    <row r="39" spans="2:17" x14ac:dyDescent="0.25">
      <c r="B39" s="89">
        <v>2333333333.3333001</v>
      </c>
      <c r="C39" s="89">
        <v>-38.208477000000002</v>
      </c>
      <c r="D39" s="89">
        <v>-28.960008999999999</v>
      </c>
      <c r="E39" s="10"/>
      <c r="F39" s="6">
        <f t="shared" si="6"/>
        <v>1.8888888888888999</v>
      </c>
      <c r="G39" s="6">
        <f t="shared" si="4"/>
        <v>-43.046196000000002</v>
      </c>
      <c r="H39" s="6"/>
      <c r="J39" s="89">
        <v>2333333333.3333001</v>
      </c>
      <c r="K39" s="89">
        <v>-34.635441</v>
      </c>
      <c r="L39" s="89">
        <v>-24.043883999999998</v>
      </c>
      <c r="M39" s="10"/>
      <c r="N39" s="6">
        <f t="shared" si="7"/>
        <v>1.8888888888888999</v>
      </c>
      <c r="O39" s="6">
        <f t="shared" si="5"/>
        <v>-53.790497000000002</v>
      </c>
      <c r="P39" s="6"/>
      <c r="Q39" s="10"/>
    </row>
    <row r="40" spans="2:17" x14ac:dyDescent="0.25">
      <c r="B40" s="89">
        <v>2388888888.8888998</v>
      </c>
      <c r="C40" s="89">
        <v>-37.773727000000001</v>
      </c>
      <c r="D40" s="89">
        <v>-28.530474000000002</v>
      </c>
      <c r="E40" s="10"/>
      <c r="F40" s="6">
        <f t="shared" si="6"/>
        <v>2</v>
      </c>
      <c r="G40" s="6">
        <f t="shared" si="4"/>
        <v>-42.924357999999998</v>
      </c>
      <c r="H40" s="6"/>
      <c r="J40" s="89">
        <v>2388888888.8888998</v>
      </c>
      <c r="K40" s="89">
        <v>-33.817073999999998</v>
      </c>
      <c r="L40" s="89">
        <v>-23.137450999999999</v>
      </c>
      <c r="M40" s="10"/>
      <c r="N40" s="6">
        <f t="shared" si="7"/>
        <v>2</v>
      </c>
      <c r="O40" s="6">
        <f t="shared" si="5"/>
        <v>-56.241947000000003</v>
      </c>
      <c r="P40" s="6"/>
      <c r="Q40" s="10"/>
    </row>
    <row r="41" spans="2:17" x14ac:dyDescent="0.25">
      <c r="B41" s="89">
        <v>2444444444.4443998</v>
      </c>
      <c r="C41" s="89">
        <v>-39.073813999999999</v>
      </c>
      <c r="D41" s="89">
        <v>-29.797540999999999</v>
      </c>
      <c r="E41" s="10"/>
      <c r="F41" s="6">
        <f t="shared" si="6"/>
        <v>2.1111111111111001</v>
      </c>
      <c r="G41" s="6">
        <f t="shared" si="4"/>
        <v>-42.734856000000001</v>
      </c>
      <c r="H41" s="6"/>
      <c r="J41" s="89">
        <v>2444444444.4443998</v>
      </c>
      <c r="K41" s="89">
        <v>-32.711613</v>
      </c>
      <c r="L41" s="89">
        <v>-21.956987000000002</v>
      </c>
      <c r="M41" s="10"/>
      <c r="N41" s="6">
        <f t="shared" si="7"/>
        <v>2.1111111111111001</v>
      </c>
      <c r="O41" s="6">
        <f t="shared" si="5"/>
        <v>-61.199463000000002</v>
      </c>
      <c r="P41" s="6"/>
      <c r="Q41" s="10"/>
    </row>
    <row r="42" spans="2:17" x14ac:dyDescent="0.25">
      <c r="B42" s="89">
        <v>2500000000</v>
      </c>
      <c r="C42" s="89">
        <v>-39.252921999999998</v>
      </c>
      <c r="D42" s="89">
        <v>-30.010113</v>
      </c>
      <c r="E42" s="10"/>
      <c r="F42" s="6">
        <f t="shared" si="6"/>
        <v>2.2222222222222001</v>
      </c>
      <c r="G42" s="6">
        <f t="shared" si="4"/>
        <v>-42.765250999999999</v>
      </c>
      <c r="H42" s="6"/>
      <c r="J42" s="89">
        <v>2500000000</v>
      </c>
      <c r="K42" s="89">
        <v>-32.048175999999998</v>
      </c>
      <c r="L42" s="89">
        <v>-21.346903000000001</v>
      </c>
      <c r="M42" s="10"/>
      <c r="N42" s="6">
        <f t="shared" si="7"/>
        <v>2.2222222222222001</v>
      </c>
      <c r="O42" s="6">
        <f t="shared" si="5"/>
        <v>-75.441551000000004</v>
      </c>
      <c r="P42" s="6"/>
      <c r="Q42" s="10"/>
    </row>
    <row r="43" spans="2:17" x14ac:dyDescent="0.25">
      <c r="B43" s="89">
        <v>2555555555.5556002</v>
      </c>
      <c r="C43" s="89">
        <v>-39.516486999999998</v>
      </c>
      <c r="D43" s="89">
        <v>-30.310628999999999</v>
      </c>
      <c r="E43" s="10"/>
      <c r="F43" s="6">
        <f t="shared" si="6"/>
        <v>2.3333333333333002</v>
      </c>
      <c r="G43" s="6">
        <f t="shared" si="4"/>
        <v>-42.382750999999999</v>
      </c>
      <c r="H43" s="6"/>
      <c r="J43" s="89">
        <v>2555555555.5556002</v>
      </c>
      <c r="K43" s="89">
        <v>-30.576395000000002</v>
      </c>
      <c r="L43" s="89">
        <v>-19.957813000000002</v>
      </c>
      <c r="M43" s="10"/>
      <c r="N43" s="6">
        <f t="shared" si="7"/>
        <v>2.3333333333333002</v>
      </c>
      <c r="O43" s="6">
        <f t="shared" si="5"/>
        <v>-64.456451000000001</v>
      </c>
      <c r="P43" s="6"/>
      <c r="Q43" s="10"/>
    </row>
    <row r="44" spans="2:17" x14ac:dyDescent="0.25">
      <c r="B44" s="89">
        <v>2611111111.1111002</v>
      </c>
      <c r="C44" s="89">
        <v>-39.742493000000003</v>
      </c>
      <c r="D44" s="89">
        <v>-30.496883</v>
      </c>
      <c r="E44" s="10"/>
      <c r="F44" s="6">
        <f t="shared" si="6"/>
        <v>2.4444444444443998</v>
      </c>
      <c r="G44" s="6">
        <f t="shared" si="4"/>
        <v>-41.648212000000001</v>
      </c>
      <c r="H44" s="6"/>
      <c r="J44" s="89">
        <v>2611111111.1111002</v>
      </c>
      <c r="K44" s="89">
        <v>-30.086849000000001</v>
      </c>
      <c r="L44" s="89">
        <v>-19.424572000000001</v>
      </c>
      <c r="M44" s="10"/>
      <c r="N44" s="6">
        <f t="shared" si="7"/>
        <v>2.4444444444443998</v>
      </c>
      <c r="O44" s="6">
        <f t="shared" si="5"/>
        <v>-62.662708000000002</v>
      </c>
      <c r="P44" s="6"/>
      <c r="Q44" s="10"/>
    </row>
    <row r="45" spans="2:17" x14ac:dyDescent="0.25">
      <c r="B45" s="89">
        <v>2666666666.6666999</v>
      </c>
      <c r="C45" s="89">
        <v>-40.259532999999998</v>
      </c>
      <c r="D45" s="89">
        <v>-30.878651000000001</v>
      </c>
      <c r="E45" s="10"/>
      <c r="F45" s="6">
        <f t="shared" si="6"/>
        <v>2.5555555555556002</v>
      </c>
      <c r="G45" s="6">
        <f t="shared" si="4"/>
        <v>-41.340691</v>
      </c>
      <c r="H45" s="6"/>
      <c r="J45" s="89">
        <v>2666666666.6666999</v>
      </c>
      <c r="K45" s="89">
        <v>-29.182020000000001</v>
      </c>
      <c r="L45" s="89">
        <v>-18.308495000000001</v>
      </c>
      <c r="M45" s="10"/>
      <c r="N45" s="6">
        <f t="shared" si="7"/>
        <v>2.5555555555556002</v>
      </c>
      <c r="O45" s="6">
        <f t="shared" si="5"/>
        <v>-58.098388999999997</v>
      </c>
      <c r="P45" s="6"/>
      <c r="Q45" s="10"/>
    </row>
    <row r="46" spans="2:17" x14ac:dyDescent="0.25">
      <c r="B46" s="89">
        <v>2722222222.2221999</v>
      </c>
      <c r="C46" s="89">
        <v>-38.922119000000002</v>
      </c>
      <c r="D46" s="89">
        <v>-29.324158000000001</v>
      </c>
      <c r="E46" s="10"/>
      <c r="F46" s="6">
        <f t="shared" si="6"/>
        <v>2.6666666666666998</v>
      </c>
      <c r="G46" s="6">
        <f t="shared" si="4"/>
        <v>-41.452159999999999</v>
      </c>
      <c r="H46" s="6"/>
      <c r="J46" s="89">
        <v>2722222222.2221999</v>
      </c>
      <c r="K46" s="89">
        <v>-28.403561</v>
      </c>
      <c r="L46" s="89">
        <v>-17.442333000000001</v>
      </c>
      <c r="M46" s="10"/>
      <c r="N46" s="6">
        <f t="shared" si="7"/>
        <v>2.6666666666666998</v>
      </c>
      <c r="O46" s="6">
        <f t="shared" si="5"/>
        <v>-54.904648000000002</v>
      </c>
      <c r="P46" s="6"/>
      <c r="Q46" s="10"/>
    </row>
    <row r="47" spans="2:17" x14ac:dyDescent="0.25">
      <c r="B47" s="89">
        <v>2777777777.7778001</v>
      </c>
      <c r="C47" s="89">
        <v>-39.695228999999998</v>
      </c>
      <c r="D47" s="89">
        <v>-29.809108999999999</v>
      </c>
      <c r="E47" s="10"/>
      <c r="F47" s="6">
        <f t="shared" si="6"/>
        <v>2.7777777777777999</v>
      </c>
      <c r="G47" s="6">
        <f t="shared" si="4"/>
        <v>-40.624763000000002</v>
      </c>
      <c r="H47" s="6"/>
      <c r="J47" s="89">
        <v>2777777777.7778001</v>
      </c>
      <c r="K47" s="89">
        <v>-27.658272</v>
      </c>
      <c r="L47" s="89">
        <v>-16.349695000000001</v>
      </c>
      <c r="M47" s="10"/>
      <c r="N47" s="6">
        <f t="shared" si="7"/>
        <v>2.7777777777777999</v>
      </c>
      <c r="O47" s="6">
        <f t="shared" si="5"/>
        <v>-55.702503</v>
      </c>
      <c r="P47" s="6"/>
      <c r="Q47" s="10"/>
    </row>
    <row r="48" spans="2:17" x14ac:dyDescent="0.25">
      <c r="B48" s="89">
        <v>2833333333.3333001</v>
      </c>
      <c r="C48" s="89">
        <v>-38.874546000000002</v>
      </c>
      <c r="D48" s="89">
        <v>-28.703462999999999</v>
      </c>
      <c r="E48" s="10"/>
      <c r="F48" s="6">
        <f t="shared" si="6"/>
        <v>2.8888888888888999</v>
      </c>
      <c r="G48" s="6">
        <f t="shared" si="4"/>
        <v>-39.309826000000001</v>
      </c>
      <c r="H48" s="6"/>
      <c r="J48" s="89">
        <v>2833333333.3333001</v>
      </c>
      <c r="K48" s="89">
        <v>-27.058311</v>
      </c>
      <c r="L48" s="89">
        <v>-15.347816</v>
      </c>
      <c r="M48" s="10"/>
      <c r="N48" s="6">
        <f t="shared" si="7"/>
        <v>2.8888888888888999</v>
      </c>
      <c r="O48" s="6">
        <f t="shared" si="5"/>
        <v>-56.343834000000001</v>
      </c>
      <c r="P48" s="6"/>
      <c r="Q48" s="10"/>
    </row>
    <row r="49" spans="2:17" x14ac:dyDescent="0.25">
      <c r="B49" s="89">
        <v>2888888888.8888998</v>
      </c>
      <c r="C49" s="89">
        <v>-39.266083000000002</v>
      </c>
      <c r="D49" s="89">
        <v>-28.649151</v>
      </c>
      <c r="E49" s="10"/>
      <c r="F49" s="6">
        <f t="shared" si="6"/>
        <v>3</v>
      </c>
      <c r="G49" s="6">
        <f t="shared" si="4"/>
        <v>-38.489131999999998</v>
      </c>
      <c r="H49" s="6"/>
      <c r="J49" s="89">
        <v>2888888888.8888998</v>
      </c>
      <c r="K49" s="89">
        <v>-26.427945999999999</v>
      </c>
      <c r="L49" s="89">
        <v>-14.155232</v>
      </c>
      <c r="M49" s="10"/>
      <c r="N49" s="6">
        <f t="shared" si="7"/>
        <v>3</v>
      </c>
      <c r="O49" s="6">
        <f t="shared" si="5"/>
        <v>-53.789318000000002</v>
      </c>
      <c r="P49" s="6"/>
      <c r="Q49" s="10"/>
    </row>
    <row r="50" spans="2:17" x14ac:dyDescent="0.25">
      <c r="B50" s="89">
        <v>2944444444.4443998</v>
      </c>
      <c r="C50" s="89">
        <v>-37.963833000000001</v>
      </c>
      <c r="D50" s="89">
        <v>-26.654820999999998</v>
      </c>
      <c r="E50" s="10"/>
      <c r="F50" s="6" t="s">
        <v>21</v>
      </c>
      <c r="H50" s="6"/>
      <c r="J50" s="89">
        <v>2944444444.4443998</v>
      </c>
      <c r="K50" s="89">
        <v>-25.780455</v>
      </c>
      <c r="L50" s="89">
        <v>-12.896679000000001</v>
      </c>
      <c r="M50" s="10"/>
      <c r="N50" s="6" t="s">
        <v>21</v>
      </c>
      <c r="P50" s="6"/>
      <c r="Q50" s="10"/>
    </row>
    <row r="51" spans="2:17" x14ac:dyDescent="0.25">
      <c r="B51" s="89">
        <v>3000000000</v>
      </c>
      <c r="C51" s="89">
        <v>-38.334964999999997</v>
      </c>
      <c r="D51" s="89">
        <v>-26.276737000000001</v>
      </c>
      <c r="E51" s="10"/>
      <c r="H51" s="6"/>
      <c r="J51" s="89">
        <v>3000000000</v>
      </c>
      <c r="K51" s="89">
        <v>-25.251308000000002</v>
      </c>
      <c r="L51" s="89">
        <v>-11.614083000000001</v>
      </c>
      <c r="M51" s="10"/>
      <c r="P51" s="6"/>
      <c r="Q51" s="10"/>
    </row>
    <row r="52" spans="2:17" x14ac:dyDescent="0.25">
      <c r="B52" s="89" t="s">
        <v>21</v>
      </c>
      <c r="E52" s="8"/>
      <c r="H52" s="6"/>
      <c r="J52" s="89" t="s">
        <v>21</v>
      </c>
      <c r="M52" s="8"/>
      <c r="P52" s="6"/>
      <c r="Q52" s="8"/>
    </row>
    <row r="53" spans="2:17" x14ac:dyDescent="0.25">
      <c r="E53" s="8"/>
      <c r="F53" s="6" t="s">
        <v>23</v>
      </c>
      <c r="H53" s="6"/>
      <c r="M53" s="8"/>
      <c r="N53" s="6" t="s">
        <v>23</v>
      </c>
      <c r="P53" s="6"/>
      <c r="Q53" s="8"/>
    </row>
    <row r="54" spans="2:17" ht="15.75" x14ac:dyDescent="0.25">
      <c r="E54" s="8"/>
      <c r="F54" s="6" t="s">
        <v>19</v>
      </c>
      <c r="G54" s="6" t="str">
        <f>D80</f>
        <v>3Ix0L dBc Log Mag(dB)</v>
      </c>
      <c r="H54" s="35">
        <v>3</v>
      </c>
      <c r="M54" s="8"/>
      <c r="N54" s="6" t="s">
        <v>19</v>
      </c>
      <c r="O54" s="6" t="str">
        <f>L80</f>
        <v>3Ix0L dBc Log Mag(dB)</v>
      </c>
      <c r="P54" s="35">
        <v>3</v>
      </c>
      <c r="Q54" s="8"/>
    </row>
    <row r="55" spans="2:17" ht="15.75" x14ac:dyDescent="0.25">
      <c r="B55" s="89" t="s">
        <v>22</v>
      </c>
      <c r="E55" s="8"/>
      <c r="F55" s="6">
        <f>B81/1000000000</f>
        <v>2</v>
      </c>
      <c r="G55" s="6">
        <f>D81</f>
        <v>-63.718353</v>
      </c>
      <c r="H55" s="36">
        <f>ABS(AVERAGE(G55:G73)-(H54-1)*10)</f>
        <v>87.380549947368422</v>
      </c>
      <c r="J55" s="89" t="s">
        <v>22</v>
      </c>
      <c r="M55" s="8"/>
      <c r="N55" s="6">
        <f>J81/1000000000</f>
        <v>2</v>
      </c>
      <c r="O55" s="6">
        <f>L81</f>
        <v>-58.304538999999998</v>
      </c>
      <c r="P55" s="36">
        <f>ABS(AVERAGE(O55:O73)-(P54-1)*10)</f>
        <v>73.898465000000016</v>
      </c>
      <c r="Q55" s="8"/>
    </row>
    <row r="56" spans="2:17" x14ac:dyDescent="0.25">
      <c r="B56" s="89" t="s">
        <v>19</v>
      </c>
      <c r="C56" s="89" t="s">
        <v>119</v>
      </c>
      <c r="D56" s="89" t="s">
        <v>27</v>
      </c>
      <c r="E56" s="8"/>
      <c r="F56" s="6">
        <v>19805555555.556</v>
      </c>
      <c r="G56" s="84">
        <f t="shared" ref="G56:G73" si="8">D82</f>
        <v>-62.628467999999998</v>
      </c>
      <c r="H56" s="6"/>
      <c r="J56" s="89" t="s">
        <v>19</v>
      </c>
      <c r="K56" s="89" t="s">
        <v>119</v>
      </c>
      <c r="L56" s="89" t="s">
        <v>27</v>
      </c>
      <c r="M56" s="8"/>
      <c r="N56" s="6">
        <v>19805555555.556</v>
      </c>
      <c r="O56" s="84">
        <f t="shared" ref="O56:O73" si="9">L82</f>
        <v>-56.085152000000001</v>
      </c>
      <c r="P56" s="6"/>
      <c r="Q56" s="8"/>
    </row>
    <row r="57" spans="2:17" x14ac:dyDescent="0.25">
      <c r="B57" s="89">
        <v>1000000000</v>
      </c>
      <c r="C57" s="89">
        <v>-54.596336000000001</v>
      </c>
      <c r="D57" s="89">
        <v>-45.837615999999997</v>
      </c>
      <c r="E57" s="8"/>
      <c r="F57" s="6">
        <v>20111111111.111</v>
      </c>
      <c r="G57" s="84">
        <f t="shared" si="8"/>
        <v>-62.367373999999998</v>
      </c>
      <c r="H57" s="6"/>
      <c r="J57" s="89">
        <v>1000000000</v>
      </c>
      <c r="K57" s="89">
        <v>-67.247871000000004</v>
      </c>
      <c r="L57" s="89">
        <v>-57.088904999999997</v>
      </c>
      <c r="M57" s="8"/>
      <c r="N57" s="6">
        <v>20111111111.111</v>
      </c>
      <c r="O57" s="84">
        <f t="shared" si="9"/>
        <v>-56.388657000000002</v>
      </c>
      <c r="P57" s="6"/>
      <c r="Q57" s="8"/>
    </row>
    <row r="58" spans="2:17" x14ac:dyDescent="0.25">
      <c r="B58" s="89">
        <v>1111111111.1111</v>
      </c>
      <c r="C58" s="89">
        <v>-53.270831999999999</v>
      </c>
      <c r="D58" s="89">
        <v>-44.402493</v>
      </c>
      <c r="E58" s="8"/>
      <c r="F58" s="6">
        <v>20416666666.667</v>
      </c>
      <c r="G58" s="84">
        <f t="shared" si="8"/>
        <v>-63.421982</v>
      </c>
      <c r="H58" s="6"/>
      <c r="J58" s="89">
        <v>1111111111.1111</v>
      </c>
      <c r="K58" s="89">
        <v>-66.358954999999995</v>
      </c>
      <c r="L58" s="89">
        <v>-56.061546</v>
      </c>
      <c r="M58" s="8"/>
      <c r="N58" s="6">
        <v>20416666666.667</v>
      </c>
      <c r="O58" s="84">
        <f t="shared" si="9"/>
        <v>-55.851661999999997</v>
      </c>
      <c r="P58" s="6"/>
      <c r="Q58" s="8"/>
    </row>
    <row r="59" spans="2:17" x14ac:dyDescent="0.25">
      <c r="B59" s="89">
        <v>1222222222.2221999</v>
      </c>
      <c r="C59" s="89">
        <v>-52.765549</v>
      </c>
      <c r="D59" s="89">
        <v>-43.987797</v>
      </c>
      <c r="E59" s="8"/>
      <c r="F59" s="6">
        <v>20722222222.222</v>
      </c>
      <c r="G59" s="84">
        <f t="shared" si="8"/>
        <v>-63.660583000000003</v>
      </c>
      <c r="H59" s="6"/>
      <c r="J59" s="89">
        <v>1222222222.2221999</v>
      </c>
      <c r="K59" s="89">
        <v>-65.909439000000006</v>
      </c>
      <c r="L59" s="89">
        <v>-55.713211000000001</v>
      </c>
      <c r="M59" s="8"/>
      <c r="N59" s="6">
        <v>20722222222.222</v>
      </c>
      <c r="O59" s="84">
        <f t="shared" si="9"/>
        <v>-56.749614999999999</v>
      </c>
      <c r="P59" s="6"/>
      <c r="Q59" s="8"/>
    </row>
    <row r="60" spans="2:17" x14ac:dyDescent="0.25">
      <c r="B60" s="89">
        <v>1333333333.3333001</v>
      </c>
      <c r="C60" s="89">
        <v>-52.613101999999998</v>
      </c>
      <c r="D60" s="89">
        <v>-43.648758000000001</v>
      </c>
      <c r="E60" s="8"/>
      <c r="F60" s="6">
        <v>21027777777.778</v>
      </c>
      <c r="G60" s="84">
        <f t="shared" si="8"/>
        <v>-64.983756999999997</v>
      </c>
      <c r="H60" s="6"/>
      <c r="J60" s="89">
        <v>1333333333.3333001</v>
      </c>
      <c r="K60" s="89">
        <v>-64.559348999999997</v>
      </c>
      <c r="L60" s="89">
        <v>-54.177970999999999</v>
      </c>
      <c r="M60" s="8"/>
      <c r="N60" s="6">
        <v>21027777777.778</v>
      </c>
      <c r="O60" s="84">
        <f t="shared" si="9"/>
        <v>-55.025069999999999</v>
      </c>
      <c r="P60" s="6"/>
      <c r="Q60" s="8"/>
    </row>
    <row r="61" spans="2:17" x14ac:dyDescent="0.25">
      <c r="B61" s="89">
        <v>1444444444.4444001</v>
      </c>
      <c r="C61" s="89">
        <v>-52.744754999999998</v>
      </c>
      <c r="D61" s="89">
        <v>-43.669193</v>
      </c>
      <c r="E61" s="8"/>
      <c r="F61" s="6">
        <v>21333333333.333</v>
      </c>
      <c r="G61" s="84">
        <f t="shared" si="8"/>
        <v>-63.005169000000002</v>
      </c>
      <c r="H61" s="6"/>
      <c r="J61" s="89">
        <v>1444444444.4444001</v>
      </c>
      <c r="K61" s="89">
        <v>-62.326447000000002</v>
      </c>
      <c r="L61" s="89">
        <v>-51.854098999999998</v>
      </c>
      <c r="M61" s="8"/>
      <c r="N61" s="6">
        <v>21333333333.333</v>
      </c>
      <c r="O61" s="84">
        <f t="shared" si="9"/>
        <v>-54.541584</v>
      </c>
      <c r="P61" s="6"/>
      <c r="Q61" s="8"/>
    </row>
    <row r="62" spans="2:17" x14ac:dyDescent="0.25">
      <c r="B62" s="89">
        <v>1555555555.5555999</v>
      </c>
      <c r="C62" s="89">
        <v>-52.797955000000002</v>
      </c>
      <c r="D62" s="89">
        <v>-43.524470999999998</v>
      </c>
      <c r="E62" s="8"/>
      <c r="F62" s="6">
        <v>21638888888.889</v>
      </c>
      <c r="G62" s="84">
        <f t="shared" si="8"/>
        <v>-65.406066999999993</v>
      </c>
      <c r="H62" s="6"/>
      <c r="J62" s="89">
        <v>1555555555.5555999</v>
      </c>
      <c r="K62" s="89">
        <v>-61.958893000000003</v>
      </c>
      <c r="L62" s="89">
        <v>-51.280417999999997</v>
      </c>
      <c r="M62" s="8"/>
      <c r="N62" s="6">
        <v>21638888888.889</v>
      </c>
      <c r="O62" s="84">
        <f t="shared" si="9"/>
        <v>-55.477974000000003</v>
      </c>
      <c r="P62" s="6"/>
      <c r="Q62" s="8"/>
    </row>
    <row r="63" spans="2:17" x14ac:dyDescent="0.25">
      <c r="B63" s="89">
        <v>1666666666.6666999</v>
      </c>
      <c r="C63" s="89">
        <v>-53.050167000000002</v>
      </c>
      <c r="D63" s="89">
        <v>-43.801701000000001</v>
      </c>
      <c r="E63" s="8"/>
      <c r="F63" s="6">
        <v>21944444444.444</v>
      </c>
      <c r="G63" s="84">
        <f t="shared" si="8"/>
        <v>-65.333427</v>
      </c>
      <c r="H63" s="6"/>
      <c r="J63" s="89">
        <v>1666666666.6666999</v>
      </c>
      <c r="K63" s="89">
        <v>-61.870761999999999</v>
      </c>
      <c r="L63" s="89">
        <v>-51.279204999999997</v>
      </c>
      <c r="M63" s="8"/>
      <c r="N63" s="6">
        <v>21944444444.444</v>
      </c>
      <c r="O63" s="84">
        <f t="shared" si="9"/>
        <v>-55.961105000000003</v>
      </c>
      <c r="P63" s="6"/>
      <c r="Q63" s="8"/>
    </row>
    <row r="64" spans="2:17" x14ac:dyDescent="0.25">
      <c r="B64" s="89">
        <v>1777777777.7778001</v>
      </c>
      <c r="C64" s="89">
        <v>-52.453747</v>
      </c>
      <c r="D64" s="89">
        <v>-43.210490999999998</v>
      </c>
      <c r="E64" s="8"/>
      <c r="F64" s="6">
        <v>22250000000</v>
      </c>
      <c r="G64" s="84">
        <f t="shared" si="8"/>
        <v>-66.544280999999998</v>
      </c>
      <c r="H64" s="6"/>
      <c r="J64" s="89">
        <v>1777777777.7778001</v>
      </c>
      <c r="K64" s="89">
        <v>-62.719524</v>
      </c>
      <c r="L64" s="89">
        <v>-52.039901999999998</v>
      </c>
      <c r="M64" s="8"/>
      <c r="N64" s="6">
        <v>22250000000</v>
      </c>
      <c r="O64" s="84">
        <f t="shared" si="9"/>
        <v>-56.262408999999998</v>
      </c>
      <c r="P64" s="6"/>
      <c r="Q64" s="8"/>
    </row>
    <row r="65" spans="2:17" x14ac:dyDescent="0.25">
      <c r="B65" s="89">
        <v>1888888888.8889</v>
      </c>
      <c r="C65" s="89">
        <v>-52.322468000000001</v>
      </c>
      <c r="D65" s="89">
        <v>-43.046196000000002</v>
      </c>
      <c r="E65" s="8"/>
      <c r="F65" s="6">
        <v>22555555555.556</v>
      </c>
      <c r="G65" s="84">
        <f t="shared" si="8"/>
        <v>-67.751862000000003</v>
      </c>
      <c r="H65" s="6"/>
      <c r="J65" s="89">
        <v>1888888888.8889</v>
      </c>
      <c r="K65" s="89">
        <v>-64.545128000000005</v>
      </c>
      <c r="L65" s="89">
        <v>-53.790497000000002</v>
      </c>
      <c r="M65" s="8"/>
      <c r="N65" s="6">
        <v>22555555555.556</v>
      </c>
      <c r="O65" s="84">
        <f t="shared" si="9"/>
        <v>-52.871699999999997</v>
      </c>
      <c r="P65" s="6"/>
      <c r="Q65" s="8"/>
    </row>
    <row r="66" spans="2:17" x14ac:dyDescent="0.25">
      <c r="B66" s="89">
        <v>2000000000</v>
      </c>
      <c r="C66" s="89">
        <v>-52.167171000000003</v>
      </c>
      <c r="D66" s="89">
        <v>-42.924357999999998</v>
      </c>
      <c r="E66" s="8"/>
      <c r="F66" s="6">
        <v>22861111111.111</v>
      </c>
      <c r="G66" s="84">
        <f t="shared" si="8"/>
        <v>-67.059509000000006</v>
      </c>
      <c r="H66" s="6"/>
      <c r="J66" s="89">
        <v>2000000000</v>
      </c>
      <c r="K66" s="89">
        <v>-66.943222000000006</v>
      </c>
      <c r="L66" s="89">
        <v>-56.241947000000003</v>
      </c>
      <c r="M66" s="8"/>
      <c r="N66" s="6">
        <v>22861111111.111</v>
      </c>
      <c r="O66" s="84">
        <f t="shared" si="9"/>
        <v>-52.178477999999998</v>
      </c>
      <c r="P66" s="6"/>
      <c r="Q66" s="8"/>
    </row>
    <row r="67" spans="2:17" x14ac:dyDescent="0.25">
      <c r="B67" s="89">
        <v>2111111111.1111</v>
      </c>
      <c r="C67" s="89">
        <v>-51.940711999999998</v>
      </c>
      <c r="D67" s="89">
        <v>-42.734856000000001</v>
      </c>
      <c r="E67" s="8"/>
      <c r="F67" s="6">
        <v>23166666666.667</v>
      </c>
      <c r="G67" s="84">
        <f t="shared" si="8"/>
        <v>-70.883324000000002</v>
      </c>
      <c r="H67" s="6"/>
      <c r="J67" s="89">
        <v>2111111111.1111</v>
      </c>
      <c r="K67" s="89">
        <v>-71.818047000000007</v>
      </c>
      <c r="L67" s="89">
        <v>-61.199463000000002</v>
      </c>
      <c r="M67" s="8"/>
      <c r="N67" s="6">
        <v>23166666666.667</v>
      </c>
      <c r="O67" s="84">
        <f t="shared" si="9"/>
        <v>-53.862372999999998</v>
      </c>
      <c r="P67" s="6"/>
      <c r="Q67" s="8"/>
    </row>
    <row r="68" spans="2:17" x14ac:dyDescent="0.25">
      <c r="B68" s="89">
        <v>2222222222.2221999</v>
      </c>
      <c r="C68" s="89">
        <v>-52.010860000000001</v>
      </c>
      <c r="D68" s="89">
        <v>-42.765250999999999</v>
      </c>
      <c r="E68" s="8"/>
      <c r="F68" s="6">
        <v>23472222222.222</v>
      </c>
      <c r="G68" s="84">
        <f t="shared" si="8"/>
        <v>-70.900536000000002</v>
      </c>
      <c r="H68" s="6"/>
      <c r="J68" s="89">
        <v>2222222222.2221999</v>
      </c>
      <c r="K68" s="89">
        <v>-86.103827999999993</v>
      </c>
      <c r="L68" s="89">
        <v>-75.441551000000004</v>
      </c>
      <c r="M68" s="8"/>
      <c r="N68" s="6">
        <v>23472222222.222</v>
      </c>
      <c r="O68" s="84">
        <f t="shared" si="9"/>
        <v>-52.057209</v>
      </c>
      <c r="P68" s="6"/>
      <c r="Q68" s="8"/>
    </row>
    <row r="69" spans="2:17" x14ac:dyDescent="0.25">
      <c r="B69" s="89">
        <v>2333333333.3333001</v>
      </c>
      <c r="C69" s="89">
        <v>-51.763638</v>
      </c>
      <c r="D69" s="89">
        <v>-42.382750999999999</v>
      </c>
      <c r="E69" s="8"/>
      <c r="F69" s="6">
        <v>23777777777.778</v>
      </c>
      <c r="G69" s="84">
        <f t="shared" si="8"/>
        <v>-74.868178999999998</v>
      </c>
      <c r="H69" s="6"/>
      <c r="J69" s="89">
        <v>2333333333.3333001</v>
      </c>
      <c r="K69" s="89">
        <v>-75.329978999999994</v>
      </c>
      <c r="L69" s="89">
        <v>-64.456451000000001</v>
      </c>
      <c r="M69" s="8"/>
      <c r="N69" s="6">
        <v>23777777777.778</v>
      </c>
      <c r="O69" s="84">
        <f t="shared" si="9"/>
        <v>-52.171055000000003</v>
      </c>
      <c r="P69" s="6"/>
      <c r="Q69" s="8"/>
    </row>
    <row r="70" spans="2:17" x14ac:dyDescent="0.25">
      <c r="B70" s="89">
        <v>2444444444.4443998</v>
      </c>
      <c r="C70" s="89">
        <v>-51.246174000000003</v>
      </c>
      <c r="D70" s="89">
        <v>-41.648212000000001</v>
      </c>
      <c r="E70" s="8"/>
      <c r="F70" s="6">
        <v>24083333333.333</v>
      </c>
      <c r="G70" s="84">
        <f t="shared" si="8"/>
        <v>-70.450446999999997</v>
      </c>
      <c r="H70" s="6"/>
      <c r="J70" s="89">
        <v>2444444444.4443998</v>
      </c>
      <c r="K70" s="89">
        <v>-73.623940000000005</v>
      </c>
      <c r="L70" s="89">
        <v>-62.662708000000002</v>
      </c>
      <c r="M70" s="8"/>
      <c r="N70" s="6">
        <v>24083333333.333</v>
      </c>
      <c r="O70" s="84">
        <f t="shared" si="9"/>
        <v>-50.205151000000001</v>
      </c>
      <c r="P70" s="6"/>
      <c r="Q70" s="8"/>
    </row>
    <row r="71" spans="2:17" x14ac:dyDescent="0.25">
      <c r="B71" s="89">
        <v>2555555555.5556002</v>
      </c>
      <c r="C71" s="89">
        <v>-51.22681</v>
      </c>
      <c r="D71" s="89">
        <v>-41.340691</v>
      </c>
      <c r="E71" s="8"/>
      <c r="F71" s="6">
        <v>24388888888.889</v>
      </c>
      <c r="G71" s="84">
        <f t="shared" si="8"/>
        <v>-72.165588</v>
      </c>
      <c r="H71" s="6"/>
      <c r="J71" s="89">
        <v>2555555555.5556002</v>
      </c>
      <c r="K71" s="89">
        <v>-69.406966999999995</v>
      </c>
      <c r="L71" s="89">
        <v>-58.098388999999997</v>
      </c>
      <c r="M71" s="8"/>
      <c r="N71" s="6">
        <v>24388888888.889</v>
      </c>
      <c r="O71" s="84">
        <f t="shared" si="9"/>
        <v>-50.870308000000001</v>
      </c>
      <c r="P71" s="6"/>
      <c r="Q71" s="8"/>
    </row>
    <row r="72" spans="2:17" x14ac:dyDescent="0.25">
      <c r="B72" s="89">
        <v>2666666666.6666999</v>
      </c>
      <c r="C72" s="89">
        <v>-51.623241</v>
      </c>
      <c r="D72" s="89">
        <v>-41.452159999999999</v>
      </c>
      <c r="E72" s="8"/>
      <c r="F72" s="6">
        <v>24694444444.444</v>
      </c>
      <c r="G72" s="84">
        <f t="shared" si="8"/>
        <v>-74.431244000000007</v>
      </c>
      <c r="H72" s="6"/>
      <c r="J72" s="89">
        <v>2666666666.6666999</v>
      </c>
      <c r="K72" s="89">
        <v>-66.615143000000003</v>
      </c>
      <c r="L72" s="89">
        <v>-54.904648000000002</v>
      </c>
      <c r="M72" s="8"/>
      <c r="N72" s="6">
        <v>24694444444.444</v>
      </c>
      <c r="O72" s="84">
        <f t="shared" si="9"/>
        <v>-50.119433999999998</v>
      </c>
      <c r="P72" s="6"/>
      <c r="Q72" s="8"/>
    </row>
    <row r="73" spans="2:17" x14ac:dyDescent="0.25">
      <c r="B73" s="89">
        <v>2777777777.7778001</v>
      </c>
      <c r="C73" s="89">
        <v>-51.241695</v>
      </c>
      <c r="D73" s="89">
        <v>-40.624763000000002</v>
      </c>
      <c r="E73" s="8"/>
      <c r="F73" s="6">
        <v>25000000000</v>
      </c>
      <c r="G73" s="84">
        <f t="shared" si="8"/>
        <v>-70.650299000000004</v>
      </c>
      <c r="H73" s="6"/>
      <c r="J73" s="89">
        <v>2777777777.7778001</v>
      </c>
      <c r="K73" s="89">
        <v>-67.975219999999993</v>
      </c>
      <c r="L73" s="89">
        <v>-55.702503</v>
      </c>
      <c r="M73" s="8"/>
      <c r="N73" s="6">
        <v>25000000000</v>
      </c>
      <c r="O73" s="84">
        <f t="shared" si="9"/>
        <v>-49.087359999999997</v>
      </c>
      <c r="P73" s="6"/>
      <c r="Q73" s="8"/>
    </row>
    <row r="74" spans="2:17" x14ac:dyDescent="0.25">
      <c r="B74" s="89">
        <v>2888888888.8888998</v>
      </c>
      <c r="C74" s="89">
        <v>-50.618834999999997</v>
      </c>
      <c r="D74" s="89">
        <v>-39.309826000000001</v>
      </c>
      <c r="E74" s="8"/>
      <c r="F74" s="6" t="s">
        <v>21</v>
      </c>
      <c r="H74" s="6"/>
      <c r="J74" s="89">
        <v>2888888888.8888998</v>
      </c>
      <c r="K74" s="89">
        <v>-69.227608000000004</v>
      </c>
      <c r="L74" s="89">
        <v>-56.343834000000001</v>
      </c>
      <c r="M74" s="8"/>
      <c r="N74" s="6" t="s">
        <v>21</v>
      </c>
      <c r="P74" s="6"/>
      <c r="Q74" s="8"/>
    </row>
    <row r="75" spans="2:17" x14ac:dyDescent="0.25">
      <c r="B75" s="89">
        <v>3000000000</v>
      </c>
      <c r="C75" s="89">
        <v>-50.547359</v>
      </c>
      <c r="D75" s="89">
        <v>-38.489131999999998</v>
      </c>
      <c r="H75" s="6"/>
      <c r="J75" s="89">
        <v>3000000000</v>
      </c>
      <c r="K75" s="89">
        <v>-67.426544000000007</v>
      </c>
      <c r="L75" s="89">
        <v>-53.789318000000002</v>
      </c>
      <c r="P75" s="6"/>
    </row>
    <row r="76" spans="2:17" x14ac:dyDescent="0.25">
      <c r="B76" s="89" t="s">
        <v>21</v>
      </c>
      <c r="H76" s="6"/>
      <c r="J76" s="89" t="s">
        <v>21</v>
      </c>
      <c r="P76" s="6"/>
    </row>
    <row r="77" spans="2:17" x14ac:dyDescent="0.25">
      <c r="F77" s="6" t="s">
        <v>24</v>
      </c>
      <c r="H77" s="6"/>
      <c r="N77" s="6" t="s">
        <v>24</v>
      </c>
      <c r="P77" s="6"/>
    </row>
    <row r="78" spans="2:17" ht="15.75" x14ac:dyDescent="0.25">
      <c r="F78" s="6" t="s">
        <v>19</v>
      </c>
      <c r="G78" s="6" t="str">
        <f t="shared" ref="G78:G97" si="10">D104</f>
        <v>4Ix0L dBc Log Mag(dB)</v>
      </c>
      <c r="H78" s="35">
        <v>4</v>
      </c>
      <c r="N78" s="6" t="s">
        <v>19</v>
      </c>
      <c r="O78" s="6" t="str">
        <f t="shared" ref="O78:O97" si="11">L104</f>
        <v>4Ix0L dBc Log Mag(dB)</v>
      </c>
      <c r="P78" s="35">
        <v>4</v>
      </c>
    </row>
    <row r="79" spans="2:17" ht="15.75" x14ac:dyDescent="0.25">
      <c r="B79" s="89" t="s">
        <v>23</v>
      </c>
      <c r="F79" s="6">
        <f t="shared" ref="F79:F97" si="12">B105/1000000000</f>
        <v>0.5</v>
      </c>
      <c r="G79" s="6">
        <f t="shared" si="10"/>
        <v>-68.193793999999997</v>
      </c>
      <c r="H79" s="36">
        <f>ABS(AVERAGE(G79:G97)-(H78-1)*10)</f>
        <v>107.70189984210526</v>
      </c>
      <c r="J79" s="89" t="s">
        <v>23</v>
      </c>
      <c r="N79" s="6">
        <f t="shared" ref="N79:N97" si="13">J105/1000000000</f>
        <v>0.5</v>
      </c>
      <c r="O79" s="6">
        <f t="shared" si="11"/>
        <v>-94.603210000000004</v>
      </c>
      <c r="P79" s="36">
        <f>ABS(AVERAGE(O79:O97)-(P78-1)*10)</f>
        <v>112.71175378947369</v>
      </c>
    </row>
    <row r="80" spans="2:17" x14ac:dyDescent="0.25">
      <c r="B80" s="89" t="s">
        <v>19</v>
      </c>
      <c r="C80" s="89" t="s">
        <v>120</v>
      </c>
      <c r="D80" s="89" t="s">
        <v>28</v>
      </c>
      <c r="F80" s="6">
        <f t="shared" si="12"/>
        <v>0.63888888888889006</v>
      </c>
      <c r="G80" s="6">
        <f t="shared" si="10"/>
        <v>-69.031479000000004</v>
      </c>
      <c r="H80" s="6"/>
      <c r="J80" s="89" t="s">
        <v>19</v>
      </c>
      <c r="K80" s="89" t="s">
        <v>120</v>
      </c>
      <c r="L80" s="89" t="s">
        <v>28</v>
      </c>
      <c r="N80" s="6">
        <f t="shared" si="13"/>
        <v>0.63888888888889006</v>
      </c>
      <c r="O80" s="6">
        <f t="shared" si="11"/>
        <v>-82.803871000000001</v>
      </c>
      <c r="P80" s="6"/>
    </row>
    <row r="81" spans="2:16" x14ac:dyDescent="0.25">
      <c r="B81" s="89">
        <v>2000000000</v>
      </c>
      <c r="C81" s="89">
        <v>-72.477074000000002</v>
      </c>
      <c r="D81" s="89">
        <v>-63.718353</v>
      </c>
      <c r="F81" s="6">
        <f t="shared" si="12"/>
        <v>0.77777777777778001</v>
      </c>
      <c r="G81" s="6">
        <f t="shared" si="10"/>
        <v>-72.835327000000007</v>
      </c>
      <c r="H81" s="6"/>
      <c r="J81" s="89">
        <v>2000000000</v>
      </c>
      <c r="K81" s="89">
        <v>-68.463509000000002</v>
      </c>
      <c r="L81" s="89">
        <v>-58.304538999999998</v>
      </c>
      <c r="N81" s="6">
        <f t="shared" si="13"/>
        <v>0.77777777777778001</v>
      </c>
      <c r="O81" s="6">
        <f t="shared" si="11"/>
        <v>-79.875725000000003</v>
      </c>
      <c r="P81" s="6"/>
    </row>
    <row r="82" spans="2:16" x14ac:dyDescent="0.25">
      <c r="B82" s="89">
        <v>2055555555.5555999</v>
      </c>
      <c r="C82" s="89">
        <v>-71.496803</v>
      </c>
      <c r="D82" s="89">
        <v>-62.628467999999998</v>
      </c>
      <c r="F82" s="6">
        <f t="shared" si="12"/>
        <v>0.91666666666666996</v>
      </c>
      <c r="G82" s="6">
        <f t="shared" si="10"/>
        <v>-71.732665999999995</v>
      </c>
      <c r="H82" s="6"/>
      <c r="J82" s="89">
        <v>2055555555.5555999</v>
      </c>
      <c r="K82" s="89">
        <v>-66.382568000000006</v>
      </c>
      <c r="L82" s="89">
        <v>-56.085152000000001</v>
      </c>
      <c r="N82" s="6">
        <f t="shared" si="13"/>
        <v>0.91666666666666996</v>
      </c>
      <c r="O82" s="6">
        <f t="shared" si="11"/>
        <v>-81.308762000000002</v>
      </c>
      <c r="P82" s="6"/>
    </row>
    <row r="83" spans="2:16" x14ac:dyDescent="0.25">
      <c r="B83" s="89">
        <v>2111111111.1111</v>
      </c>
      <c r="C83" s="89">
        <v>-71.145126000000005</v>
      </c>
      <c r="D83" s="89">
        <v>-62.367373999999998</v>
      </c>
      <c r="F83" s="6">
        <f t="shared" si="12"/>
        <v>1.0555555555556</v>
      </c>
      <c r="G83" s="6">
        <f t="shared" si="10"/>
        <v>-73.628860000000003</v>
      </c>
      <c r="H83" s="6"/>
      <c r="J83" s="89">
        <v>2111111111.1111</v>
      </c>
      <c r="K83" s="89">
        <v>-66.584885</v>
      </c>
      <c r="L83" s="89">
        <v>-56.388657000000002</v>
      </c>
      <c r="N83" s="6">
        <f t="shared" si="13"/>
        <v>1.0555555555556</v>
      </c>
      <c r="O83" s="6">
        <f t="shared" si="11"/>
        <v>-76.653144999999995</v>
      </c>
      <c r="P83" s="6"/>
    </row>
    <row r="84" spans="2:16" x14ac:dyDescent="0.25">
      <c r="B84" s="89">
        <v>2166666666.6666999</v>
      </c>
      <c r="C84" s="89">
        <v>-72.386322000000007</v>
      </c>
      <c r="D84" s="89">
        <v>-63.421982</v>
      </c>
      <c r="F84" s="6">
        <f t="shared" si="12"/>
        <v>1.1944444444444</v>
      </c>
      <c r="G84" s="6">
        <f t="shared" si="10"/>
        <v>-78.338813999999999</v>
      </c>
      <c r="H84" s="6"/>
      <c r="J84" s="89">
        <v>2166666666.6666999</v>
      </c>
      <c r="K84" s="89">
        <v>-66.233046999999999</v>
      </c>
      <c r="L84" s="89">
        <v>-55.851661999999997</v>
      </c>
      <c r="N84" s="6">
        <f t="shared" si="13"/>
        <v>1.1944444444444</v>
      </c>
      <c r="O84" s="6">
        <f t="shared" si="11"/>
        <v>-81.622664999999998</v>
      </c>
      <c r="P84" s="6"/>
    </row>
    <row r="85" spans="2:16" x14ac:dyDescent="0.25">
      <c r="B85" s="89">
        <v>2222222222.2221999</v>
      </c>
      <c r="C85" s="89">
        <v>-72.736144999999993</v>
      </c>
      <c r="D85" s="89">
        <v>-63.660583000000003</v>
      </c>
      <c r="F85" s="6">
        <f t="shared" si="12"/>
        <v>1.3333333333333002</v>
      </c>
      <c r="G85" s="6">
        <f t="shared" si="10"/>
        <v>-77.458754999999996</v>
      </c>
      <c r="H85" s="6"/>
      <c r="J85" s="89">
        <v>2222222222.2221999</v>
      </c>
      <c r="K85" s="89">
        <v>-67.221962000000005</v>
      </c>
      <c r="L85" s="89">
        <v>-56.749614999999999</v>
      </c>
      <c r="N85" s="6">
        <f t="shared" si="13"/>
        <v>1.3333333333333002</v>
      </c>
      <c r="O85" s="6">
        <f t="shared" si="11"/>
        <v>-84.043143999999998</v>
      </c>
      <c r="P85" s="6"/>
    </row>
    <row r="86" spans="2:16" x14ac:dyDescent="0.25">
      <c r="B86" s="89">
        <v>2277777777.7778001</v>
      </c>
      <c r="C86" s="89">
        <v>-74.257239999999996</v>
      </c>
      <c r="D86" s="89">
        <v>-64.983756999999997</v>
      </c>
      <c r="F86" s="6">
        <f t="shared" si="12"/>
        <v>1.4722222222221999</v>
      </c>
      <c r="G86" s="6">
        <f t="shared" si="10"/>
        <v>-75.355705</v>
      </c>
      <c r="H86" s="6"/>
      <c r="J86" s="89">
        <v>2277777777.7778001</v>
      </c>
      <c r="K86" s="89">
        <v>-65.703545000000005</v>
      </c>
      <c r="L86" s="89">
        <v>-55.025069999999999</v>
      </c>
      <c r="N86" s="6">
        <f t="shared" si="13"/>
        <v>1.4722222222221999</v>
      </c>
      <c r="O86" s="6">
        <f t="shared" si="11"/>
        <v>-78.500823999999994</v>
      </c>
      <c r="P86" s="6"/>
    </row>
    <row r="87" spans="2:16" x14ac:dyDescent="0.25">
      <c r="B87" s="89">
        <v>2333333333.3333001</v>
      </c>
      <c r="C87" s="89">
        <v>-72.253631999999996</v>
      </c>
      <c r="D87" s="89">
        <v>-63.005169000000002</v>
      </c>
      <c r="F87" s="6">
        <f t="shared" si="12"/>
        <v>1.6111111111111001</v>
      </c>
      <c r="G87" s="6">
        <f t="shared" si="10"/>
        <v>-75.181388999999996</v>
      </c>
      <c r="H87" s="6"/>
      <c r="J87" s="89">
        <v>2333333333.3333001</v>
      </c>
      <c r="K87" s="89">
        <v>-65.133140999999995</v>
      </c>
      <c r="L87" s="89">
        <v>-54.541584</v>
      </c>
      <c r="N87" s="6">
        <f t="shared" si="13"/>
        <v>1.6111111111111001</v>
      </c>
      <c r="O87" s="6">
        <f t="shared" si="11"/>
        <v>-84.415367000000003</v>
      </c>
      <c r="P87" s="6"/>
    </row>
    <row r="88" spans="2:16" x14ac:dyDescent="0.25">
      <c r="B88" s="89">
        <v>2388888888.8888998</v>
      </c>
      <c r="C88" s="89">
        <v>-74.649322999999995</v>
      </c>
      <c r="D88" s="89">
        <v>-65.406066999999993</v>
      </c>
      <c r="F88" s="6">
        <f t="shared" si="12"/>
        <v>1.75</v>
      </c>
      <c r="G88" s="6">
        <f t="shared" si="10"/>
        <v>-78.878319000000005</v>
      </c>
      <c r="H88" s="6"/>
      <c r="J88" s="89">
        <v>2388888888.8888998</v>
      </c>
      <c r="K88" s="89">
        <v>-66.157600000000002</v>
      </c>
      <c r="L88" s="89">
        <v>-55.477974000000003</v>
      </c>
      <c r="N88" s="6">
        <f t="shared" si="13"/>
        <v>1.75</v>
      </c>
      <c r="O88" s="6">
        <f t="shared" si="11"/>
        <v>-82.527061000000003</v>
      </c>
      <c r="P88" s="6"/>
    </row>
    <row r="89" spans="2:16" x14ac:dyDescent="0.25">
      <c r="B89" s="89">
        <v>2444444444.4443998</v>
      </c>
      <c r="C89" s="89">
        <v>-74.609702999999996</v>
      </c>
      <c r="D89" s="89">
        <v>-65.333427</v>
      </c>
      <c r="F89" s="6">
        <f t="shared" si="12"/>
        <v>1.8888888888888999</v>
      </c>
      <c r="G89" s="6">
        <f t="shared" si="10"/>
        <v>-82.494843000000003</v>
      </c>
      <c r="H89" s="6"/>
      <c r="J89" s="89">
        <v>2444444444.4443998</v>
      </c>
      <c r="K89" s="89">
        <v>-66.715728999999996</v>
      </c>
      <c r="L89" s="89">
        <v>-55.961105000000003</v>
      </c>
      <c r="N89" s="6">
        <f t="shared" si="13"/>
        <v>1.8888888888888999</v>
      </c>
      <c r="O89" s="6">
        <f t="shared" si="11"/>
        <v>-76.699669</v>
      </c>
      <c r="P89" s="6"/>
    </row>
    <row r="90" spans="2:16" x14ac:dyDescent="0.25">
      <c r="B90" s="89">
        <v>2500000000</v>
      </c>
      <c r="C90" s="89">
        <v>-75.787086000000002</v>
      </c>
      <c r="D90" s="89">
        <v>-66.544280999999998</v>
      </c>
      <c r="F90" s="6">
        <f t="shared" si="12"/>
        <v>2.0277777777777999</v>
      </c>
      <c r="G90" s="6">
        <f t="shared" si="10"/>
        <v>-80.707160999999999</v>
      </c>
      <c r="H90" s="6"/>
      <c r="J90" s="89">
        <v>2500000000</v>
      </c>
      <c r="K90" s="89">
        <v>-66.963684000000001</v>
      </c>
      <c r="L90" s="89">
        <v>-56.262408999999998</v>
      </c>
      <c r="N90" s="6">
        <f t="shared" si="13"/>
        <v>2.0277777777777999</v>
      </c>
      <c r="O90" s="6">
        <f t="shared" si="11"/>
        <v>-80.787064000000001</v>
      </c>
      <c r="P90" s="6"/>
    </row>
    <row r="91" spans="2:16" x14ac:dyDescent="0.25">
      <c r="B91" s="89">
        <v>2555555555.5556002</v>
      </c>
      <c r="C91" s="89">
        <v>-76.957718</v>
      </c>
      <c r="D91" s="89">
        <v>-67.751862000000003</v>
      </c>
      <c r="F91" s="6">
        <f t="shared" si="12"/>
        <v>2.1666666666666998</v>
      </c>
      <c r="G91" s="6">
        <f t="shared" si="10"/>
        <v>-87.502494999999996</v>
      </c>
      <c r="H91" s="6"/>
      <c r="J91" s="89">
        <v>2555555555.5556002</v>
      </c>
      <c r="K91" s="89">
        <v>-63.490279999999998</v>
      </c>
      <c r="L91" s="89">
        <v>-52.871699999999997</v>
      </c>
      <c r="N91" s="6">
        <f t="shared" si="13"/>
        <v>2.1666666666666998</v>
      </c>
      <c r="O91" s="6">
        <f t="shared" si="11"/>
        <v>-82.676781000000005</v>
      </c>
      <c r="P91" s="6"/>
    </row>
    <row r="92" spans="2:16" x14ac:dyDescent="0.25">
      <c r="B92" s="89">
        <v>2611111111.1111002</v>
      </c>
      <c r="C92" s="89">
        <v>-76.305121999999997</v>
      </c>
      <c r="D92" s="89">
        <v>-67.059509000000006</v>
      </c>
      <c r="F92" s="6">
        <f t="shared" si="12"/>
        <v>2.3055555555556002</v>
      </c>
      <c r="G92" s="6">
        <f t="shared" si="10"/>
        <v>-82.901390000000006</v>
      </c>
      <c r="H92" s="6"/>
      <c r="J92" s="89">
        <v>2611111111.1111002</v>
      </c>
      <c r="K92" s="89">
        <v>-62.840755000000001</v>
      </c>
      <c r="L92" s="89">
        <v>-52.178477999999998</v>
      </c>
      <c r="N92" s="6">
        <f t="shared" si="13"/>
        <v>2.3055555555556002</v>
      </c>
      <c r="O92" s="6">
        <f t="shared" si="11"/>
        <v>-88.913466999999997</v>
      </c>
      <c r="P92" s="6"/>
    </row>
    <row r="93" spans="2:16" x14ac:dyDescent="0.25">
      <c r="B93" s="89">
        <v>2666666666.6666999</v>
      </c>
      <c r="C93" s="89">
        <v>-80.264206000000001</v>
      </c>
      <c r="D93" s="89">
        <v>-70.883324000000002</v>
      </c>
      <c r="F93" s="6">
        <f t="shared" si="12"/>
        <v>2.4444444444443998</v>
      </c>
      <c r="G93" s="6">
        <f t="shared" si="10"/>
        <v>-79.545647000000002</v>
      </c>
      <c r="H93" s="6"/>
      <c r="J93" s="89">
        <v>2666666666.6666999</v>
      </c>
      <c r="K93" s="89">
        <v>-64.735900999999998</v>
      </c>
      <c r="L93" s="89">
        <v>-53.862372999999998</v>
      </c>
      <c r="N93" s="6">
        <f t="shared" si="13"/>
        <v>2.4444444444443998</v>
      </c>
      <c r="O93" s="6">
        <f t="shared" si="11"/>
        <v>-81.289619000000002</v>
      </c>
      <c r="P93" s="6"/>
    </row>
    <row r="94" spans="2:16" x14ac:dyDescent="0.25">
      <c r="B94" s="89">
        <v>2722222222.2221999</v>
      </c>
      <c r="C94" s="89">
        <v>-80.498497</v>
      </c>
      <c r="D94" s="89">
        <v>-70.900536000000002</v>
      </c>
      <c r="F94" s="6">
        <f t="shared" si="12"/>
        <v>2.5833333333333002</v>
      </c>
      <c r="G94" s="6">
        <f t="shared" si="10"/>
        <v>-81.877289000000005</v>
      </c>
      <c r="H94" s="6"/>
      <c r="J94" s="89">
        <v>2722222222.2221999</v>
      </c>
      <c r="K94" s="89">
        <v>-63.018436000000001</v>
      </c>
      <c r="L94" s="89">
        <v>-52.057209</v>
      </c>
      <c r="N94" s="6">
        <f t="shared" si="13"/>
        <v>2.5833333333333002</v>
      </c>
      <c r="O94" s="6">
        <f t="shared" si="11"/>
        <v>-81.941246000000007</v>
      </c>
      <c r="P94" s="6"/>
    </row>
    <row r="95" spans="2:16" x14ac:dyDescent="0.25">
      <c r="B95" s="89">
        <v>2777777777.7778001</v>
      </c>
      <c r="C95" s="89">
        <v>-84.754302999999993</v>
      </c>
      <c r="D95" s="89">
        <v>-74.868178999999998</v>
      </c>
      <c r="F95" s="6">
        <f t="shared" si="12"/>
        <v>2.7222222222222001</v>
      </c>
      <c r="G95" s="6">
        <f t="shared" si="10"/>
        <v>-77.254752999999994</v>
      </c>
      <c r="H95" s="6"/>
      <c r="J95" s="89">
        <v>2777777777.7778001</v>
      </c>
      <c r="K95" s="89">
        <v>-63.479633</v>
      </c>
      <c r="L95" s="89">
        <v>-52.171055000000003</v>
      </c>
      <c r="N95" s="6">
        <f t="shared" si="13"/>
        <v>2.7222222222222001</v>
      </c>
      <c r="O95" s="6">
        <f t="shared" si="11"/>
        <v>-80.544098000000005</v>
      </c>
      <c r="P95" s="6"/>
    </row>
    <row r="96" spans="2:16" x14ac:dyDescent="0.25">
      <c r="B96" s="89">
        <v>2833333333.3333001</v>
      </c>
      <c r="C96" s="89">
        <v>-80.621528999999995</v>
      </c>
      <c r="D96" s="89">
        <v>-70.450446999999997</v>
      </c>
      <c r="F96" s="6">
        <f t="shared" si="12"/>
        <v>2.8611111111111001</v>
      </c>
      <c r="G96" s="6">
        <f t="shared" si="10"/>
        <v>-81.842094000000003</v>
      </c>
      <c r="H96" s="6"/>
      <c r="J96" s="89">
        <v>2833333333.3333001</v>
      </c>
      <c r="K96" s="89">
        <v>-61.915649000000002</v>
      </c>
      <c r="L96" s="89">
        <v>-50.205151000000001</v>
      </c>
      <c r="N96" s="6">
        <f t="shared" si="13"/>
        <v>2.8611111111111001</v>
      </c>
      <c r="O96" s="6">
        <f t="shared" si="11"/>
        <v>-90.294083000000001</v>
      </c>
      <c r="P96" s="6"/>
    </row>
    <row r="97" spans="2:16" x14ac:dyDescent="0.25">
      <c r="B97" s="89">
        <v>2888888888.8888998</v>
      </c>
      <c r="C97" s="89">
        <v>-82.782523999999995</v>
      </c>
      <c r="D97" s="89">
        <v>-72.165588</v>
      </c>
      <c r="F97" s="6">
        <f t="shared" si="12"/>
        <v>3</v>
      </c>
      <c r="G97" s="6">
        <f t="shared" si="10"/>
        <v>-81.575316999999998</v>
      </c>
      <c r="H97" s="6"/>
      <c r="J97" s="89">
        <v>2888888888.8888998</v>
      </c>
      <c r="K97" s="89">
        <v>-63.143020999999997</v>
      </c>
      <c r="L97" s="89">
        <v>-50.870308000000001</v>
      </c>
      <c r="N97" s="6">
        <f t="shared" si="13"/>
        <v>3</v>
      </c>
      <c r="O97" s="6">
        <f t="shared" si="11"/>
        <v>-82.023521000000002</v>
      </c>
      <c r="P97" s="6"/>
    </row>
    <row r="98" spans="2:16" x14ac:dyDescent="0.25">
      <c r="B98" s="89">
        <v>2944444444.4443998</v>
      </c>
      <c r="C98" s="89">
        <v>-85.740250000000003</v>
      </c>
      <c r="D98" s="89">
        <v>-74.431244000000007</v>
      </c>
      <c r="F98" s="6" t="s">
        <v>21</v>
      </c>
      <c r="H98" s="6"/>
      <c r="J98" s="89">
        <v>2944444444.4443998</v>
      </c>
      <c r="K98" s="89">
        <v>-63.003208000000001</v>
      </c>
      <c r="L98" s="89">
        <v>-50.119433999999998</v>
      </c>
      <c r="N98" s="6" t="s">
        <v>21</v>
      </c>
      <c r="P98" s="6"/>
    </row>
    <row r="99" spans="2:16" x14ac:dyDescent="0.25">
      <c r="B99" s="89">
        <v>3000000000</v>
      </c>
      <c r="C99" s="89">
        <v>-82.708527000000004</v>
      </c>
      <c r="D99" s="89">
        <v>-70.650299000000004</v>
      </c>
      <c r="H99" s="6"/>
      <c r="J99" s="89">
        <v>3000000000</v>
      </c>
      <c r="K99" s="89">
        <v>-62.724583000000003</v>
      </c>
      <c r="L99" s="89">
        <v>-49.087359999999997</v>
      </c>
      <c r="P99" s="6"/>
    </row>
    <row r="100" spans="2:16" x14ac:dyDescent="0.25">
      <c r="B100" s="89" t="s">
        <v>21</v>
      </c>
      <c r="H100" s="6"/>
      <c r="J100" s="89" t="s">
        <v>21</v>
      </c>
      <c r="P100" s="6"/>
    </row>
    <row r="101" spans="2:16" x14ac:dyDescent="0.25">
      <c r="F101" s="6" t="s">
        <v>25</v>
      </c>
      <c r="H101" s="6"/>
      <c r="N101" s="6" t="s">
        <v>25</v>
      </c>
      <c r="P101" s="6"/>
    </row>
    <row r="102" spans="2:16" ht="15.75" x14ac:dyDescent="0.25">
      <c r="F102" s="6" t="s">
        <v>19</v>
      </c>
      <c r="G102" s="6" t="str">
        <f t="shared" ref="G102:G121" si="14">D128</f>
        <v>5Ix0L dBc Log Mag(dB)</v>
      </c>
      <c r="H102" s="35">
        <v>5</v>
      </c>
      <c r="N102" s="6" t="s">
        <v>19</v>
      </c>
      <c r="O102" s="6" t="str">
        <f t="shared" ref="O102:O121" si="15">L128</f>
        <v>5Ix0L dBc Log Mag(dB)</v>
      </c>
      <c r="P102" s="35">
        <v>5</v>
      </c>
    </row>
    <row r="103" spans="2:16" ht="15.75" x14ac:dyDescent="0.25">
      <c r="B103" s="89" t="s">
        <v>24</v>
      </c>
      <c r="F103" s="6">
        <f t="shared" ref="F103:F121" si="16">B129/1000000000</f>
        <v>0.4</v>
      </c>
      <c r="G103" s="6">
        <f t="shared" si="14"/>
        <v>-82.124176000000006</v>
      </c>
      <c r="H103" s="36">
        <f>ABS(AVERAGE(G103:G121)-(H102-1)*10)</f>
        <v>121.05950678947369</v>
      </c>
      <c r="J103" s="89" t="s">
        <v>24</v>
      </c>
      <c r="N103" s="6">
        <f t="shared" ref="N103:N121" si="17">J129/1000000000</f>
        <v>0.4</v>
      </c>
      <c r="O103" s="6">
        <f t="shared" si="15"/>
        <v>-81.142753999999996</v>
      </c>
      <c r="P103" s="36">
        <f>ABS(AVERAGE(O103:O121)-(P102-1)*10)</f>
        <v>120.98106710526315</v>
      </c>
    </row>
    <row r="104" spans="2:16" x14ac:dyDescent="0.25">
      <c r="B104" s="89" t="s">
        <v>19</v>
      </c>
      <c r="C104" s="89" t="s">
        <v>121</v>
      </c>
      <c r="D104" s="89" t="s">
        <v>29</v>
      </c>
      <c r="F104" s="6">
        <f t="shared" si="16"/>
        <v>0.51111111111110996</v>
      </c>
      <c r="G104" s="6">
        <f t="shared" si="14"/>
        <v>-82.627082999999999</v>
      </c>
      <c r="J104" s="89" t="s">
        <v>19</v>
      </c>
      <c r="K104" s="89" t="s">
        <v>121</v>
      </c>
      <c r="L104" s="89" t="s">
        <v>29</v>
      </c>
      <c r="N104" s="6">
        <f t="shared" si="17"/>
        <v>0.51111111111110996</v>
      </c>
      <c r="O104" s="6">
        <f t="shared" si="15"/>
        <v>-79.791740000000004</v>
      </c>
    </row>
    <row r="105" spans="2:16" x14ac:dyDescent="0.25">
      <c r="B105" s="89">
        <v>500000000</v>
      </c>
      <c r="C105" s="89">
        <v>-76.952515000000005</v>
      </c>
      <c r="D105" s="89">
        <v>-68.193793999999997</v>
      </c>
      <c r="F105" s="6">
        <f t="shared" si="16"/>
        <v>0.6222222222222199</v>
      </c>
      <c r="G105" s="6">
        <f t="shared" si="14"/>
        <v>-77.848800999999995</v>
      </c>
      <c r="J105" s="89">
        <v>500000000</v>
      </c>
      <c r="K105" s="89">
        <v>-104.76218</v>
      </c>
      <c r="L105" s="89">
        <v>-94.603210000000004</v>
      </c>
      <c r="N105" s="6">
        <f t="shared" si="17"/>
        <v>0.6222222222222199</v>
      </c>
      <c r="O105" s="6">
        <f t="shared" si="15"/>
        <v>-77.917373999999995</v>
      </c>
    </row>
    <row r="106" spans="2:16" x14ac:dyDescent="0.25">
      <c r="B106" s="89">
        <v>638888888.88889003</v>
      </c>
      <c r="C106" s="89">
        <v>-77.899817999999996</v>
      </c>
      <c r="D106" s="89">
        <v>-69.031479000000004</v>
      </c>
      <c r="F106" s="6">
        <f t="shared" si="16"/>
        <v>0.73333333333333006</v>
      </c>
      <c r="G106" s="6">
        <f t="shared" si="14"/>
        <v>-75.919792000000001</v>
      </c>
      <c r="J106" s="89">
        <v>638888888.88889003</v>
      </c>
      <c r="K106" s="89">
        <v>-93.101280000000003</v>
      </c>
      <c r="L106" s="89">
        <v>-82.803871000000001</v>
      </c>
      <c r="N106" s="6">
        <f t="shared" si="17"/>
        <v>0.73333333333333006</v>
      </c>
      <c r="O106" s="6">
        <f t="shared" si="15"/>
        <v>-76.350791999999998</v>
      </c>
    </row>
    <row r="107" spans="2:16" x14ac:dyDescent="0.25">
      <c r="B107" s="89">
        <v>777777777.77778006</v>
      </c>
      <c r="C107" s="89">
        <v>-81.613074999999995</v>
      </c>
      <c r="D107" s="89">
        <v>-72.835327000000007</v>
      </c>
      <c r="F107" s="6">
        <f t="shared" si="16"/>
        <v>0.84444444444444</v>
      </c>
      <c r="G107" s="6">
        <f t="shared" si="14"/>
        <v>-82.094131000000004</v>
      </c>
      <c r="J107" s="89">
        <v>777777777.77778006</v>
      </c>
      <c r="K107" s="89">
        <v>-90.071952999999993</v>
      </c>
      <c r="L107" s="89">
        <v>-79.875725000000003</v>
      </c>
      <c r="N107" s="6">
        <f t="shared" si="17"/>
        <v>0.84444444444444</v>
      </c>
      <c r="O107" s="6">
        <f t="shared" si="15"/>
        <v>-77.531525000000002</v>
      </c>
    </row>
    <row r="108" spans="2:16" x14ac:dyDescent="0.25">
      <c r="B108" s="89">
        <v>916666666.66666996</v>
      </c>
      <c r="C108" s="89">
        <v>-80.697006000000002</v>
      </c>
      <c r="D108" s="89">
        <v>-71.732665999999995</v>
      </c>
      <c r="F108" s="6">
        <f t="shared" si="16"/>
        <v>0.95555555555556004</v>
      </c>
      <c r="G108" s="6">
        <f t="shared" si="14"/>
        <v>-81.666427999999996</v>
      </c>
      <c r="J108" s="89">
        <v>916666666.66666996</v>
      </c>
      <c r="K108" s="89">
        <v>-91.690146999999996</v>
      </c>
      <c r="L108" s="89">
        <v>-81.308762000000002</v>
      </c>
      <c r="N108" s="6">
        <f t="shared" si="17"/>
        <v>0.95555555555556004</v>
      </c>
      <c r="O108" s="6">
        <f t="shared" si="15"/>
        <v>-84.175362000000007</v>
      </c>
    </row>
    <row r="109" spans="2:16" x14ac:dyDescent="0.25">
      <c r="B109" s="89">
        <v>1055555555.5556</v>
      </c>
      <c r="C109" s="89">
        <v>-82.704421999999994</v>
      </c>
      <c r="D109" s="89">
        <v>-73.628860000000003</v>
      </c>
      <c r="F109" s="6">
        <f t="shared" si="16"/>
        <v>1.0666666666667</v>
      </c>
      <c r="G109" s="6">
        <f t="shared" si="14"/>
        <v>-79.154921999999999</v>
      </c>
      <c r="J109" s="89">
        <v>1055555555.5556</v>
      </c>
      <c r="K109" s="89">
        <v>-87.125495999999998</v>
      </c>
      <c r="L109" s="89">
        <v>-76.653144999999995</v>
      </c>
      <c r="N109" s="6">
        <f t="shared" si="17"/>
        <v>1.0666666666667</v>
      </c>
      <c r="O109" s="6">
        <f t="shared" si="15"/>
        <v>-84.630759999999995</v>
      </c>
    </row>
    <row r="110" spans="2:16" x14ac:dyDescent="0.25">
      <c r="B110" s="89">
        <v>1194444444.4444001</v>
      </c>
      <c r="C110" s="89">
        <v>-87.612296999999998</v>
      </c>
      <c r="D110" s="89">
        <v>-78.338813999999999</v>
      </c>
      <c r="F110" s="6">
        <f t="shared" si="16"/>
        <v>1.1777777777778</v>
      </c>
      <c r="G110" s="6">
        <f t="shared" si="14"/>
        <v>-81.901390000000006</v>
      </c>
      <c r="J110" s="89">
        <v>1194444444.4444001</v>
      </c>
      <c r="K110" s="89">
        <v>-92.301131999999996</v>
      </c>
      <c r="L110" s="89">
        <v>-81.622664999999998</v>
      </c>
      <c r="N110" s="6">
        <f t="shared" si="17"/>
        <v>1.1777777777778</v>
      </c>
      <c r="O110" s="6">
        <f t="shared" si="15"/>
        <v>-82.165390000000002</v>
      </c>
    </row>
    <row r="111" spans="2:16" x14ac:dyDescent="0.25">
      <c r="B111" s="89">
        <v>1333333333.3333001</v>
      </c>
      <c r="C111" s="89">
        <v>-86.707222000000002</v>
      </c>
      <c r="D111" s="89">
        <v>-77.458754999999996</v>
      </c>
      <c r="F111" s="6">
        <f t="shared" si="16"/>
        <v>1.2888888888889001</v>
      </c>
      <c r="G111" s="6">
        <f t="shared" si="14"/>
        <v>-88.606765999999993</v>
      </c>
      <c r="J111" s="89">
        <v>1333333333.3333001</v>
      </c>
      <c r="K111" s="89">
        <v>-94.634697000000003</v>
      </c>
      <c r="L111" s="89">
        <v>-84.043143999999998</v>
      </c>
      <c r="N111" s="6">
        <f t="shared" si="17"/>
        <v>1.2888888888889001</v>
      </c>
      <c r="O111" s="6">
        <f t="shared" si="15"/>
        <v>-81.562507999999994</v>
      </c>
    </row>
    <row r="112" spans="2:16" x14ac:dyDescent="0.25">
      <c r="B112" s="89">
        <v>1472222222.2221999</v>
      </c>
      <c r="C112" s="89">
        <v>-84.598952999999995</v>
      </c>
      <c r="D112" s="89">
        <v>-75.355705</v>
      </c>
      <c r="F112" s="6">
        <f t="shared" si="16"/>
        <v>1.4</v>
      </c>
      <c r="G112" s="6">
        <f t="shared" si="14"/>
        <v>-82.755447000000004</v>
      </c>
      <c r="J112" s="89">
        <v>1472222222.2221999</v>
      </c>
      <c r="K112" s="89">
        <v>-89.180449999999993</v>
      </c>
      <c r="L112" s="89">
        <v>-78.500823999999994</v>
      </c>
      <c r="N112" s="6">
        <f t="shared" si="17"/>
        <v>1.4</v>
      </c>
      <c r="O112" s="6">
        <f t="shared" si="15"/>
        <v>-80.095100000000002</v>
      </c>
    </row>
    <row r="113" spans="2:15" x14ac:dyDescent="0.25">
      <c r="B113" s="89">
        <v>1611111111.1111</v>
      </c>
      <c r="C113" s="89">
        <v>-84.457656999999998</v>
      </c>
      <c r="D113" s="89">
        <v>-75.181388999999996</v>
      </c>
      <c r="F113" s="6">
        <f t="shared" si="16"/>
        <v>1.5111111111111</v>
      </c>
      <c r="G113" s="6">
        <f t="shared" si="14"/>
        <v>-77.813332000000003</v>
      </c>
      <c r="J113" s="89">
        <v>1611111111.1111</v>
      </c>
      <c r="K113" s="89">
        <v>-95.169998000000007</v>
      </c>
      <c r="L113" s="89">
        <v>-84.415367000000003</v>
      </c>
      <c r="N113" s="6">
        <f t="shared" si="17"/>
        <v>1.5111111111111</v>
      </c>
      <c r="O113" s="6">
        <f t="shared" si="15"/>
        <v>-84.576721000000006</v>
      </c>
    </row>
    <row r="114" spans="2:15" x14ac:dyDescent="0.25">
      <c r="B114" s="89">
        <v>1750000000</v>
      </c>
      <c r="C114" s="89">
        <v>-88.121132000000003</v>
      </c>
      <c r="D114" s="89">
        <v>-78.878319000000005</v>
      </c>
      <c r="F114" s="6">
        <f t="shared" si="16"/>
        <v>1.6222222222222</v>
      </c>
      <c r="G114" s="6">
        <f t="shared" si="14"/>
        <v>-78.753264999999999</v>
      </c>
      <c r="J114" s="89">
        <v>1750000000</v>
      </c>
      <c r="K114" s="89">
        <v>-93.228333000000006</v>
      </c>
      <c r="L114" s="89">
        <v>-82.527061000000003</v>
      </c>
      <c r="N114" s="6">
        <f t="shared" si="17"/>
        <v>1.6222222222222</v>
      </c>
      <c r="O114" s="6">
        <f t="shared" si="15"/>
        <v>-82.223975999999993</v>
      </c>
    </row>
    <row r="115" spans="2:15" x14ac:dyDescent="0.25">
      <c r="B115" s="89">
        <v>1888888888.8889</v>
      </c>
      <c r="C115" s="89">
        <v>-91.700699</v>
      </c>
      <c r="D115" s="89">
        <v>-82.494843000000003</v>
      </c>
      <c r="F115" s="6">
        <f t="shared" si="16"/>
        <v>1.7333333333333001</v>
      </c>
      <c r="G115" s="6">
        <f t="shared" si="14"/>
        <v>-79.724013999999997</v>
      </c>
      <c r="J115" s="89">
        <v>1888888888.8889</v>
      </c>
      <c r="K115" s="89">
        <v>-87.318252999999999</v>
      </c>
      <c r="L115" s="89">
        <v>-76.699669</v>
      </c>
      <c r="N115" s="6">
        <f t="shared" si="17"/>
        <v>1.7333333333333001</v>
      </c>
      <c r="O115" s="6">
        <f t="shared" si="15"/>
        <v>-85.715789999999998</v>
      </c>
    </row>
    <row r="116" spans="2:15" x14ac:dyDescent="0.25">
      <c r="B116" s="89">
        <v>2027777777.7778001</v>
      </c>
      <c r="C116" s="89">
        <v>-89.952765999999997</v>
      </c>
      <c r="D116" s="89">
        <v>-80.707160999999999</v>
      </c>
      <c r="F116" s="6">
        <f t="shared" si="16"/>
        <v>1.8444444444444001</v>
      </c>
      <c r="G116" s="6">
        <f t="shared" si="14"/>
        <v>-81.418914999999998</v>
      </c>
      <c r="J116" s="89">
        <v>2027777777.7778001</v>
      </c>
      <c r="K116" s="89">
        <v>-91.449341000000004</v>
      </c>
      <c r="L116" s="89">
        <v>-80.787064000000001</v>
      </c>
      <c r="N116" s="6">
        <f t="shared" si="17"/>
        <v>1.8444444444444001</v>
      </c>
      <c r="O116" s="6">
        <f t="shared" si="15"/>
        <v>-87.888512000000006</v>
      </c>
    </row>
    <row r="117" spans="2:15" x14ac:dyDescent="0.25">
      <c r="B117" s="89">
        <v>2166666666.6666999</v>
      </c>
      <c r="C117" s="89">
        <v>-96.883376999999996</v>
      </c>
      <c r="D117" s="89">
        <v>-87.502494999999996</v>
      </c>
      <c r="F117" s="6">
        <f t="shared" si="16"/>
        <v>1.9555555555555999</v>
      </c>
      <c r="G117" s="6">
        <f t="shared" si="14"/>
        <v>-82.904228000000003</v>
      </c>
      <c r="J117" s="89">
        <v>2166666666.6666999</v>
      </c>
      <c r="K117" s="89">
        <v>-93.550301000000005</v>
      </c>
      <c r="L117" s="89">
        <v>-82.676781000000005</v>
      </c>
      <c r="N117" s="6">
        <f t="shared" si="17"/>
        <v>1.9555555555555999</v>
      </c>
      <c r="O117" s="6">
        <f t="shared" si="15"/>
        <v>-86.649413999999993</v>
      </c>
    </row>
    <row r="118" spans="2:15" x14ac:dyDescent="0.25">
      <c r="B118" s="89">
        <v>2305555555.5556002</v>
      </c>
      <c r="C118" s="89">
        <v>-92.499352000000002</v>
      </c>
      <c r="D118" s="89">
        <v>-82.901390000000006</v>
      </c>
      <c r="F118" s="6">
        <f t="shared" si="16"/>
        <v>2.0666666666666997</v>
      </c>
      <c r="G118" s="6">
        <f t="shared" si="14"/>
        <v>-77.901886000000005</v>
      </c>
      <c r="J118" s="89">
        <v>2305555555.5556002</v>
      </c>
      <c r="K118" s="89">
        <v>-99.874695000000003</v>
      </c>
      <c r="L118" s="89">
        <v>-88.913466999999997</v>
      </c>
      <c r="N118" s="6">
        <f t="shared" si="17"/>
        <v>2.0666666666666997</v>
      </c>
      <c r="O118" s="6">
        <f t="shared" si="15"/>
        <v>-76.811958000000004</v>
      </c>
    </row>
    <row r="119" spans="2:15" x14ac:dyDescent="0.25">
      <c r="B119" s="89">
        <v>2444444444.4443998</v>
      </c>
      <c r="C119" s="89">
        <v>-89.431763000000004</v>
      </c>
      <c r="D119" s="89">
        <v>-79.545647000000002</v>
      </c>
      <c r="F119" s="6">
        <f t="shared" si="16"/>
        <v>2.1777777777778002</v>
      </c>
      <c r="G119" s="6">
        <f t="shared" si="14"/>
        <v>-77.673141000000001</v>
      </c>
      <c r="J119" s="89">
        <v>2444444444.4443998</v>
      </c>
      <c r="K119" s="89">
        <v>-92.598197999999996</v>
      </c>
      <c r="L119" s="89">
        <v>-81.289619000000002</v>
      </c>
      <c r="N119" s="6">
        <f t="shared" si="17"/>
        <v>2.1777777777778002</v>
      </c>
      <c r="O119" s="6">
        <f t="shared" si="15"/>
        <v>-77.291923999999995</v>
      </c>
    </row>
    <row r="120" spans="2:15" x14ac:dyDescent="0.25">
      <c r="B120" s="89">
        <v>2583333333.3333001</v>
      </c>
      <c r="C120" s="89">
        <v>-92.048370000000006</v>
      </c>
      <c r="D120" s="89">
        <v>-81.877289000000005</v>
      </c>
      <c r="F120" s="6">
        <f t="shared" si="16"/>
        <v>2.2888888888888999</v>
      </c>
      <c r="G120" s="6">
        <f t="shared" si="14"/>
        <v>-79.868865999999997</v>
      </c>
      <c r="J120" s="89">
        <v>2583333333.3333001</v>
      </c>
      <c r="K120" s="89">
        <v>-93.651741000000001</v>
      </c>
      <c r="L120" s="89">
        <v>-81.941246000000007</v>
      </c>
      <c r="N120" s="6">
        <f t="shared" si="17"/>
        <v>2.2888888888888999</v>
      </c>
      <c r="O120" s="6">
        <f t="shared" si="15"/>
        <v>-75.319419999999994</v>
      </c>
    </row>
    <row r="121" spans="2:15" x14ac:dyDescent="0.25">
      <c r="B121" s="89">
        <v>2722222222.2221999</v>
      </c>
      <c r="C121" s="89">
        <v>-87.871689000000003</v>
      </c>
      <c r="D121" s="89">
        <v>-77.254752999999994</v>
      </c>
      <c r="F121" s="6">
        <f t="shared" si="16"/>
        <v>2.4</v>
      </c>
      <c r="G121" s="6">
        <f t="shared" si="14"/>
        <v>-89.374046000000007</v>
      </c>
      <c r="J121" s="89">
        <v>2722222222.2221999</v>
      </c>
      <c r="K121" s="89">
        <v>-92.816811000000001</v>
      </c>
      <c r="L121" s="89">
        <v>-80.544098000000005</v>
      </c>
      <c r="N121" s="6">
        <f t="shared" si="17"/>
        <v>2.4</v>
      </c>
      <c r="O121" s="6">
        <f t="shared" si="15"/>
        <v>-76.799255000000002</v>
      </c>
    </row>
    <row r="122" spans="2:15" x14ac:dyDescent="0.25">
      <c r="B122" s="89">
        <v>2861111111.1111002</v>
      </c>
      <c r="C122" s="89">
        <v>-93.1511</v>
      </c>
      <c r="D122" s="89">
        <v>-81.842094000000003</v>
      </c>
      <c r="F122" s="6" t="s">
        <v>21</v>
      </c>
      <c r="J122" s="89">
        <v>2861111111.1111002</v>
      </c>
      <c r="K122" s="89">
        <v>-103.17786</v>
      </c>
      <c r="L122" s="89">
        <v>-90.294083000000001</v>
      </c>
      <c r="N122" s="6" t="s">
        <v>21</v>
      </c>
    </row>
    <row r="123" spans="2:15" x14ac:dyDescent="0.25">
      <c r="B123" s="89">
        <v>3000000000</v>
      </c>
      <c r="C123" s="89">
        <v>-93.633544999999998</v>
      </c>
      <c r="D123" s="89">
        <v>-81.575316999999998</v>
      </c>
      <c r="J123" s="89">
        <v>3000000000</v>
      </c>
      <c r="K123" s="89">
        <v>-95.660743999999994</v>
      </c>
      <c r="L123" s="89">
        <v>-82.023521000000002</v>
      </c>
    </row>
    <row r="124" spans="2:15" x14ac:dyDescent="0.25">
      <c r="B124" s="89" t="s">
        <v>21</v>
      </c>
      <c r="J124" s="89" t="s">
        <v>21</v>
      </c>
    </row>
    <row r="127" spans="2:15" x14ac:dyDescent="0.25">
      <c r="B127" s="89" t="s">
        <v>25</v>
      </c>
      <c r="J127" s="89" t="s">
        <v>25</v>
      </c>
    </row>
    <row r="128" spans="2:15" x14ac:dyDescent="0.25">
      <c r="B128" s="89" t="s">
        <v>19</v>
      </c>
      <c r="C128" s="89" t="s">
        <v>122</v>
      </c>
      <c r="D128" s="89" t="s">
        <v>30</v>
      </c>
      <c r="J128" s="89" t="s">
        <v>19</v>
      </c>
      <c r="K128" s="89" t="s">
        <v>122</v>
      </c>
      <c r="L128" s="89" t="s">
        <v>30</v>
      </c>
    </row>
    <row r="129" spans="2:12" x14ac:dyDescent="0.25">
      <c r="B129" s="89">
        <v>400000000</v>
      </c>
      <c r="C129" s="89">
        <v>-90.882896000000002</v>
      </c>
      <c r="D129" s="89">
        <v>-82.124176000000006</v>
      </c>
      <c r="J129" s="89">
        <v>400000000</v>
      </c>
      <c r="K129" s="89">
        <v>-91.301720000000003</v>
      </c>
      <c r="L129" s="89">
        <v>-81.142753999999996</v>
      </c>
    </row>
    <row r="130" spans="2:12" x14ac:dyDescent="0.25">
      <c r="B130" s="89">
        <v>511111111.11110997</v>
      </c>
      <c r="C130" s="89">
        <v>-91.495422000000005</v>
      </c>
      <c r="D130" s="89">
        <v>-82.627082999999999</v>
      </c>
      <c r="J130" s="89">
        <v>511111111.11110997</v>
      </c>
      <c r="K130" s="89">
        <v>-90.089157</v>
      </c>
      <c r="L130" s="89">
        <v>-79.791740000000004</v>
      </c>
    </row>
    <row r="131" spans="2:12" x14ac:dyDescent="0.25">
      <c r="B131" s="89">
        <v>622222222.22221994</v>
      </c>
      <c r="C131" s="89">
        <v>-86.626548999999997</v>
      </c>
      <c r="D131" s="89">
        <v>-77.848800999999995</v>
      </c>
      <c r="J131" s="89">
        <v>622222222.22221994</v>
      </c>
      <c r="K131" s="89">
        <v>-88.113602</v>
      </c>
      <c r="L131" s="89">
        <v>-77.917373999999995</v>
      </c>
    </row>
    <row r="132" spans="2:12" x14ac:dyDescent="0.25">
      <c r="B132" s="89">
        <v>733333333.33333004</v>
      </c>
      <c r="C132" s="89">
        <v>-84.884131999999994</v>
      </c>
      <c r="D132" s="89">
        <v>-75.919792000000001</v>
      </c>
      <c r="J132" s="89">
        <v>733333333.33333004</v>
      </c>
      <c r="K132" s="89">
        <v>-86.732169999999996</v>
      </c>
      <c r="L132" s="89">
        <v>-76.350791999999998</v>
      </c>
    </row>
    <row r="133" spans="2:12" x14ac:dyDescent="0.25">
      <c r="B133" s="89">
        <v>844444444.44444001</v>
      </c>
      <c r="C133" s="89">
        <v>-91.169692999999995</v>
      </c>
      <c r="D133" s="89">
        <v>-82.094131000000004</v>
      </c>
      <c r="J133" s="89">
        <v>844444444.44444001</v>
      </c>
      <c r="K133" s="89">
        <v>-88.003876000000005</v>
      </c>
      <c r="L133" s="89">
        <v>-77.531525000000002</v>
      </c>
    </row>
    <row r="134" spans="2:12" x14ac:dyDescent="0.25">
      <c r="B134" s="89">
        <v>955555555.55555999</v>
      </c>
      <c r="C134" s="89">
        <v>-90.939919000000003</v>
      </c>
      <c r="D134" s="89">
        <v>-81.666427999999996</v>
      </c>
      <c r="J134" s="89">
        <v>955555555.55555999</v>
      </c>
      <c r="K134" s="89">
        <v>-94.853836000000001</v>
      </c>
      <c r="L134" s="89">
        <v>-84.175362000000007</v>
      </c>
    </row>
    <row r="135" spans="2:12" x14ac:dyDescent="0.25">
      <c r="B135" s="89">
        <v>1066666666.6667</v>
      </c>
      <c r="C135" s="89">
        <v>-88.403389000000004</v>
      </c>
      <c r="D135" s="89">
        <v>-79.154921999999999</v>
      </c>
      <c r="J135" s="89">
        <v>1066666666.6667</v>
      </c>
      <c r="K135" s="89">
        <v>-95.222313</v>
      </c>
      <c r="L135" s="89">
        <v>-84.630759999999995</v>
      </c>
    </row>
    <row r="136" spans="2:12" x14ac:dyDescent="0.25">
      <c r="B136" s="89">
        <v>1177777777.7778001</v>
      </c>
      <c r="C136" s="89">
        <v>-91.144645999999995</v>
      </c>
      <c r="D136" s="89">
        <v>-81.901390000000006</v>
      </c>
      <c r="J136" s="89">
        <v>1177777777.7778001</v>
      </c>
      <c r="K136" s="89">
        <v>-92.845009000000005</v>
      </c>
      <c r="L136" s="89">
        <v>-82.165390000000002</v>
      </c>
    </row>
    <row r="137" spans="2:12" x14ac:dyDescent="0.25">
      <c r="B137" s="89">
        <v>1288888888.8889</v>
      </c>
      <c r="C137" s="89">
        <v>-97.883041000000006</v>
      </c>
      <c r="D137" s="89">
        <v>-88.606765999999993</v>
      </c>
      <c r="J137" s="89">
        <v>1288888888.8889</v>
      </c>
      <c r="K137" s="89">
        <v>-92.317131000000003</v>
      </c>
      <c r="L137" s="89">
        <v>-81.562507999999994</v>
      </c>
    </row>
    <row r="138" spans="2:12" x14ac:dyDescent="0.25">
      <c r="B138" s="89">
        <v>1400000000</v>
      </c>
      <c r="C138" s="89">
        <v>-91.998260000000002</v>
      </c>
      <c r="D138" s="89">
        <v>-82.755447000000004</v>
      </c>
      <c r="J138" s="89">
        <v>1400000000</v>
      </c>
      <c r="K138" s="89">
        <v>-90.796370999999994</v>
      </c>
      <c r="L138" s="89">
        <v>-80.095100000000002</v>
      </c>
    </row>
    <row r="139" spans="2:12" x14ac:dyDescent="0.25">
      <c r="B139" s="89">
        <v>1511111111.1111</v>
      </c>
      <c r="C139" s="89">
        <v>-87.019188</v>
      </c>
      <c r="D139" s="89">
        <v>-77.813332000000003</v>
      </c>
      <c r="J139" s="89">
        <v>1511111111.1111</v>
      </c>
      <c r="K139" s="89">
        <v>-95.195305000000005</v>
      </c>
      <c r="L139" s="89">
        <v>-84.576721000000006</v>
      </c>
    </row>
    <row r="140" spans="2:12" x14ac:dyDescent="0.25">
      <c r="B140" s="89">
        <v>1622222222.2221999</v>
      </c>
      <c r="C140" s="89">
        <v>-87.998870999999994</v>
      </c>
      <c r="D140" s="89">
        <v>-78.753264999999999</v>
      </c>
      <c r="J140" s="89">
        <v>1622222222.2221999</v>
      </c>
      <c r="K140" s="89">
        <v>-92.886252999999996</v>
      </c>
      <c r="L140" s="89">
        <v>-82.223975999999993</v>
      </c>
    </row>
    <row r="141" spans="2:12" x14ac:dyDescent="0.25">
      <c r="B141" s="89">
        <v>1733333333.3333001</v>
      </c>
      <c r="C141" s="89">
        <v>-89.104904000000005</v>
      </c>
      <c r="D141" s="89">
        <v>-79.724013999999997</v>
      </c>
      <c r="J141" s="89">
        <v>1733333333.3333001</v>
      </c>
      <c r="K141" s="89">
        <v>-96.589316999999994</v>
      </c>
      <c r="L141" s="89">
        <v>-85.715789999999998</v>
      </c>
    </row>
    <row r="142" spans="2:12" x14ac:dyDescent="0.25">
      <c r="B142" s="89">
        <v>1844444444.4444001</v>
      </c>
      <c r="C142" s="89">
        <v>-91.016875999999996</v>
      </c>
      <c r="D142" s="89">
        <v>-81.418914999999998</v>
      </c>
      <c r="J142" s="89">
        <v>1844444444.4444001</v>
      </c>
      <c r="K142" s="89">
        <v>-98.849746999999994</v>
      </c>
      <c r="L142" s="89">
        <v>-87.888512000000006</v>
      </c>
    </row>
    <row r="143" spans="2:12" x14ac:dyDescent="0.25">
      <c r="B143" s="89">
        <v>1955555555.5555999</v>
      </c>
      <c r="C143" s="89">
        <v>-92.790344000000005</v>
      </c>
      <c r="D143" s="89">
        <v>-82.904228000000003</v>
      </c>
      <c r="J143" s="89">
        <v>1955555555.5555999</v>
      </c>
      <c r="K143" s="89">
        <v>-97.957993000000002</v>
      </c>
      <c r="L143" s="89">
        <v>-86.649413999999993</v>
      </c>
    </row>
    <row r="144" spans="2:12" x14ac:dyDescent="0.25">
      <c r="B144" s="89">
        <v>2066666666.6666999</v>
      </c>
      <c r="C144" s="89">
        <v>-88.072975</v>
      </c>
      <c r="D144" s="89">
        <v>-77.901886000000005</v>
      </c>
      <c r="J144" s="89">
        <v>2066666666.6666999</v>
      </c>
      <c r="K144" s="89">
        <v>-88.522452999999999</v>
      </c>
      <c r="L144" s="89">
        <v>-76.811958000000004</v>
      </c>
    </row>
    <row r="145" spans="2:12" x14ac:dyDescent="0.25">
      <c r="B145" s="89">
        <v>2177777777.7778001</v>
      </c>
      <c r="C145" s="89">
        <v>-88.29007</v>
      </c>
      <c r="D145" s="89">
        <v>-77.673141000000001</v>
      </c>
      <c r="J145" s="89">
        <v>2177777777.7778001</v>
      </c>
      <c r="K145" s="89">
        <v>-89.564635999999993</v>
      </c>
      <c r="L145" s="89">
        <v>-77.291923999999995</v>
      </c>
    </row>
    <row r="146" spans="2:12" x14ac:dyDescent="0.25">
      <c r="B146" s="89">
        <v>2288888888.8888998</v>
      </c>
      <c r="C146" s="89">
        <v>-91.177879000000004</v>
      </c>
      <c r="D146" s="89">
        <v>-79.868865999999997</v>
      </c>
      <c r="J146" s="89">
        <v>2288888888.8888998</v>
      </c>
      <c r="K146" s="89">
        <v>-88.203201000000007</v>
      </c>
      <c r="L146" s="89">
        <v>-75.319419999999994</v>
      </c>
    </row>
    <row r="147" spans="2:12" x14ac:dyDescent="0.25">
      <c r="B147" s="89">
        <v>2400000000</v>
      </c>
      <c r="C147" s="89">
        <v>-101.43227</v>
      </c>
      <c r="D147" s="89">
        <v>-89.374046000000007</v>
      </c>
      <c r="J147" s="89">
        <v>2400000000</v>
      </c>
      <c r="K147" s="89">
        <v>-90.436477999999994</v>
      </c>
      <c r="L147" s="89">
        <v>-76.799255000000002</v>
      </c>
    </row>
    <row r="148" spans="2:12" x14ac:dyDescent="0.25">
      <c r="B148" s="89" t="s">
        <v>21</v>
      </c>
      <c r="J148" s="89" t="s">
        <v>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604"/>
  <sheetViews>
    <sheetView workbookViewId="0">
      <selection activeCell="J1" sqref="J1:L604"/>
    </sheetView>
  </sheetViews>
  <sheetFormatPr defaultRowHeight="15" x14ac:dyDescent="0.25"/>
  <cols>
    <col min="1" max="1" width="13.7109375" style="40" customWidth="1"/>
    <col min="2" max="4" width="9.140625" style="89"/>
    <col min="5" max="5" width="2" style="7" customWidth="1"/>
    <col min="6" max="6" width="17.42578125" style="6" bestFit="1" customWidth="1"/>
    <col min="7" max="7" width="25.28515625" style="6" bestFit="1" customWidth="1"/>
    <col min="8" max="8" width="9.28515625" style="86" bestFit="1" customWidth="1"/>
    <col min="9" max="9" width="13.7109375" style="40" customWidth="1"/>
    <col min="10" max="12" width="9.140625" style="89"/>
    <col min="13" max="13" width="2" style="7" customWidth="1"/>
    <col min="14" max="14" width="17.42578125" style="6" bestFit="1" customWidth="1"/>
    <col min="15" max="15" width="25.28515625" style="6" bestFit="1" customWidth="1"/>
    <col min="16" max="16" width="9.28515625" style="86" bestFit="1" customWidth="1"/>
    <col min="17" max="17" width="2" style="7" customWidth="1"/>
  </cols>
  <sheetData>
    <row r="1" spans="1:17" x14ac:dyDescent="0.25">
      <c r="B1" s="89" t="s">
        <v>95</v>
      </c>
      <c r="E1" s="10"/>
      <c r="G1" s="6" t="s">
        <v>16</v>
      </c>
      <c r="J1" s="89" t="s">
        <v>95</v>
      </c>
      <c r="M1" s="10"/>
      <c r="O1" s="6" t="s">
        <v>17</v>
      </c>
      <c r="Q1" s="10"/>
    </row>
    <row r="2" spans="1:17" x14ac:dyDescent="0.25">
      <c r="A2" s="50" t="s">
        <v>111</v>
      </c>
      <c r="B2" s="89" t="s">
        <v>259</v>
      </c>
      <c r="C2" s="89" t="s">
        <v>279</v>
      </c>
      <c r="D2" s="89" t="s">
        <v>280</v>
      </c>
      <c r="E2" s="10"/>
      <c r="F2" s="15"/>
      <c r="G2" s="82" t="s">
        <v>267</v>
      </c>
      <c r="I2" s="50" t="s">
        <v>108</v>
      </c>
      <c r="J2" s="89" t="s">
        <v>259</v>
      </c>
      <c r="K2" s="89" t="s">
        <v>279</v>
      </c>
      <c r="L2" s="89" t="s">
        <v>280</v>
      </c>
      <c r="M2" s="10"/>
      <c r="N2" s="15"/>
      <c r="O2" s="82" t="s">
        <v>267</v>
      </c>
      <c r="Q2" s="10"/>
    </row>
    <row r="3" spans="1:17" x14ac:dyDescent="0.25">
      <c r="B3" s="89" t="s">
        <v>268</v>
      </c>
      <c r="C3" s="89" t="s">
        <v>298</v>
      </c>
      <c r="D3" s="89" t="s">
        <v>310</v>
      </c>
      <c r="E3" s="10"/>
      <c r="F3" s="15"/>
      <c r="G3" s="13"/>
      <c r="J3" s="89" t="s">
        <v>268</v>
      </c>
      <c r="K3" s="89" t="s">
        <v>298</v>
      </c>
      <c r="L3" s="89" t="s">
        <v>311</v>
      </c>
      <c r="M3" s="10"/>
      <c r="N3" s="15"/>
      <c r="O3" s="13"/>
      <c r="Q3" s="10"/>
    </row>
    <row r="4" spans="1:17" x14ac:dyDescent="0.25">
      <c r="B4" s="89" t="s">
        <v>98</v>
      </c>
      <c r="E4" s="10"/>
      <c r="G4" s="41" t="s">
        <v>20</v>
      </c>
      <c r="J4" s="89" t="s">
        <v>98</v>
      </c>
      <c r="M4" s="10"/>
      <c r="O4" s="41" t="s">
        <v>20</v>
      </c>
      <c r="Q4" s="10"/>
    </row>
    <row r="5" spans="1:17" x14ac:dyDescent="0.25">
      <c r="E5" s="10"/>
      <c r="F5" s="6" t="s">
        <v>18</v>
      </c>
      <c r="M5" s="10"/>
      <c r="N5" s="6" t="s">
        <v>18</v>
      </c>
      <c r="Q5" s="10"/>
    </row>
    <row r="6" spans="1:17" ht="15.75" x14ac:dyDescent="0.25">
      <c r="E6" s="10"/>
      <c r="F6" s="6" t="s">
        <v>19</v>
      </c>
      <c r="G6" s="6" t="str">
        <f t="shared" ref="G6:G25" si="0">D32</f>
        <v>1Ix2L dBc Log Mag(dB)</v>
      </c>
      <c r="H6" s="35">
        <v>1</v>
      </c>
      <c r="M6" s="10"/>
      <c r="N6" s="6" t="s">
        <v>19</v>
      </c>
      <c r="O6" s="6" t="str">
        <f t="shared" ref="O6:O25" si="1">L32</f>
        <v>1Ix2L dBc Log Mag(dB)</v>
      </c>
      <c r="P6" s="35">
        <v>1</v>
      </c>
      <c r="Q6" s="10"/>
    </row>
    <row r="7" spans="1:17" ht="15.75" x14ac:dyDescent="0.25">
      <c r="B7" s="89" t="s">
        <v>99</v>
      </c>
      <c r="E7" s="10"/>
      <c r="F7" s="6">
        <f t="shared" ref="F7:F25" si="2">B33/1000000000</f>
        <v>3.9089999999999998</v>
      </c>
      <c r="G7" s="6">
        <f t="shared" si="0"/>
        <v>-42.176250000000003</v>
      </c>
      <c r="H7" s="36">
        <f>ABS(AVERAGE(G7:G25)-(H6-1)*5)</f>
        <v>39.961458526315795</v>
      </c>
      <c r="J7" s="89" t="s">
        <v>99</v>
      </c>
      <c r="M7" s="10"/>
      <c r="N7" s="6">
        <f t="shared" ref="N7:N25" si="3">J33/1000000000</f>
        <v>3.9089999999999998</v>
      </c>
      <c r="O7" s="6">
        <f t="shared" si="1"/>
        <v>-32.707886000000002</v>
      </c>
      <c r="P7" s="36">
        <f>ABS(AVERAGE(O7:O25)-(P6-1)*5)</f>
        <v>38.80384999999999</v>
      </c>
      <c r="Q7" s="10"/>
    </row>
    <row r="8" spans="1:17" x14ac:dyDescent="0.25">
      <c r="B8" s="89" t="s">
        <v>19</v>
      </c>
      <c r="C8" s="89" t="s">
        <v>116</v>
      </c>
      <c r="E8" s="10"/>
      <c r="F8" s="6">
        <f t="shared" si="2"/>
        <v>4.3585000000000003</v>
      </c>
      <c r="G8" s="6">
        <f t="shared" si="0"/>
        <v>-58.197651</v>
      </c>
      <c r="J8" s="89" t="s">
        <v>19</v>
      </c>
      <c r="K8" s="89" t="s">
        <v>116</v>
      </c>
      <c r="M8" s="10"/>
      <c r="N8" s="6">
        <f t="shared" si="3"/>
        <v>4.3585000000000003</v>
      </c>
      <c r="O8" s="6">
        <f t="shared" si="1"/>
        <v>-34.345649999999999</v>
      </c>
      <c r="Q8" s="10"/>
    </row>
    <row r="9" spans="1:17" x14ac:dyDescent="0.25">
      <c r="B9" s="89">
        <v>2000000000</v>
      </c>
      <c r="C9" s="89">
        <v>-8.8902397000000004</v>
      </c>
      <c r="E9" s="10"/>
      <c r="F9" s="6">
        <f t="shared" si="2"/>
        <v>4.8079999999999998</v>
      </c>
      <c r="G9" s="6">
        <f t="shared" si="0"/>
        <v>-44.033943000000001</v>
      </c>
      <c r="J9" s="89">
        <v>2000000000</v>
      </c>
      <c r="K9" s="89">
        <v>-10.042754</v>
      </c>
      <c r="M9" s="10"/>
      <c r="N9" s="6">
        <f t="shared" si="3"/>
        <v>4.8079999999999998</v>
      </c>
      <c r="O9" s="6">
        <f t="shared" si="1"/>
        <v>-35.031300000000002</v>
      </c>
      <c r="Q9" s="10"/>
    </row>
    <row r="10" spans="1:17" x14ac:dyDescent="0.25">
      <c r="B10" s="89">
        <v>2555555555.5556002</v>
      </c>
      <c r="C10" s="89">
        <v>-7.4899849999999999</v>
      </c>
      <c r="E10" s="10"/>
      <c r="F10" s="6">
        <f t="shared" si="2"/>
        <v>5.2575000000000003</v>
      </c>
      <c r="G10" s="6">
        <f t="shared" si="0"/>
        <v>-42.813412</v>
      </c>
      <c r="J10" s="89">
        <v>2555555555.5556002</v>
      </c>
      <c r="K10" s="89">
        <v>-7.6958102999999998</v>
      </c>
      <c r="M10" s="10"/>
      <c r="N10" s="6">
        <f t="shared" si="3"/>
        <v>5.2575000000000003</v>
      </c>
      <c r="O10" s="6">
        <f t="shared" si="1"/>
        <v>-33.680053999999998</v>
      </c>
      <c r="Q10" s="10"/>
    </row>
    <row r="11" spans="1:17" x14ac:dyDescent="0.25">
      <c r="B11" s="89">
        <v>3111111111.1111002</v>
      </c>
      <c r="C11" s="89">
        <v>-7.4867926000000002</v>
      </c>
      <c r="E11" s="10"/>
      <c r="F11" s="6">
        <f t="shared" si="2"/>
        <v>5.7069999999999999</v>
      </c>
      <c r="G11" s="6">
        <f t="shared" si="0"/>
        <v>-43.375205999999999</v>
      </c>
      <c r="J11" s="89">
        <v>3111111111.1111002</v>
      </c>
      <c r="K11" s="89">
        <v>-7.3044953000000001</v>
      </c>
      <c r="M11" s="10"/>
      <c r="N11" s="6">
        <f t="shared" si="3"/>
        <v>5.7069999999999999</v>
      </c>
      <c r="O11" s="6">
        <f t="shared" si="1"/>
        <v>-34.783073000000002</v>
      </c>
      <c r="Q11" s="10"/>
    </row>
    <row r="12" spans="1:17" x14ac:dyDescent="0.25">
      <c r="B12" s="89">
        <v>3666666666.6666999</v>
      </c>
      <c r="C12" s="89">
        <v>-7.6088648000000001</v>
      </c>
      <c r="E12" s="10"/>
      <c r="F12" s="6">
        <f t="shared" si="2"/>
        <v>6.1565000000000003</v>
      </c>
      <c r="G12" s="6">
        <f t="shared" si="0"/>
        <v>-39.500889000000001</v>
      </c>
      <c r="J12" s="89">
        <v>3666666666.6666999</v>
      </c>
      <c r="K12" s="89">
        <v>-7.8136849000000002</v>
      </c>
      <c r="M12" s="10"/>
      <c r="N12" s="6">
        <f t="shared" si="3"/>
        <v>6.1565000000000003</v>
      </c>
      <c r="O12" s="6">
        <f t="shared" si="1"/>
        <v>-39.806849999999997</v>
      </c>
      <c r="Q12" s="10"/>
    </row>
    <row r="13" spans="1:17" x14ac:dyDescent="0.25">
      <c r="B13" s="89">
        <v>4222222222.2221999</v>
      </c>
      <c r="C13" s="89">
        <v>-7.5519328000000003</v>
      </c>
      <c r="E13" s="10"/>
      <c r="F13" s="6">
        <f t="shared" si="2"/>
        <v>6.6059999999999999</v>
      </c>
      <c r="G13" s="6">
        <f t="shared" si="0"/>
        <v>-38.778671000000003</v>
      </c>
      <c r="J13" s="89">
        <v>4222222222.2221999</v>
      </c>
      <c r="K13" s="89">
        <v>-8.3796520000000001</v>
      </c>
      <c r="M13" s="10"/>
      <c r="N13" s="6">
        <f t="shared" si="3"/>
        <v>6.6059999999999999</v>
      </c>
      <c r="O13" s="6">
        <f t="shared" si="1"/>
        <v>-43.405895000000001</v>
      </c>
      <c r="Q13" s="10"/>
    </row>
    <row r="14" spans="1:17" x14ac:dyDescent="0.25">
      <c r="B14" s="89">
        <v>4777777777.7777996</v>
      </c>
      <c r="C14" s="89">
        <v>-7.6399140000000001</v>
      </c>
      <c r="E14" s="10"/>
      <c r="F14" s="6">
        <f t="shared" si="2"/>
        <v>7.0555000000000003</v>
      </c>
      <c r="G14" s="6">
        <f t="shared" si="0"/>
        <v>-37.777191000000002</v>
      </c>
      <c r="J14" s="89">
        <v>4777777777.7777996</v>
      </c>
      <c r="K14" s="89">
        <v>-8.5386027999999996</v>
      </c>
      <c r="M14" s="10"/>
      <c r="N14" s="6">
        <f t="shared" si="3"/>
        <v>7.0555000000000003</v>
      </c>
      <c r="O14" s="6">
        <f t="shared" si="1"/>
        <v>-39.172198999999999</v>
      </c>
      <c r="Q14" s="10"/>
    </row>
    <row r="15" spans="1:17" x14ac:dyDescent="0.25">
      <c r="B15" s="89">
        <v>5333333333.3332996</v>
      </c>
      <c r="C15" s="89">
        <v>-7.5777435000000004</v>
      </c>
      <c r="E15" s="10"/>
      <c r="F15" s="6">
        <f t="shared" si="2"/>
        <v>7.5049999999999999</v>
      </c>
      <c r="G15" s="6">
        <f t="shared" si="0"/>
        <v>-37.330765</v>
      </c>
      <c r="J15" s="89">
        <v>5333333333.3332996</v>
      </c>
      <c r="K15" s="89">
        <v>-8.9499197000000006</v>
      </c>
      <c r="M15" s="10"/>
      <c r="N15" s="6">
        <f t="shared" si="3"/>
        <v>7.5049999999999999</v>
      </c>
      <c r="O15" s="6">
        <f t="shared" si="1"/>
        <v>-38.619639999999997</v>
      </c>
      <c r="Q15" s="10"/>
    </row>
    <row r="16" spans="1:17" x14ac:dyDescent="0.25">
      <c r="B16" s="89">
        <v>5888888888.8888998</v>
      </c>
      <c r="C16" s="89">
        <v>-7.6134747999999997</v>
      </c>
      <c r="E16" s="10"/>
      <c r="F16" s="6">
        <f t="shared" si="2"/>
        <v>7.9545000000000003</v>
      </c>
      <c r="G16" s="6">
        <f t="shared" si="0"/>
        <v>-36.613888000000003</v>
      </c>
      <c r="J16" s="89">
        <v>5888888888.8888998</v>
      </c>
      <c r="K16" s="89">
        <v>-9.2073745999999996</v>
      </c>
      <c r="M16" s="10"/>
      <c r="N16" s="6">
        <f t="shared" si="3"/>
        <v>7.9545000000000003</v>
      </c>
      <c r="O16" s="6">
        <f t="shared" si="1"/>
        <v>-40.876038000000001</v>
      </c>
      <c r="Q16" s="10"/>
    </row>
    <row r="17" spans="2:17" x14ac:dyDescent="0.25">
      <c r="B17" s="89">
        <v>6444444444.4443998</v>
      </c>
      <c r="C17" s="89">
        <v>-7.9327021000000002</v>
      </c>
      <c r="E17" s="10"/>
      <c r="F17" s="6">
        <f t="shared" si="2"/>
        <v>8.4039999999999999</v>
      </c>
      <c r="G17" s="6">
        <f t="shared" si="0"/>
        <v>-36.485202999999998</v>
      </c>
      <c r="J17" s="89">
        <v>6444444444.4443998</v>
      </c>
      <c r="K17" s="89">
        <v>-9.6069707999999991</v>
      </c>
      <c r="M17" s="10"/>
      <c r="N17" s="6">
        <f t="shared" si="3"/>
        <v>8.4039999999999999</v>
      </c>
      <c r="O17" s="6">
        <f t="shared" si="1"/>
        <v>-43.252102000000001</v>
      </c>
      <c r="Q17" s="10"/>
    </row>
    <row r="18" spans="2:17" x14ac:dyDescent="0.25">
      <c r="B18" s="89">
        <v>7000000000</v>
      </c>
      <c r="C18" s="89">
        <v>-8.3015051</v>
      </c>
      <c r="E18" s="10"/>
      <c r="F18" s="6">
        <f t="shared" si="2"/>
        <v>8.8535000000000004</v>
      </c>
      <c r="G18" s="6">
        <f t="shared" si="0"/>
        <v>-37.302807000000001</v>
      </c>
      <c r="J18" s="89">
        <v>7000000000</v>
      </c>
      <c r="K18" s="89">
        <v>-9.9239377999999991</v>
      </c>
      <c r="M18" s="10"/>
      <c r="N18" s="6">
        <f t="shared" si="3"/>
        <v>8.8535000000000004</v>
      </c>
      <c r="O18" s="6">
        <f t="shared" si="1"/>
        <v>-48.797286999999997</v>
      </c>
      <c r="Q18" s="10"/>
    </row>
    <row r="19" spans="2:17" x14ac:dyDescent="0.25">
      <c r="B19" s="89">
        <v>7555555555.5556002</v>
      </c>
      <c r="C19" s="89">
        <v>-8.4206982000000004</v>
      </c>
      <c r="E19" s="10"/>
      <c r="F19" s="6">
        <f t="shared" si="2"/>
        <v>9.3030000000000008</v>
      </c>
      <c r="G19" s="6">
        <f t="shared" si="0"/>
        <v>-37.588188000000002</v>
      </c>
      <c r="J19" s="89">
        <v>7555555555.5556002</v>
      </c>
      <c r="K19" s="89">
        <v>-10.071116999999999</v>
      </c>
      <c r="M19" s="10"/>
      <c r="N19" s="6">
        <f t="shared" si="3"/>
        <v>9.3030000000000008</v>
      </c>
      <c r="O19" s="6">
        <f t="shared" si="1"/>
        <v>-42.911918999999997</v>
      </c>
      <c r="Q19" s="10"/>
    </row>
    <row r="20" spans="2:17" x14ac:dyDescent="0.25">
      <c r="B20" s="89">
        <v>8111111111.1111002</v>
      </c>
      <c r="C20" s="89">
        <v>-8.4414596999999993</v>
      </c>
      <c r="E20" s="10"/>
      <c r="F20" s="6">
        <f t="shared" si="2"/>
        <v>9.7524999999999995</v>
      </c>
      <c r="G20" s="6">
        <f t="shared" si="0"/>
        <v>-39.099865000000001</v>
      </c>
      <c r="J20" s="89">
        <v>8111111111.1111002</v>
      </c>
      <c r="K20" s="89">
        <v>-10.165941</v>
      </c>
      <c r="M20" s="10"/>
      <c r="N20" s="6">
        <f t="shared" si="3"/>
        <v>9.7524999999999995</v>
      </c>
      <c r="O20" s="6">
        <f t="shared" si="1"/>
        <v>-34.211773000000001</v>
      </c>
      <c r="Q20" s="10"/>
    </row>
    <row r="21" spans="2:17" x14ac:dyDescent="0.25">
      <c r="B21" s="89">
        <v>8666666666.6667004</v>
      </c>
      <c r="C21" s="89">
        <v>-8.6420469000000004</v>
      </c>
      <c r="E21" s="10"/>
      <c r="F21" s="6">
        <f t="shared" si="2"/>
        <v>10.202</v>
      </c>
      <c r="G21" s="6">
        <f t="shared" si="0"/>
        <v>-39.962414000000003</v>
      </c>
      <c r="J21" s="89">
        <v>8666666666.6667004</v>
      </c>
      <c r="K21" s="89">
        <v>-10.467314</v>
      </c>
      <c r="M21" s="10"/>
      <c r="N21" s="6">
        <f t="shared" si="3"/>
        <v>10.202</v>
      </c>
      <c r="O21" s="6">
        <f t="shared" si="1"/>
        <v>-35.352775999999999</v>
      </c>
      <c r="Q21" s="10"/>
    </row>
    <row r="22" spans="2:17" x14ac:dyDescent="0.25">
      <c r="B22" s="89">
        <v>9222222222.2222004</v>
      </c>
      <c r="C22" s="89">
        <v>-8.6772574999999996</v>
      </c>
      <c r="E22" s="10"/>
      <c r="F22" s="6">
        <f t="shared" si="2"/>
        <v>10.6515</v>
      </c>
      <c r="G22" s="6">
        <f t="shared" si="0"/>
        <v>-34.599110000000003</v>
      </c>
      <c r="J22" s="89">
        <v>9222222222.2222004</v>
      </c>
      <c r="K22" s="89">
        <v>-10.345231999999999</v>
      </c>
      <c r="M22" s="10"/>
      <c r="N22" s="6">
        <f t="shared" si="3"/>
        <v>10.6515</v>
      </c>
      <c r="O22" s="6">
        <f t="shared" si="1"/>
        <v>-37.883099000000001</v>
      </c>
      <c r="Q22" s="10"/>
    </row>
    <row r="23" spans="2:17" x14ac:dyDescent="0.25">
      <c r="B23" s="89">
        <v>9777777777.7777996</v>
      </c>
      <c r="C23" s="89">
        <v>-8.7273797999999996</v>
      </c>
      <c r="E23" s="10"/>
      <c r="F23" s="6">
        <f t="shared" si="2"/>
        <v>11.101000000000001</v>
      </c>
      <c r="G23" s="6">
        <f t="shared" si="0"/>
        <v>-37.038756999999997</v>
      </c>
      <c r="J23" s="89">
        <v>9777777777.7777996</v>
      </c>
      <c r="K23" s="89">
        <v>-10.239476</v>
      </c>
      <c r="M23" s="10"/>
      <c r="N23" s="6">
        <f t="shared" si="3"/>
        <v>11.101000000000001</v>
      </c>
      <c r="O23" s="6">
        <f t="shared" si="1"/>
        <v>-42.136493999999999</v>
      </c>
      <c r="Q23" s="10"/>
    </row>
    <row r="24" spans="2:17" x14ac:dyDescent="0.25">
      <c r="B24" s="89">
        <v>10333333333.333</v>
      </c>
      <c r="C24" s="89">
        <v>-8.7096166999999998</v>
      </c>
      <c r="E24" s="10"/>
      <c r="F24" s="6">
        <f t="shared" si="2"/>
        <v>11.5505</v>
      </c>
      <c r="G24" s="6">
        <f t="shared" si="0"/>
        <v>-38.176318999999999</v>
      </c>
      <c r="J24" s="89">
        <v>10333333333.333</v>
      </c>
      <c r="K24" s="89">
        <v>-10.166347999999999</v>
      </c>
      <c r="M24" s="10"/>
      <c r="N24" s="6">
        <f t="shared" si="3"/>
        <v>11.5505</v>
      </c>
      <c r="O24" s="6">
        <f t="shared" si="1"/>
        <v>-39.72683</v>
      </c>
      <c r="Q24" s="10"/>
    </row>
    <row r="25" spans="2:17" x14ac:dyDescent="0.25">
      <c r="B25" s="89">
        <v>10888888888.889</v>
      </c>
      <c r="C25" s="89">
        <v>-8.8519707000000007</v>
      </c>
      <c r="E25" s="10"/>
      <c r="F25" s="6">
        <f t="shared" si="2"/>
        <v>12</v>
      </c>
      <c r="G25" s="6">
        <f t="shared" si="0"/>
        <v>-38.417183000000001</v>
      </c>
      <c r="J25" s="89">
        <v>10888888888.889</v>
      </c>
      <c r="K25" s="89">
        <v>-10.132514</v>
      </c>
      <c r="M25" s="10"/>
      <c r="N25" s="6">
        <f t="shared" si="3"/>
        <v>12</v>
      </c>
      <c r="O25" s="6">
        <f t="shared" si="1"/>
        <v>-40.572285000000001</v>
      </c>
      <c r="Q25" s="10"/>
    </row>
    <row r="26" spans="2:17" x14ac:dyDescent="0.25">
      <c r="B26" s="89">
        <v>11444444444.444</v>
      </c>
      <c r="C26" s="89">
        <v>-9.3975191000000002</v>
      </c>
      <c r="E26" s="10"/>
      <c r="F26" s="6" t="s">
        <v>21</v>
      </c>
      <c r="J26" s="89">
        <v>11444444444.444</v>
      </c>
      <c r="K26" s="89">
        <v>-9.9713621000000003</v>
      </c>
      <c r="M26" s="10"/>
      <c r="N26" s="6" t="s">
        <v>21</v>
      </c>
      <c r="Q26" s="10"/>
    </row>
    <row r="27" spans="2:17" x14ac:dyDescent="0.25">
      <c r="B27" s="89">
        <v>12000000000</v>
      </c>
      <c r="C27" s="89">
        <v>-10.830702</v>
      </c>
      <c r="E27" s="10"/>
      <c r="J27" s="89">
        <v>12000000000</v>
      </c>
      <c r="K27" s="89">
        <v>-9.7505206999999992</v>
      </c>
      <c r="M27" s="10"/>
      <c r="Q27" s="10"/>
    </row>
    <row r="28" spans="2:17" x14ac:dyDescent="0.25">
      <c r="B28" s="89" t="s">
        <v>21</v>
      </c>
      <c r="E28" s="10"/>
      <c r="J28" s="89" t="s">
        <v>21</v>
      </c>
      <c r="M28" s="10"/>
      <c r="Q28" s="10"/>
    </row>
    <row r="29" spans="2:17" x14ac:dyDescent="0.25">
      <c r="E29" s="10"/>
      <c r="F29" s="6" t="s">
        <v>22</v>
      </c>
      <c r="M29" s="10"/>
      <c r="N29" s="6" t="s">
        <v>22</v>
      </c>
      <c r="Q29" s="10"/>
    </row>
    <row r="30" spans="2:17" ht="15.75" x14ac:dyDescent="0.25">
      <c r="E30" s="10"/>
      <c r="F30" s="6" t="s">
        <v>19</v>
      </c>
      <c r="G30" s="6" t="str">
        <f t="shared" ref="G30:G49" si="4">D56</f>
        <v>1Ix3L dBc Log Mag(dB)</v>
      </c>
      <c r="H30" s="35">
        <v>1</v>
      </c>
      <c r="M30" s="10"/>
      <c r="N30" s="6" t="s">
        <v>19</v>
      </c>
      <c r="O30" s="6" t="str">
        <f t="shared" ref="O30:O49" si="5">L56</f>
        <v>1Ix3L dBc Log Mag(dB)</v>
      </c>
      <c r="P30" s="35">
        <v>1</v>
      </c>
      <c r="Q30" s="10"/>
    </row>
    <row r="31" spans="2:17" ht="15.75" x14ac:dyDescent="0.25">
      <c r="B31" s="89" t="s">
        <v>18</v>
      </c>
      <c r="E31" s="10"/>
      <c r="F31" s="6">
        <f t="shared" ref="F31:F49" si="6">B57/1000000000</f>
        <v>5.9089999999999998</v>
      </c>
      <c r="G31" s="6">
        <f t="shared" si="4"/>
        <v>-11.58456</v>
      </c>
      <c r="H31" s="36">
        <f>ABS(AVERAGE(G31:G49)-(H30-1)*5)</f>
        <v>11.323632168421051</v>
      </c>
      <c r="J31" s="89" t="s">
        <v>18</v>
      </c>
      <c r="M31" s="10"/>
      <c r="N31" s="6">
        <f t="shared" ref="N31:N49" si="7">J57/1000000000</f>
        <v>5.9089999999999998</v>
      </c>
      <c r="O31" s="6">
        <f t="shared" si="5"/>
        <v>-11.733476</v>
      </c>
      <c r="P31" s="36">
        <f>ABS(AVERAGE(O31:O49)-(P30-1)*5)</f>
        <v>12.624150136842106</v>
      </c>
      <c r="Q31" s="10"/>
    </row>
    <row r="32" spans="2:17" x14ac:dyDescent="0.25">
      <c r="B32" s="89" t="s">
        <v>19</v>
      </c>
      <c r="C32" s="89" t="s">
        <v>146</v>
      </c>
      <c r="D32" s="89" t="s">
        <v>72</v>
      </c>
      <c r="E32" s="10"/>
      <c r="F32" s="6">
        <f t="shared" si="6"/>
        <v>6.2473888888889002</v>
      </c>
      <c r="G32" s="6">
        <f t="shared" si="4"/>
        <v>-12.748709</v>
      </c>
      <c r="J32" s="89" t="s">
        <v>19</v>
      </c>
      <c r="K32" s="89" t="s">
        <v>146</v>
      </c>
      <c r="L32" s="89" t="s">
        <v>72</v>
      </c>
      <c r="M32" s="10"/>
      <c r="N32" s="6">
        <f t="shared" si="7"/>
        <v>6.2473888888889002</v>
      </c>
      <c r="O32" s="6">
        <f t="shared" si="5"/>
        <v>-14.652761</v>
      </c>
      <c r="Q32" s="10"/>
    </row>
    <row r="33" spans="2:17" x14ac:dyDescent="0.25">
      <c r="B33" s="89">
        <v>3909000000</v>
      </c>
      <c r="C33" s="89">
        <v>-51.066490000000002</v>
      </c>
      <c r="D33" s="89">
        <v>-42.176250000000003</v>
      </c>
      <c r="E33" s="10"/>
      <c r="F33" s="6">
        <f t="shared" si="6"/>
        <v>6.5857777777777997</v>
      </c>
      <c r="G33" s="6">
        <f t="shared" si="4"/>
        <v>-12.952953000000001</v>
      </c>
      <c r="J33" s="89">
        <v>3909000000</v>
      </c>
      <c r="K33" s="89">
        <v>-42.750641000000002</v>
      </c>
      <c r="L33" s="89">
        <v>-32.707886000000002</v>
      </c>
      <c r="M33" s="10"/>
      <c r="N33" s="6">
        <f t="shared" si="7"/>
        <v>6.5857777777777997</v>
      </c>
      <c r="O33" s="6">
        <f t="shared" si="5"/>
        <v>-15.859477999999999</v>
      </c>
      <c r="Q33" s="10"/>
    </row>
    <row r="34" spans="2:17" x14ac:dyDescent="0.25">
      <c r="B34" s="89">
        <v>4358500000</v>
      </c>
      <c r="C34" s="89">
        <v>-65.687636999999995</v>
      </c>
      <c r="D34" s="89">
        <v>-58.197651</v>
      </c>
      <c r="E34" s="10"/>
      <c r="F34" s="6">
        <f t="shared" si="6"/>
        <v>6.9241666666667001</v>
      </c>
      <c r="G34" s="6">
        <f t="shared" si="4"/>
        <v>-13.239255999999999</v>
      </c>
      <c r="J34" s="89">
        <v>4358500000</v>
      </c>
      <c r="K34" s="89">
        <v>-42.041462000000003</v>
      </c>
      <c r="L34" s="89">
        <v>-34.345649999999999</v>
      </c>
      <c r="M34" s="10"/>
      <c r="N34" s="6">
        <f t="shared" si="7"/>
        <v>6.9241666666667001</v>
      </c>
      <c r="O34" s="6">
        <f t="shared" si="5"/>
        <v>-16.254567999999999</v>
      </c>
      <c r="Q34" s="10"/>
    </row>
    <row r="35" spans="2:17" x14ac:dyDescent="0.25">
      <c r="B35" s="89">
        <v>4808000000</v>
      </c>
      <c r="C35" s="89">
        <v>-51.520736999999997</v>
      </c>
      <c r="D35" s="89">
        <v>-44.033943000000001</v>
      </c>
      <c r="E35" s="10"/>
      <c r="F35" s="6">
        <f t="shared" si="6"/>
        <v>7.2625555555556005</v>
      </c>
      <c r="G35" s="6">
        <f t="shared" si="4"/>
        <v>-12.803452</v>
      </c>
      <c r="J35" s="89">
        <v>4808000000</v>
      </c>
      <c r="K35" s="89">
        <v>-42.335793000000002</v>
      </c>
      <c r="L35" s="89">
        <v>-35.031300000000002</v>
      </c>
      <c r="M35" s="10"/>
      <c r="N35" s="6">
        <f t="shared" si="7"/>
        <v>7.2625555555556005</v>
      </c>
      <c r="O35" s="6">
        <f t="shared" si="5"/>
        <v>-16.653482</v>
      </c>
      <c r="Q35" s="10"/>
    </row>
    <row r="36" spans="2:17" x14ac:dyDescent="0.25">
      <c r="B36" s="89">
        <v>5257500000</v>
      </c>
      <c r="C36" s="89">
        <v>-50.422275999999997</v>
      </c>
      <c r="D36" s="89">
        <v>-42.813412</v>
      </c>
      <c r="E36" s="10"/>
      <c r="F36" s="6">
        <f t="shared" si="6"/>
        <v>7.6009444444443997</v>
      </c>
      <c r="G36" s="6">
        <f t="shared" si="4"/>
        <v>-12.594806999999999</v>
      </c>
      <c r="J36" s="89">
        <v>5257500000</v>
      </c>
      <c r="K36" s="89">
        <v>-41.493735999999998</v>
      </c>
      <c r="L36" s="89">
        <v>-33.680053999999998</v>
      </c>
      <c r="M36" s="10"/>
      <c r="N36" s="6">
        <f t="shared" si="7"/>
        <v>7.6009444444443997</v>
      </c>
      <c r="O36" s="6">
        <f t="shared" si="5"/>
        <v>-16.841791000000001</v>
      </c>
      <c r="Q36" s="10"/>
    </row>
    <row r="37" spans="2:17" x14ac:dyDescent="0.25">
      <c r="B37" s="89">
        <v>5707000000</v>
      </c>
      <c r="C37" s="89">
        <v>-50.927138999999997</v>
      </c>
      <c r="D37" s="89">
        <v>-43.375205999999999</v>
      </c>
      <c r="E37" s="10"/>
      <c r="F37" s="6">
        <f t="shared" si="6"/>
        <v>7.9393333333333</v>
      </c>
      <c r="G37" s="6">
        <f t="shared" si="4"/>
        <v>-12.550658</v>
      </c>
      <c r="J37" s="89">
        <v>5707000000</v>
      </c>
      <c r="K37" s="89">
        <v>-43.162726999999997</v>
      </c>
      <c r="L37" s="89">
        <v>-34.783073000000002</v>
      </c>
      <c r="M37" s="10"/>
      <c r="N37" s="6">
        <f t="shared" si="7"/>
        <v>7.9393333333333</v>
      </c>
      <c r="O37" s="6">
        <f t="shared" si="5"/>
        <v>-16.256207</v>
      </c>
      <c r="Q37" s="10"/>
    </row>
    <row r="38" spans="2:17" x14ac:dyDescent="0.25">
      <c r="B38" s="89">
        <v>6156500000</v>
      </c>
      <c r="C38" s="89">
        <v>-47.140804000000003</v>
      </c>
      <c r="D38" s="89">
        <v>-39.500889000000001</v>
      </c>
      <c r="E38" s="10"/>
      <c r="F38" s="6">
        <f t="shared" si="6"/>
        <v>8.2777222222222004</v>
      </c>
      <c r="G38" s="6">
        <f t="shared" si="4"/>
        <v>-12.38203</v>
      </c>
      <c r="J38" s="89">
        <v>6156500000</v>
      </c>
      <c r="K38" s="89">
        <v>-48.345450999999997</v>
      </c>
      <c r="L38" s="89">
        <v>-39.806849999999997</v>
      </c>
      <c r="M38" s="10"/>
      <c r="N38" s="6">
        <f t="shared" si="7"/>
        <v>8.2777222222222004</v>
      </c>
      <c r="O38" s="6">
        <f t="shared" si="5"/>
        <v>-15.05322</v>
      </c>
      <c r="Q38" s="10"/>
    </row>
    <row r="39" spans="2:17" x14ac:dyDescent="0.25">
      <c r="B39" s="89">
        <v>6606000000</v>
      </c>
      <c r="C39" s="89">
        <v>-46.356414999999998</v>
      </c>
      <c r="D39" s="89">
        <v>-38.778671000000003</v>
      </c>
      <c r="E39" s="10"/>
      <c r="F39" s="6">
        <f t="shared" si="6"/>
        <v>8.6161111111110991</v>
      </c>
      <c r="G39" s="6">
        <f t="shared" si="4"/>
        <v>-11.848203</v>
      </c>
      <c r="J39" s="89">
        <v>6606000000</v>
      </c>
      <c r="K39" s="89">
        <v>-52.355812</v>
      </c>
      <c r="L39" s="89">
        <v>-43.405895000000001</v>
      </c>
      <c r="M39" s="10"/>
      <c r="N39" s="6">
        <f t="shared" si="7"/>
        <v>8.6161111111110991</v>
      </c>
      <c r="O39" s="6">
        <f t="shared" si="5"/>
        <v>-14.201700000000001</v>
      </c>
      <c r="Q39" s="10"/>
    </row>
    <row r="40" spans="2:17" x14ac:dyDescent="0.25">
      <c r="B40" s="89">
        <v>7055500000</v>
      </c>
      <c r="C40" s="89">
        <v>-45.390667000000001</v>
      </c>
      <c r="D40" s="89">
        <v>-37.777191000000002</v>
      </c>
      <c r="E40" s="10"/>
      <c r="F40" s="6">
        <f t="shared" si="6"/>
        <v>8.9544999999999995</v>
      </c>
      <c r="G40" s="6">
        <f t="shared" si="4"/>
        <v>-11.731127000000001</v>
      </c>
      <c r="J40" s="89">
        <v>7055500000</v>
      </c>
      <c r="K40" s="89">
        <v>-48.379573999999998</v>
      </c>
      <c r="L40" s="89">
        <v>-39.172198999999999</v>
      </c>
      <c r="M40" s="10"/>
      <c r="N40" s="6">
        <f t="shared" si="7"/>
        <v>8.9544999999999995</v>
      </c>
      <c r="O40" s="6">
        <f t="shared" si="5"/>
        <v>-13.500396</v>
      </c>
      <c r="Q40" s="10"/>
    </row>
    <row r="41" spans="2:17" x14ac:dyDescent="0.25">
      <c r="B41" s="89">
        <v>7505000000</v>
      </c>
      <c r="C41" s="89">
        <v>-45.263466000000001</v>
      </c>
      <c r="D41" s="89">
        <v>-37.330765</v>
      </c>
      <c r="E41" s="10"/>
      <c r="F41" s="6">
        <f t="shared" si="6"/>
        <v>9.2928888888889016</v>
      </c>
      <c r="G41" s="6">
        <f t="shared" si="4"/>
        <v>-11.324119</v>
      </c>
      <c r="J41" s="89">
        <v>7505000000</v>
      </c>
      <c r="K41" s="89">
        <v>-48.226612000000003</v>
      </c>
      <c r="L41" s="89">
        <v>-38.619639999999997</v>
      </c>
      <c r="M41" s="10"/>
      <c r="N41" s="6">
        <f t="shared" si="7"/>
        <v>9.2928888888889016</v>
      </c>
      <c r="O41" s="6">
        <f t="shared" si="5"/>
        <v>-12.328187</v>
      </c>
      <c r="Q41" s="10"/>
    </row>
    <row r="42" spans="2:17" x14ac:dyDescent="0.25">
      <c r="B42" s="89">
        <v>7954500000</v>
      </c>
      <c r="C42" s="89">
        <v>-44.915393999999999</v>
      </c>
      <c r="D42" s="89">
        <v>-36.613888000000003</v>
      </c>
      <c r="E42" s="10"/>
      <c r="F42" s="6">
        <f t="shared" si="6"/>
        <v>9.6312777777778003</v>
      </c>
      <c r="G42" s="6">
        <f t="shared" si="4"/>
        <v>-10.377412</v>
      </c>
      <c r="J42" s="89">
        <v>7954500000</v>
      </c>
      <c r="K42" s="89">
        <v>-50.799973000000001</v>
      </c>
      <c r="L42" s="89">
        <v>-40.876038000000001</v>
      </c>
      <c r="M42" s="10"/>
      <c r="N42" s="6">
        <f t="shared" si="7"/>
        <v>9.6312777777778003</v>
      </c>
      <c r="O42" s="6">
        <f t="shared" si="5"/>
        <v>-11.279247</v>
      </c>
      <c r="Q42" s="10"/>
    </row>
    <row r="43" spans="2:17" x14ac:dyDescent="0.25">
      <c r="B43" s="89">
        <v>8404000000</v>
      </c>
      <c r="C43" s="89">
        <v>-44.905898999999998</v>
      </c>
      <c r="D43" s="89">
        <v>-36.485202999999998</v>
      </c>
      <c r="E43" s="10"/>
      <c r="F43" s="6">
        <f t="shared" si="6"/>
        <v>9.9696666666667006</v>
      </c>
      <c r="G43" s="6">
        <f t="shared" si="4"/>
        <v>-9.9053410999999993</v>
      </c>
      <c r="J43" s="89">
        <v>8404000000</v>
      </c>
      <c r="K43" s="89">
        <v>-53.323219000000002</v>
      </c>
      <c r="L43" s="89">
        <v>-43.252102000000001</v>
      </c>
      <c r="M43" s="10"/>
      <c r="N43" s="6">
        <f t="shared" si="7"/>
        <v>9.9696666666667006</v>
      </c>
      <c r="O43" s="6">
        <f t="shared" si="5"/>
        <v>-10.314919</v>
      </c>
      <c r="Q43" s="10"/>
    </row>
    <row r="44" spans="2:17" x14ac:dyDescent="0.25">
      <c r="B44" s="89">
        <v>8853500000</v>
      </c>
      <c r="C44" s="89">
        <v>-45.744267000000001</v>
      </c>
      <c r="D44" s="89">
        <v>-37.302807000000001</v>
      </c>
      <c r="E44" s="10"/>
      <c r="F44" s="6">
        <f t="shared" si="6"/>
        <v>10.308055555555999</v>
      </c>
      <c r="G44" s="6">
        <f t="shared" si="4"/>
        <v>-9.6919765000000009</v>
      </c>
      <c r="J44" s="89">
        <v>8853500000</v>
      </c>
      <c r="K44" s="89">
        <v>-58.963225999999999</v>
      </c>
      <c r="L44" s="89">
        <v>-48.797286999999997</v>
      </c>
      <c r="M44" s="10"/>
      <c r="N44" s="6">
        <f t="shared" si="7"/>
        <v>10.308055555555999</v>
      </c>
      <c r="O44" s="6">
        <f t="shared" si="5"/>
        <v>-9.8730163999999991</v>
      </c>
      <c r="Q44" s="10"/>
    </row>
    <row r="45" spans="2:17" x14ac:dyDescent="0.25">
      <c r="B45" s="89">
        <v>9303000000</v>
      </c>
      <c r="C45" s="89">
        <v>-46.230235999999998</v>
      </c>
      <c r="D45" s="89">
        <v>-37.588188000000002</v>
      </c>
      <c r="E45" s="10"/>
      <c r="F45" s="6">
        <f t="shared" si="6"/>
        <v>10.646444444444001</v>
      </c>
      <c r="G45" s="6">
        <f t="shared" si="4"/>
        <v>-9.6424675000000004</v>
      </c>
      <c r="J45" s="89">
        <v>9303000000</v>
      </c>
      <c r="K45" s="89">
        <v>-53.379233999999997</v>
      </c>
      <c r="L45" s="89">
        <v>-42.911918999999997</v>
      </c>
      <c r="M45" s="10"/>
      <c r="N45" s="6">
        <f t="shared" si="7"/>
        <v>10.646444444444001</v>
      </c>
      <c r="O45" s="6">
        <f t="shared" si="5"/>
        <v>-9.4088315999999992</v>
      </c>
      <c r="Q45" s="10"/>
    </row>
    <row r="46" spans="2:17" x14ac:dyDescent="0.25">
      <c r="B46" s="89">
        <v>9752500000</v>
      </c>
      <c r="C46" s="89">
        <v>-47.777121999999999</v>
      </c>
      <c r="D46" s="89">
        <v>-39.099865000000001</v>
      </c>
      <c r="E46" s="10"/>
      <c r="F46" s="6">
        <f t="shared" si="6"/>
        <v>10.984833333333</v>
      </c>
      <c r="G46" s="6">
        <f t="shared" si="4"/>
        <v>-9.8049765000000004</v>
      </c>
      <c r="J46" s="89">
        <v>9752500000</v>
      </c>
      <c r="K46" s="89">
        <v>-44.557003000000002</v>
      </c>
      <c r="L46" s="89">
        <v>-34.211773000000001</v>
      </c>
      <c r="M46" s="10"/>
      <c r="N46" s="6">
        <f t="shared" si="7"/>
        <v>10.984833333333</v>
      </c>
      <c r="O46" s="6">
        <f t="shared" si="5"/>
        <v>-9.2714911000000004</v>
      </c>
      <c r="Q46" s="10"/>
    </row>
    <row r="47" spans="2:17" x14ac:dyDescent="0.25">
      <c r="B47" s="89">
        <v>10202000000</v>
      </c>
      <c r="C47" s="89">
        <v>-48.689793000000002</v>
      </c>
      <c r="D47" s="89">
        <v>-39.962414000000003</v>
      </c>
      <c r="E47" s="10"/>
      <c r="F47" s="6">
        <f t="shared" si="6"/>
        <v>11.323222222222</v>
      </c>
      <c r="G47" s="6">
        <f t="shared" si="4"/>
        <v>-10.034485</v>
      </c>
      <c r="J47" s="89">
        <v>10202000000</v>
      </c>
      <c r="K47" s="89">
        <v>-45.592250999999997</v>
      </c>
      <c r="L47" s="89">
        <v>-35.352775999999999</v>
      </c>
      <c r="M47" s="10"/>
      <c r="N47" s="6">
        <f t="shared" si="7"/>
        <v>11.323222222222</v>
      </c>
      <c r="O47" s="6">
        <f t="shared" si="5"/>
        <v>-8.7412633999999994</v>
      </c>
      <c r="Q47" s="10"/>
    </row>
    <row r="48" spans="2:17" x14ac:dyDescent="0.25">
      <c r="B48" s="89">
        <v>10651500000</v>
      </c>
      <c r="C48" s="89">
        <v>-43.308726999999998</v>
      </c>
      <c r="D48" s="89">
        <v>-34.599110000000003</v>
      </c>
      <c r="E48" s="10"/>
      <c r="F48" s="6">
        <f t="shared" si="6"/>
        <v>11.661611111111</v>
      </c>
      <c r="G48" s="6">
        <f t="shared" si="4"/>
        <v>-10.224342</v>
      </c>
      <c r="J48" s="89">
        <v>10651500000</v>
      </c>
      <c r="K48" s="89">
        <v>-48.049446000000003</v>
      </c>
      <c r="L48" s="89">
        <v>-37.883099000000001</v>
      </c>
      <c r="M48" s="10"/>
      <c r="N48" s="6">
        <f t="shared" si="7"/>
        <v>11.661611111111</v>
      </c>
      <c r="O48" s="6">
        <f t="shared" si="5"/>
        <v>-8.6601333999999994</v>
      </c>
      <c r="Q48" s="10"/>
    </row>
    <row r="49" spans="2:17" x14ac:dyDescent="0.25">
      <c r="B49" s="89">
        <v>11101000000</v>
      </c>
      <c r="C49" s="89">
        <v>-45.890728000000003</v>
      </c>
      <c r="D49" s="89">
        <v>-37.038756999999997</v>
      </c>
      <c r="E49" s="10"/>
      <c r="F49" s="6">
        <f t="shared" si="6"/>
        <v>12</v>
      </c>
      <c r="G49" s="6">
        <f t="shared" si="4"/>
        <v>-9.7081365999999996</v>
      </c>
      <c r="J49" s="89">
        <v>11101000000</v>
      </c>
      <c r="K49" s="89">
        <v>-52.269008999999997</v>
      </c>
      <c r="L49" s="89">
        <v>-42.136493999999999</v>
      </c>
      <c r="M49" s="10"/>
      <c r="N49" s="6">
        <f t="shared" si="7"/>
        <v>12</v>
      </c>
      <c r="O49" s="6">
        <f t="shared" si="5"/>
        <v>-8.9746846999999992</v>
      </c>
      <c r="Q49" s="10"/>
    </row>
    <row r="50" spans="2:17" x14ac:dyDescent="0.25">
      <c r="B50" s="89">
        <v>11550500000</v>
      </c>
      <c r="C50" s="89">
        <v>-47.573836999999997</v>
      </c>
      <c r="D50" s="89">
        <v>-38.176318999999999</v>
      </c>
      <c r="E50" s="10"/>
      <c r="F50" s="6" t="s">
        <v>21</v>
      </c>
      <c r="J50" s="89">
        <v>11550500000</v>
      </c>
      <c r="K50" s="89">
        <v>-49.698188999999999</v>
      </c>
      <c r="L50" s="89">
        <v>-39.72683</v>
      </c>
      <c r="M50" s="10"/>
      <c r="N50" s="6" t="s">
        <v>21</v>
      </c>
      <c r="Q50" s="10"/>
    </row>
    <row r="51" spans="2:17" x14ac:dyDescent="0.25">
      <c r="B51" s="89">
        <v>12000000000</v>
      </c>
      <c r="C51" s="89">
        <v>-49.247886999999999</v>
      </c>
      <c r="D51" s="89">
        <v>-38.417183000000001</v>
      </c>
      <c r="E51" s="10"/>
      <c r="J51" s="89">
        <v>12000000000</v>
      </c>
      <c r="K51" s="89">
        <v>-50.322803</v>
      </c>
      <c r="L51" s="89">
        <v>-40.572285000000001</v>
      </c>
      <c r="M51" s="10"/>
      <c r="Q51" s="10"/>
    </row>
    <row r="52" spans="2:17" x14ac:dyDescent="0.25">
      <c r="B52" s="89" t="s">
        <v>21</v>
      </c>
      <c r="E52" s="8"/>
      <c r="J52" s="89" t="s">
        <v>21</v>
      </c>
      <c r="M52" s="8"/>
      <c r="Q52" s="8"/>
    </row>
    <row r="53" spans="2:17" x14ac:dyDescent="0.25">
      <c r="E53" s="8"/>
      <c r="F53" s="6" t="s">
        <v>23</v>
      </c>
      <c r="M53" s="8"/>
      <c r="N53" s="6" t="s">
        <v>23</v>
      </c>
      <c r="Q53" s="8"/>
    </row>
    <row r="54" spans="2:17" ht="15.75" x14ac:dyDescent="0.25">
      <c r="E54" s="8"/>
      <c r="F54" s="6" t="s">
        <v>19</v>
      </c>
      <c r="G54" s="6" t="str">
        <f t="shared" ref="G54:G73" si="8">D80</f>
        <v>1Ix4L dBc Log Mag(dB)</v>
      </c>
      <c r="H54" s="35">
        <v>1</v>
      </c>
      <c r="M54" s="8"/>
      <c r="N54" s="6" t="s">
        <v>19</v>
      </c>
      <c r="O54" s="6" t="str">
        <f t="shared" ref="O54:O73" si="9">L80</f>
        <v>1Ix4L dBc Log Mag(dB)</v>
      </c>
      <c r="P54" s="35">
        <v>1</v>
      </c>
      <c r="Q54" s="8"/>
    </row>
    <row r="55" spans="2:17" ht="15.75" x14ac:dyDescent="0.25">
      <c r="B55" s="89" t="s">
        <v>22</v>
      </c>
      <c r="E55" s="8"/>
      <c r="F55" s="6">
        <f t="shared" ref="F55:F73" si="10">B81/1000000000</f>
        <v>7.9089999999999998</v>
      </c>
      <c r="G55" s="6">
        <f t="shared" si="8"/>
        <v>-46.214694999999999</v>
      </c>
      <c r="H55" s="36">
        <f>ABS(AVERAGE(G55:G73)-(H54-1)*5)</f>
        <v>46.604266894736845</v>
      </c>
      <c r="J55" s="89" t="s">
        <v>22</v>
      </c>
      <c r="M55" s="8"/>
      <c r="N55" s="6">
        <f t="shared" ref="N55:N73" si="11">J81/1000000000</f>
        <v>7.9089999999999998</v>
      </c>
      <c r="O55" s="6">
        <f t="shared" si="9"/>
        <v>-46.757607</v>
      </c>
      <c r="P55" s="36">
        <f>ABS(AVERAGE(O55:O73)-(P54-1)*5)</f>
        <v>41.958359736842112</v>
      </c>
      <c r="Q55" s="8"/>
    </row>
    <row r="56" spans="2:17" x14ac:dyDescent="0.25">
      <c r="B56" s="89" t="s">
        <v>19</v>
      </c>
      <c r="C56" s="89" t="s">
        <v>147</v>
      </c>
      <c r="D56" s="89" t="s">
        <v>73</v>
      </c>
      <c r="E56" s="8"/>
      <c r="F56" s="6">
        <f t="shared" si="10"/>
        <v>8.1362777777777993</v>
      </c>
      <c r="G56" s="6">
        <f t="shared" si="8"/>
        <v>-48.481608999999999</v>
      </c>
      <c r="J56" s="89" t="s">
        <v>19</v>
      </c>
      <c r="K56" s="89" t="s">
        <v>147</v>
      </c>
      <c r="L56" s="89" t="s">
        <v>73</v>
      </c>
      <c r="M56" s="8"/>
      <c r="N56" s="6">
        <f t="shared" si="11"/>
        <v>8.1362777777777993</v>
      </c>
      <c r="O56" s="6">
        <f t="shared" si="9"/>
        <v>-49.061774999999997</v>
      </c>
      <c r="Q56" s="8"/>
    </row>
    <row r="57" spans="2:17" x14ac:dyDescent="0.25">
      <c r="B57" s="89">
        <v>5909000000</v>
      </c>
      <c r="C57" s="89">
        <v>-20.474799999999998</v>
      </c>
      <c r="D57" s="89">
        <v>-11.58456</v>
      </c>
      <c r="E57" s="8"/>
      <c r="F57" s="6">
        <f t="shared" si="10"/>
        <v>8.3635555555555996</v>
      </c>
      <c r="G57" s="6">
        <f t="shared" si="8"/>
        <v>-49.582424000000003</v>
      </c>
      <c r="J57" s="89">
        <v>5909000000</v>
      </c>
      <c r="K57" s="89">
        <v>-21.776230000000002</v>
      </c>
      <c r="L57" s="89">
        <v>-11.733476</v>
      </c>
      <c r="M57" s="8"/>
      <c r="N57" s="6">
        <f t="shared" si="11"/>
        <v>8.3635555555555996</v>
      </c>
      <c r="O57" s="6">
        <f t="shared" si="9"/>
        <v>-46.642055999999997</v>
      </c>
      <c r="Q57" s="8"/>
    </row>
    <row r="58" spans="2:17" x14ac:dyDescent="0.25">
      <c r="B58" s="89">
        <v>6247388888.8888998</v>
      </c>
      <c r="C58" s="89">
        <v>-20.238693000000001</v>
      </c>
      <c r="D58" s="89">
        <v>-12.748709</v>
      </c>
      <c r="E58" s="8"/>
      <c r="F58" s="6">
        <f t="shared" si="10"/>
        <v>8.5908333333333005</v>
      </c>
      <c r="G58" s="6">
        <f t="shared" si="8"/>
        <v>-47.306792999999999</v>
      </c>
      <c r="J58" s="89">
        <v>6247388888.8888998</v>
      </c>
      <c r="K58" s="89">
        <v>-22.348572000000001</v>
      </c>
      <c r="L58" s="89">
        <v>-14.652761</v>
      </c>
      <c r="M58" s="8"/>
      <c r="N58" s="6">
        <f t="shared" si="11"/>
        <v>8.5908333333333005</v>
      </c>
      <c r="O58" s="6">
        <f t="shared" si="9"/>
        <v>-49.398868999999998</v>
      </c>
      <c r="Q58" s="8"/>
    </row>
    <row r="59" spans="2:17" x14ac:dyDescent="0.25">
      <c r="B59" s="89">
        <v>6585777777.7777996</v>
      </c>
      <c r="C59" s="89">
        <v>-20.439744999999998</v>
      </c>
      <c r="D59" s="89">
        <v>-12.952953000000001</v>
      </c>
      <c r="E59" s="8"/>
      <c r="F59" s="6">
        <f t="shared" si="10"/>
        <v>8.818111111111099</v>
      </c>
      <c r="G59" s="6">
        <f t="shared" si="8"/>
        <v>-51.059002</v>
      </c>
      <c r="J59" s="89">
        <v>6585777777.7777996</v>
      </c>
      <c r="K59" s="89">
        <v>-23.163972999999999</v>
      </c>
      <c r="L59" s="89">
        <v>-15.859477999999999</v>
      </c>
      <c r="M59" s="8"/>
      <c r="N59" s="6">
        <f t="shared" si="11"/>
        <v>8.818111111111099</v>
      </c>
      <c r="O59" s="6">
        <f t="shared" si="9"/>
        <v>-44.206828999999999</v>
      </c>
      <c r="Q59" s="8"/>
    </row>
    <row r="60" spans="2:17" x14ac:dyDescent="0.25">
      <c r="B60" s="89">
        <v>6924166666.6667004</v>
      </c>
      <c r="C60" s="89">
        <v>-20.848120000000002</v>
      </c>
      <c r="D60" s="89">
        <v>-13.239255999999999</v>
      </c>
      <c r="E60" s="8"/>
      <c r="F60" s="6">
        <f t="shared" si="10"/>
        <v>9.0453888888889011</v>
      </c>
      <c r="G60" s="6">
        <f t="shared" si="8"/>
        <v>-49.031433</v>
      </c>
      <c r="J60" s="89">
        <v>6924166666.6667004</v>
      </c>
      <c r="K60" s="89">
        <v>-24.068252999999999</v>
      </c>
      <c r="L60" s="89">
        <v>-16.254567999999999</v>
      </c>
      <c r="M60" s="8"/>
      <c r="N60" s="6">
        <f t="shared" si="11"/>
        <v>9.0453888888889011</v>
      </c>
      <c r="O60" s="6">
        <f t="shared" si="9"/>
        <v>-45.993251999999998</v>
      </c>
      <c r="Q60" s="8"/>
    </row>
    <row r="61" spans="2:17" x14ac:dyDescent="0.25">
      <c r="B61" s="89">
        <v>7262555555.5556002</v>
      </c>
      <c r="C61" s="89">
        <v>-20.355384999999998</v>
      </c>
      <c r="D61" s="89">
        <v>-12.803452</v>
      </c>
      <c r="E61" s="8"/>
      <c r="F61" s="6">
        <f t="shared" si="10"/>
        <v>9.2726666666666997</v>
      </c>
      <c r="G61" s="6">
        <f t="shared" si="8"/>
        <v>-50.525134999999999</v>
      </c>
      <c r="J61" s="89">
        <v>7262555555.5556002</v>
      </c>
      <c r="K61" s="89">
        <v>-25.033134</v>
      </c>
      <c r="L61" s="89">
        <v>-16.653482</v>
      </c>
      <c r="M61" s="8"/>
      <c r="N61" s="6">
        <f t="shared" si="11"/>
        <v>9.2726666666666997</v>
      </c>
      <c r="O61" s="6">
        <f t="shared" si="9"/>
        <v>-42.404654999999998</v>
      </c>
      <c r="Q61" s="8"/>
    </row>
    <row r="62" spans="2:17" x14ac:dyDescent="0.25">
      <c r="B62" s="89">
        <v>7600944444.4443998</v>
      </c>
      <c r="C62" s="89">
        <v>-20.234719999999999</v>
      </c>
      <c r="D62" s="89">
        <v>-12.594806999999999</v>
      </c>
      <c r="E62" s="8"/>
      <c r="F62" s="6">
        <f t="shared" si="10"/>
        <v>9.4999444444444006</v>
      </c>
      <c r="G62" s="6">
        <f t="shared" si="8"/>
        <v>-52.020198999999998</v>
      </c>
      <c r="J62" s="89">
        <v>7600944444.4443998</v>
      </c>
      <c r="K62" s="89">
        <v>-25.380393999999999</v>
      </c>
      <c r="L62" s="89">
        <v>-16.841791000000001</v>
      </c>
      <c r="M62" s="8"/>
      <c r="N62" s="6">
        <f t="shared" si="11"/>
        <v>9.4999444444444006</v>
      </c>
      <c r="O62" s="6">
        <f t="shared" si="9"/>
        <v>-40.389187</v>
      </c>
      <c r="Q62" s="8"/>
    </row>
    <row r="63" spans="2:17" x14ac:dyDescent="0.25">
      <c r="B63" s="89">
        <v>7939333333.3332996</v>
      </c>
      <c r="C63" s="89">
        <v>-20.128401</v>
      </c>
      <c r="D63" s="89">
        <v>-12.550658</v>
      </c>
      <c r="E63" s="8"/>
      <c r="F63" s="6">
        <f t="shared" si="10"/>
        <v>9.7272222222222009</v>
      </c>
      <c r="G63" s="6">
        <f t="shared" si="8"/>
        <v>-48.366211</v>
      </c>
      <c r="J63" s="89">
        <v>7939333333.3332996</v>
      </c>
      <c r="K63" s="89">
        <v>-25.206125</v>
      </c>
      <c r="L63" s="89">
        <v>-16.256207</v>
      </c>
      <c r="M63" s="8"/>
      <c r="N63" s="6">
        <f t="shared" si="11"/>
        <v>9.7272222222222009</v>
      </c>
      <c r="O63" s="6">
        <f t="shared" si="9"/>
        <v>-39.828468000000001</v>
      </c>
      <c r="Q63" s="8"/>
    </row>
    <row r="64" spans="2:17" x14ac:dyDescent="0.25">
      <c r="B64" s="89">
        <v>8277722222.2222004</v>
      </c>
      <c r="C64" s="89">
        <v>-19.995504</v>
      </c>
      <c r="D64" s="89">
        <v>-12.38203</v>
      </c>
      <c r="E64" s="8"/>
      <c r="F64" s="6">
        <f t="shared" si="10"/>
        <v>9.9544999999999995</v>
      </c>
      <c r="G64" s="6">
        <f t="shared" si="8"/>
        <v>-48.263027000000001</v>
      </c>
      <c r="J64" s="89">
        <v>8277722222.2222004</v>
      </c>
      <c r="K64" s="89">
        <v>-24.260593</v>
      </c>
      <c r="L64" s="89">
        <v>-15.05322</v>
      </c>
      <c r="M64" s="8"/>
      <c r="N64" s="6">
        <f t="shared" si="11"/>
        <v>9.9544999999999995</v>
      </c>
      <c r="O64" s="6">
        <f t="shared" si="9"/>
        <v>-37.888302000000003</v>
      </c>
      <c r="Q64" s="8"/>
    </row>
    <row r="65" spans="2:17" x14ac:dyDescent="0.25">
      <c r="B65" s="89">
        <v>8616111111.1110992</v>
      </c>
      <c r="C65" s="89">
        <v>-19.780905000000001</v>
      </c>
      <c r="D65" s="89">
        <v>-11.848203</v>
      </c>
      <c r="E65" s="8"/>
      <c r="F65" s="6">
        <f t="shared" si="10"/>
        <v>10.181777777778001</v>
      </c>
      <c r="G65" s="6">
        <f t="shared" si="8"/>
        <v>-45.784264</v>
      </c>
      <c r="J65" s="89">
        <v>8616111111.1110992</v>
      </c>
      <c r="K65" s="89">
        <v>-23.808672000000001</v>
      </c>
      <c r="L65" s="89">
        <v>-14.201700000000001</v>
      </c>
      <c r="M65" s="8"/>
      <c r="N65" s="6">
        <f t="shared" si="11"/>
        <v>10.181777777778001</v>
      </c>
      <c r="O65" s="6">
        <f t="shared" si="9"/>
        <v>-39.001368999999997</v>
      </c>
      <c r="Q65" s="8"/>
    </row>
    <row r="66" spans="2:17" x14ac:dyDescent="0.25">
      <c r="B66" s="89">
        <v>8954500000</v>
      </c>
      <c r="C66" s="89">
        <v>-20.032630999999999</v>
      </c>
      <c r="D66" s="89">
        <v>-11.731127000000001</v>
      </c>
      <c r="E66" s="8"/>
      <c r="F66" s="6">
        <f t="shared" si="10"/>
        <v>10.409055555556</v>
      </c>
      <c r="G66" s="6">
        <f t="shared" si="8"/>
        <v>-46.383369000000002</v>
      </c>
      <c r="J66" s="89">
        <v>8954500000</v>
      </c>
      <c r="K66" s="89">
        <v>-23.424334000000002</v>
      </c>
      <c r="L66" s="89">
        <v>-13.500396</v>
      </c>
      <c r="M66" s="8"/>
      <c r="N66" s="6">
        <f t="shared" si="11"/>
        <v>10.409055555556</v>
      </c>
      <c r="O66" s="6">
        <f t="shared" si="9"/>
        <v>-36.241244999999999</v>
      </c>
      <c r="Q66" s="8"/>
    </row>
    <row r="67" spans="2:17" x14ac:dyDescent="0.25">
      <c r="B67" s="89">
        <v>9292888888.8889008</v>
      </c>
      <c r="C67" s="89">
        <v>-19.744816</v>
      </c>
      <c r="D67" s="89">
        <v>-11.324119</v>
      </c>
      <c r="E67" s="8"/>
      <c r="F67" s="6">
        <f t="shared" si="10"/>
        <v>10.636333333333001</v>
      </c>
      <c r="G67" s="6">
        <f t="shared" si="8"/>
        <v>-44.168399999999998</v>
      </c>
      <c r="J67" s="89">
        <v>9292888888.8889008</v>
      </c>
      <c r="K67" s="89">
        <v>-22.399303</v>
      </c>
      <c r="L67" s="89">
        <v>-12.328187</v>
      </c>
      <c r="M67" s="8"/>
      <c r="N67" s="6">
        <f t="shared" si="11"/>
        <v>10.636333333333001</v>
      </c>
      <c r="O67" s="6">
        <f t="shared" si="9"/>
        <v>-37.986381999999999</v>
      </c>
      <c r="Q67" s="8"/>
    </row>
    <row r="68" spans="2:17" x14ac:dyDescent="0.25">
      <c r="B68" s="89">
        <v>9631277777.7777996</v>
      </c>
      <c r="C68" s="89">
        <v>-18.818871999999999</v>
      </c>
      <c r="D68" s="89">
        <v>-10.377412</v>
      </c>
      <c r="E68" s="8"/>
      <c r="F68" s="6">
        <f t="shared" si="10"/>
        <v>10.863611111111</v>
      </c>
      <c r="G68" s="6">
        <f t="shared" si="8"/>
        <v>-44.240940000000002</v>
      </c>
      <c r="J68" s="89">
        <v>9631277777.7777996</v>
      </c>
      <c r="K68" s="89">
        <v>-21.445188999999999</v>
      </c>
      <c r="L68" s="89">
        <v>-11.279247</v>
      </c>
      <c r="M68" s="8"/>
      <c r="N68" s="6">
        <f t="shared" si="11"/>
        <v>10.863611111111</v>
      </c>
      <c r="O68" s="6">
        <f t="shared" si="9"/>
        <v>-36.680725000000002</v>
      </c>
      <c r="Q68" s="8"/>
    </row>
    <row r="69" spans="2:17" x14ac:dyDescent="0.25">
      <c r="B69" s="89">
        <v>9969666666.6667004</v>
      </c>
      <c r="C69" s="89">
        <v>-18.547388000000002</v>
      </c>
      <c r="D69" s="89">
        <v>-9.9053410999999993</v>
      </c>
      <c r="E69" s="8"/>
      <c r="F69" s="6">
        <f t="shared" si="10"/>
        <v>11.090888888888999</v>
      </c>
      <c r="G69" s="6">
        <f t="shared" si="8"/>
        <v>-43.514809</v>
      </c>
      <c r="J69" s="89">
        <v>9969666666.6667004</v>
      </c>
      <c r="K69" s="89">
        <v>-20.782233999999999</v>
      </c>
      <c r="L69" s="89">
        <v>-10.314919</v>
      </c>
      <c r="M69" s="8"/>
      <c r="N69" s="6">
        <f t="shared" si="11"/>
        <v>11.090888888888999</v>
      </c>
      <c r="O69" s="6">
        <f t="shared" si="9"/>
        <v>-37.000731999999999</v>
      </c>
      <c r="Q69" s="8"/>
    </row>
    <row r="70" spans="2:17" x14ac:dyDescent="0.25">
      <c r="B70" s="89">
        <v>10308055555.556</v>
      </c>
      <c r="C70" s="89">
        <v>-18.369233999999999</v>
      </c>
      <c r="D70" s="89">
        <v>-9.6919765000000009</v>
      </c>
      <c r="E70" s="8"/>
      <c r="F70" s="6">
        <f t="shared" si="10"/>
        <v>11.318166666667</v>
      </c>
      <c r="G70" s="6">
        <f t="shared" si="8"/>
        <v>-44.141891000000001</v>
      </c>
      <c r="J70" s="89">
        <v>10308055555.556</v>
      </c>
      <c r="K70" s="89">
        <v>-20.218247999999999</v>
      </c>
      <c r="L70" s="89">
        <v>-9.8730163999999991</v>
      </c>
      <c r="M70" s="8"/>
      <c r="N70" s="6">
        <f t="shared" si="11"/>
        <v>11.318166666667</v>
      </c>
      <c r="O70" s="6">
        <f t="shared" si="9"/>
        <v>-42.411102</v>
      </c>
      <c r="Q70" s="8"/>
    </row>
    <row r="71" spans="2:17" x14ac:dyDescent="0.25">
      <c r="B71" s="89">
        <v>10646444444.444</v>
      </c>
      <c r="C71" s="89">
        <v>-18.369845999999999</v>
      </c>
      <c r="D71" s="89">
        <v>-9.6424675000000004</v>
      </c>
      <c r="E71" s="8"/>
      <c r="F71" s="6">
        <f t="shared" si="10"/>
        <v>11.545444444444</v>
      </c>
      <c r="G71" s="6">
        <f t="shared" si="8"/>
        <v>-43.571049000000002</v>
      </c>
      <c r="J71" s="89">
        <v>10646444444.444</v>
      </c>
      <c r="K71" s="89">
        <v>-19.648308</v>
      </c>
      <c r="L71" s="89">
        <v>-9.4088315999999992</v>
      </c>
      <c r="M71" s="8"/>
      <c r="N71" s="6">
        <f t="shared" si="11"/>
        <v>11.545444444444</v>
      </c>
      <c r="O71" s="6">
        <f t="shared" si="9"/>
        <v>-41.020156999999998</v>
      </c>
      <c r="Q71" s="8"/>
    </row>
    <row r="72" spans="2:17" x14ac:dyDescent="0.25">
      <c r="B72" s="89">
        <v>10984833333.333</v>
      </c>
      <c r="C72" s="89">
        <v>-18.514593000000001</v>
      </c>
      <c r="D72" s="89">
        <v>-9.8049765000000004</v>
      </c>
      <c r="E72" s="8"/>
      <c r="F72" s="6">
        <f t="shared" si="10"/>
        <v>11.772722222222001</v>
      </c>
      <c r="G72" s="6">
        <f t="shared" si="8"/>
        <v>-41.877597999999999</v>
      </c>
      <c r="J72" s="89">
        <v>10984833333.333</v>
      </c>
      <c r="K72" s="89">
        <v>-19.437837999999999</v>
      </c>
      <c r="L72" s="89">
        <v>-9.2714911000000004</v>
      </c>
      <c r="M72" s="8"/>
      <c r="N72" s="6">
        <f t="shared" si="11"/>
        <v>11.772722222222001</v>
      </c>
      <c r="O72" s="6">
        <f t="shared" si="9"/>
        <v>-41.795409999999997</v>
      </c>
      <c r="Q72" s="8"/>
    </row>
    <row r="73" spans="2:17" x14ac:dyDescent="0.25">
      <c r="B73" s="89">
        <v>11323222222.222</v>
      </c>
      <c r="C73" s="89">
        <v>-18.886455999999999</v>
      </c>
      <c r="D73" s="89">
        <v>-10.034485</v>
      </c>
      <c r="E73" s="8"/>
      <c r="F73" s="6">
        <f t="shared" si="10"/>
        <v>12</v>
      </c>
      <c r="G73" s="6">
        <f t="shared" si="8"/>
        <v>-40.948222999999999</v>
      </c>
      <c r="J73" s="89">
        <v>11323222222.222</v>
      </c>
      <c r="K73" s="89">
        <v>-18.873777</v>
      </c>
      <c r="L73" s="89">
        <v>-8.7412633999999994</v>
      </c>
      <c r="M73" s="8"/>
      <c r="N73" s="6">
        <f t="shared" si="11"/>
        <v>12</v>
      </c>
      <c r="O73" s="6">
        <f t="shared" si="9"/>
        <v>-42.500712999999998</v>
      </c>
      <c r="Q73" s="8"/>
    </row>
    <row r="74" spans="2:17" x14ac:dyDescent="0.25">
      <c r="B74" s="89">
        <v>11661611111.111</v>
      </c>
      <c r="C74" s="89">
        <v>-19.621862</v>
      </c>
      <c r="D74" s="89">
        <v>-10.224342</v>
      </c>
      <c r="E74" s="8"/>
      <c r="F74" s="6" t="s">
        <v>21</v>
      </c>
      <c r="J74" s="89">
        <v>11661611111.111</v>
      </c>
      <c r="K74" s="89">
        <v>-18.631495999999999</v>
      </c>
      <c r="L74" s="89">
        <v>-8.6601333999999994</v>
      </c>
      <c r="M74" s="8"/>
      <c r="N74" s="6" t="s">
        <v>21</v>
      </c>
      <c r="Q74" s="8"/>
    </row>
    <row r="75" spans="2:17" x14ac:dyDescent="0.25">
      <c r="B75" s="89">
        <v>12000000000</v>
      </c>
      <c r="C75" s="89">
        <v>-20.538838999999999</v>
      </c>
      <c r="D75" s="89">
        <v>-9.7081365999999996</v>
      </c>
      <c r="J75" s="89">
        <v>12000000000</v>
      </c>
      <c r="K75" s="89">
        <v>-18.725204000000002</v>
      </c>
      <c r="L75" s="89">
        <v>-8.9746846999999992</v>
      </c>
    </row>
    <row r="76" spans="2:17" x14ac:dyDescent="0.25">
      <c r="B76" s="89" t="s">
        <v>21</v>
      </c>
      <c r="J76" s="89" t="s">
        <v>21</v>
      </c>
    </row>
    <row r="77" spans="2:17" x14ac:dyDescent="0.25">
      <c r="F77" s="6" t="s">
        <v>24</v>
      </c>
      <c r="N77" s="6" t="s">
        <v>24</v>
      </c>
    </row>
    <row r="78" spans="2:17" ht="15.75" x14ac:dyDescent="0.25">
      <c r="F78" s="6" t="s">
        <v>19</v>
      </c>
      <c r="G78" s="6" t="str">
        <f t="shared" ref="G78:G97" si="12">D104</f>
        <v>1Ix5L dBc Log Mag(dB)</v>
      </c>
      <c r="H78" s="35">
        <v>1</v>
      </c>
      <c r="N78" s="6" t="s">
        <v>19</v>
      </c>
      <c r="O78" s="6" t="str">
        <f t="shared" ref="O78:O97" si="13">L104</f>
        <v>1Ix5L dBc Log Mag(dB)</v>
      </c>
      <c r="P78" s="35">
        <v>1</v>
      </c>
    </row>
    <row r="79" spans="2:17" ht="15.75" x14ac:dyDescent="0.25">
      <c r="B79" s="89" t="s">
        <v>23</v>
      </c>
      <c r="F79" s="6">
        <f t="shared" ref="F79:F97" si="14">B105/1000000000</f>
        <v>9.9090000000000007</v>
      </c>
      <c r="G79" s="6">
        <f t="shared" si="12"/>
        <v>-21.802848999999998</v>
      </c>
      <c r="H79" s="36">
        <f>ABS(AVERAGE(G79:G97)-(H78-1)*5)</f>
        <v>23.417992789473686</v>
      </c>
      <c r="J79" s="89" t="s">
        <v>23</v>
      </c>
      <c r="N79" s="6">
        <f t="shared" ref="N79:N97" si="15">J105/1000000000</f>
        <v>9.9090000000000007</v>
      </c>
      <c r="O79" s="6">
        <f t="shared" si="13"/>
        <v>-24.037033000000001</v>
      </c>
      <c r="P79" s="36">
        <f>ABS(AVERAGE(O79:O97)-(P78-1)*5)</f>
        <v>25.094255736842104</v>
      </c>
    </row>
    <row r="80" spans="2:17" x14ac:dyDescent="0.25">
      <c r="B80" s="89" t="s">
        <v>19</v>
      </c>
      <c r="C80" s="89" t="s">
        <v>148</v>
      </c>
      <c r="D80" s="89" t="s">
        <v>74</v>
      </c>
      <c r="F80" s="6">
        <f t="shared" si="14"/>
        <v>10.025166666666999</v>
      </c>
      <c r="G80" s="6">
        <f t="shared" si="12"/>
        <v>-27.528714999999998</v>
      </c>
      <c r="J80" s="89" t="s">
        <v>19</v>
      </c>
      <c r="K80" s="89" t="s">
        <v>148</v>
      </c>
      <c r="L80" s="89" t="s">
        <v>74</v>
      </c>
      <c r="N80" s="6">
        <f t="shared" si="15"/>
        <v>10.025166666666999</v>
      </c>
      <c r="O80" s="6">
        <f t="shared" si="13"/>
        <v>-26.105829</v>
      </c>
    </row>
    <row r="81" spans="2:15" x14ac:dyDescent="0.25">
      <c r="B81" s="89">
        <v>7909000000</v>
      </c>
      <c r="C81" s="89">
        <v>-55.104934999999998</v>
      </c>
      <c r="D81" s="89">
        <v>-46.214694999999999</v>
      </c>
      <c r="F81" s="6">
        <f t="shared" si="14"/>
        <v>10.141333333333</v>
      </c>
      <c r="G81" s="6">
        <f t="shared" si="12"/>
        <v>-23.540215</v>
      </c>
      <c r="J81" s="89">
        <v>7909000000</v>
      </c>
      <c r="K81" s="89">
        <v>-56.800362</v>
      </c>
      <c r="L81" s="89">
        <v>-46.757607</v>
      </c>
      <c r="N81" s="6">
        <f t="shared" si="15"/>
        <v>10.141333333333</v>
      </c>
      <c r="O81" s="6">
        <f t="shared" si="13"/>
        <v>-27.265173000000001</v>
      </c>
    </row>
    <row r="82" spans="2:15" x14ac:dyDescent="0.25">
      <c r="B82" s="89">
        <v>8136277777.7777996</v>
      </c>
      <c r="C82" s="89">
        <v>-55.971592000000001</v>
      </c>
      <c r="D82" s="89">
        <v>-48.481608999999999</v>
      </c>
      <c r="F82" s="6">
        <f t="shared" si="14"/>
        <v>10.2575</v>
      </c>
      <c r="G82" s="6">
        <f t="shared" si="12"/>
        <v>-24.958991999999999</v>
      </c>
      <c r="J82" s="89">
        <v>8136277777.7777996</v>
      </c>
      <c r="K82" s="89">
        <v>-56.757587000000001</v>
      </c>
      <c r="L82" s="89">
        <v>-49.061774999999997</v>
      </c>
      <c r="N82" s="6">
        <f t="shared" si="15"/>
        <v>10.2575</v>
      </c>
      <c r="O82" s="6">
        <f t="shared" si="13"/>
        <v>-26.102039000000001</v>
      </c>
    </row>
    <row r="83" spans="2:15" x14ac:dyDescent="0.25">
      <c r="B83" s="89">
        <v>8363555555.5556002</v>
      </c>
      <c r="C83" s="89">
        <v>-57.069214000000002</v>
      </c>
      <c r="D83" s="89">
        <v>-49.582424000000003</v>
      </c>
      <c r="F83" s="6">
        <f t="shared" si="14"/>
        <v>10.373666666666999</v>
      </c>
      <c r="G83" s="6">
        <f t="shared" si="12"/>
        <v>-24.740020999999999</v>
      </c>
      <c r="J83" s="89">
        <v>8363555555.5556002</v>
      </c>
      <c r="K83" s="89">
        <v>-53.946551999999997</v>
      </c>
      <c r="L83" s="89">
        <v>-46.642055999999997</v>
      </c>
      <c r="N83" s="6">
        <f t="shared" si="15"/>
        <v>10.373666666666999</v>
      </c>
      <c r="O83" s="6">
        <f t="shared" si="13"/>
        <v>-29.532473</v>
      </c>
    </row>
    <row r="84" spans="2:15" x14ac:dyDescent="0.25">
      <c r="B84" s="89">
        <v>8590833333.3332996</v>
      </c>
      <c r="C84" s="89">
        <v>-54.915657000000003</v>
      </c>
      <c r="D84" s="89">
        <v>-47.306792999999999</v>
      </c>
      <c r="F84" s="6">
        <f t="shared" si="14"/>
        <v>10.489833333332999</v>
      </c>
      <c r="G84" s="6">
        <f t="shared" si="12"/>
        <v>-24.072104</v>
      </c>
      <c r="J84" s="89">
        <v>8590833333.3332996</v>
      </c>
      <c r="K84" s="89">
        <v>-57.212550999999998</v>
      </c>
      <c r="L84" s="89">
        <v>-49.398868999999998</v>
      </c>
      <c r="N84" s="6">
        <f t="shared" si="15"/>
        <v>10.489833333332999</v>
      </c>
      <c r="O84" s="6">
        <f t="shared" si="13"/>
        <v>-26.665721999999999</v>
      </c>
    </row>
    <row r="85" spans="2:15" x14ac:dyDescent="0.25">
      <c r="B85" s="89">
        <v>8818111111.1110992</v>
      </c>
      <c r="C85" s="89">
        <v>-58.610934999999998</v>
      </c>
      <c r="D85" s="89">
        <v>-51.059002</v>
      </c>
      <c r="F85" s="6">
        <f t="shared" si="14"/>
        <v>10.606</v>
      </c>
      <c r="G85" s="6">
        <f t="shared" si="12"/>
        <v>-27.117578999999999</v>
      </c>
      <c r="J85" s="89">
        <v>8818111111.1110992</v>
      </c>
      <c r="K85" s="89">
        <v>-52.586478999999997</v>
      </c>
      <c r="L85" s="89">
        <v>-44.206828999999999</v>
      </c>
      <c r="N85" s="6">
        <f t="shared" si="15"/>
        <v>10.606</v>
      </c>
      <c r="O85" s="6">
        <f t="shared" si="13"/>
        <v>-25.146823999999999</v>
      </c>
    </row>
    <row r="86" spans="2:15" x14ac:dyDescent="0.25">
      <c r="B86" s="89">
        <v>9045388888.8889008</v>
      </c>
      <c r="C86" s="89">
        <v>-56.671345000000002</v>
      </c>
      <c r="D86" s="89">
        <v>-49.031433</v>
      </c>
      <c r="F86" s="6">
        <f t="shared" si="14"/>
        <v>10.722166666667</v>
      </c>
      <c r="G86" s="6">
        <f t="shared" si="12"/>
        <v>-23.199345000000001</v>
      </c>
      <c r="J86" s="89">
        <v>9045388888.8889008</v>
      </c>
      <c r="K86" s="89">
        <v>-54.531857000000002</v>
      </c>
      <c r="L86" s="89">
        <v>-45.993251999999998</v>
      </c>
      <c r="N86" s="6">
        <f t="shared" si="15"/>
        <v>10.722166666667</v>
      </c>
      <c r="O86" s="6">
        <f t="shared" si="13"/>
        <v>-26.824818</v>
      </c>
    </row>
    <row r="87" spans="2:15" x14ac:dyDescent="0.25">
      <c r="B87" s="89">
        <v>9272666666.6667004</v>
      </c>
      <c r="C87" s="89">
        <v>-58.102879000000001</v>
      </c>
      <c r="D87" s="89">
        <v>-50.525134999999999</v>
      </c>
      <c r="F87" s="6">
        <f t="shared" si="14"/>
        <v>10.838333333333001</v>
      </c>
      <c r="G87" s="6">
        <f t="shared" si="12"/>
        <v>-24.797279</v>
      </c>
      <c r="J87" s="89">
        <v>9272666666.6667004</v>
      </c>
      <c r="K87" s="89">
        <v>-51.354576000000002</v>
      </c>
      <c r="L87" s="89">
        <v>-42.404654999999998</v>
      </c>
      <c r="N87" s="6">
        <f t="shared" si="15"/>
        <v>10.838333333333001</v>
      </c>
      <c r="O87" s="6">
        <f t="shared" si="13"/>
        <v>-25.039387000000001</v>
      </c>
    </row>
    <row r="88" spans="2:15" x14ac:dyDescent="0.25">
      <c r="B88" s="89">
        <v>9499944444.4444008</v>
      </c>
      <c r="C88" s="89">
        <v>-59.633671</v>
      </c>
      <c r="D88" s="89">
        <v>-52.020198999999998</v>
      </c>
      <c r="F88" s="6">
        <f t="shared" si="14"/>
        <v>10.954499999999999</v>
      </c>
      <c r="G88" s="6">
        <f t="shared" si="12"/>
        <v>-22.866709</v>
      </c>
      <c r="J88" s="89">
        <v>9499944444.4444008</v>
      </c>
      <c r="K88" s="89">
        <v>-49.596561000000001</v>
      </c>
      <c r="L88" s="89">
        <v>-40.389187</v>
      </c>
      <c r="N88" s="6">
        <f t="shared" si="15"/>
        <v>10.954499999999999</v>
      </c>
      <c r="O88" s="6">
        <f t="shared" si="13"/>
        <v>-28.02084</v>
      </c>
    </row>
    <row r="89" spans="2:15" x14ac:dyDescent="0.25">
      <c r="B89" s="89">
        <v>9727222222.2222004</v>
      </c>
      <c r="C89" s="89">
        <v>-56.298912000000001</v>
      </c>
      <c r="D89" s="89">
        <v>-48.366211</v>
      </c>
      <c r="F89" s="6">
        <f t="shared" si="14"/>
        <v>11.070666666667</v>
      </c>
      <c r="G89" s="6">
        <f t="shared" si="12"/>
        <v>-22.459702</v>
      </c>
      <c r="J89" s="89">
        <v>9727222222.2222004</v>
      </c>
      <c r="K89" s="89">
        <v>-49.435436000000003</v>
      </c>
      <c r="L89" s="89">
        <v>-39.828468000000001</v>
      </c>
      <c r="N89" s="6">
        <f t="shared" si="15"/>
        <v>11.070666666667</v>
      </c>
      <c r="O89" s="6">
        <f t="shared" si="13"/>
        <v>-23.475611000000001</v>
      </c>
    </row>
    <row r="90" spans="2:15" x14ac:dyDescent="0.25">
      <c r="B90" s="89">
        <v>9954500000</v>
      </c>
      <c r="C90" s="89">
        <v>-56.564532999999997</v>
      </c>
      <c r="D90" s="89">
        <v>-48.263027000000001</v>
      </c>
      <c r="F90" s="6">
        <f t="shared" si="14"/>
        <v>11.186833333333</v>
      </c>
      <c r="G90" s="6">
        <f t="shared" si="12"/>
        <v>-25.180862000000001</v>
      </c>
      <c r="J90" s="89">
        <v>9954500000</v>
      </c>
      <c r="K90" s="89">
        <v>-47.812241</v>
      </c>
      <c r="L90" s="89">
        <v>-37.888302000000003</v>
      </c>
      <c r="N90" s="6">
        <f t="shared" si="15"/>
        <v>11.186833333333</v>
      </c>
      <c r="O90" s="6">
        <f t="shared" si="13"/>
        <v>-24.700565000000001</v>
      </c>
    </row>
    <row r="91" spans="2:15" x14ac:dyDescent="0.25">
      <c r="B91" s="89">
        <v>10181777777.778</v>
      </c>
      <c r="C91" s="89">
        <v>-54.20496</v>
      </c>
      <c r="D91" s="89">
        <v>-45.784264</v>
      </c>
      <c r="F91" s="6">
        <f t="shared" si="14"/>
        <v>11.303000000000001</v>
      </c>
      <c r="G91" s="6">
        <f t="shared" si="12"/>
        <v>-21.748905000000001</v>
      </c>
      <c r="J91" s="89">
        <v>10181777777.778</v>
      </c>
      <c r="K91" s="89">
        <v>-49.072487000000002</v>
      </c>
      <c r="L91" s="89">
        <v>-39.001368999999997</v>
      </c>
      <c r="N91" s="6">
        <f t="shared" si="15"/>
        <v>11.303000000000001</v>
      </c>
      <c r="O91" s="6">
        <f t="shared" si="13"/>
        <v>-23.714397000000002</v>
      </c>
    </row>
    <row r="92" spans="2:15" x14ac:dyDescent="0.25">
      <c r="B92" s="89">
        <v>10409055555.556</v>
      </c>
      <c r="C92" s="89">
        <v>-54.824829000000001</v>
      </c>
      <c r="D92" s="89">
        <v>-46.383369000000002</v>
      </c>
      <c r="F92" s="6">
        <f t="shared" si="14"/>
        <v>11.419166666667</v>
      </c>
      <c r="G92" s="6">
        <f t="shared" si="12"/>
        <v>-22.458037999999998</v>
      </c>
      <c r="J92" s="89">
        <v>10409055555.556</v>
      </c>
      <c r="K92" s="89">
        <v>-46.407187999999998</v>
      </c>
      <c r="L92" s="89">
        <v>-36.241244999999999</v>
      </c>
      <c r="N92" s="6">
        <f t="shared" si="15"/>
        <v>11.419166666667</v>
      </c>
      <c r="O92" s="6">
        <f t="shared" si="13"/>
        <v>-23.002355999999999</v>
      </c>
    </row>
    <row r="93" spans="2:15" x14ac:dyDescent="0.25">
      <c r="B93" s="89">
        <v>10636333333.333</v>
      </c>
      <c r="C93" s="89">
        <v>-52.810448000000001</v>
      </c>
      <c r="D93" s="89">
        <v>-44.168399999999998</v>
      </c>
      <c r="F93" s="6">
        <f t="shared" si="14"/>
        <v>11.535333333333</v>
      </c>
      <c r="G93" s="6">
        <f t="shared" si="12"/>
        <v>-21.185980000000001</v>
      </c>
      <c r="J93" s="89">
        <v>10636333333.333</v>
      </c>
      <c r="K93" s="89">
        <v>-48.453693000000001</v>
      </c>
      <c r="L93" s="89">
        <v>-37.986381999999999</v>
      </c>
      <c r="N93" s="6">
        <f t="shared" si="15"/>
        <v>11.535333333333</v>
      </c>
      <c r="O93" s="6">
        <f t="shared" si="13"/>
        <v>-25.005566000000002</v>
      </c>
    </row>
    <row r="94" spans="2:15" x14ac:dyDescent="0.25">
      <c r="B94" s="89">
        <v>10863611111.111</v>
      </c>
      <c r="C94" s="89">
        <v>-52.918197999999997</v>
      </c>
      <c r="D94" s="89">
        <v>-44.240940000000002</v>
      </c>
      <c r="F94" s="6">
        <f t="shared" si="14"/>
        <v>11.6515</v>
      </c>
      <c r="G94" s="6">
        <f t="shared" si="12"/>
        <v>-22.246435000000002</v>
      </c>
      <c r="J94" s="89">
        <v>10863611111.111</v>
      </c>
      <c r="K94" s="89">
        <v>-47.025959</v>
      </c>
      <c r="L94" s="89">
        <v>-36.680725000000002</v>
      </c>
      <c r="N94" s="6">
        <f t="shared" si="15"/>
        <v>11.6515</v>
      </c>
      <c r="O94" s="6">
        <f t="shared" si="13"/>
        <v>-22.863039000000001</v>
      </c>
    </row>
    <row r="95" spans="2:15" x14ac:dyDescent="0.25">
      <c r="B95" s="89">
        <v>11090888888.889</v>
      </c>
      <c r="C95" s="89">
        <v>-52.242187999999999</v>
      </c>
      <c r="D95" s="89">
        <v>-43.514809</v>
      </c>
      <c r="F95" s="6">
        <f t="shared" si="14"/>
        <v>11.767666666666999</v>
      </c>
      <c r="G95" s="6">
        <f t="shared" si="12"/>
        <v>-23.206371000000001</v>
      </c>
      <c r="J95" s="89">
        <v>11090888888.889</v>
      </c>
      <c r="K95" s="89">
        <v>-47.240208000000003</v>
      </c>
      <c r="L95" s="89">
        <v>-37.000731999999999</v>
      </c>
      <c r="N95" s="6">
        <f t="shared" si="15"/>
        <v>11.767666666666999</v>
      </c>
      <c r="O95" s="6">
        <f t="shared" si="13"/>
        <v>-23.987963000000001</v>
      </c>
    </row>
    <row r="96" spans="2:15" x14ac:dyDescent="0.25">
      <c r="B96" s="89">
        <v>11318166666.667</v>
      </c>
      <c r="C96" s="89">
        <v>-52.851509</v>
      </c>
      <c r="D96" s="89">
        <v>-44.141891000000001</v>
      </c>
      <c r="F96" s="6">
        <f t="shared" si="14"/>
        <v>11.883833333333</v>
      </c>
      <c r="G96" s="6">
        <f t="shared" si="12"/>
        <v>-20.922270000000001</v>
      </c>
      <c r="J96" s="89">
        <v>11318166666.667</v>
      </c>
      <c r="K96" s="89">
        <v>-52.577449999999999</v>
      </c>
      <c r="L96" s="89">
        <v>-42.411102</v>
      </c>
      <c r="N96" s="6">
        <f t="shared" si="15"/>
        <v>11.883833333333</v>
      </c>
      <c r="O96" s="6">
        <f t="shared" si="13"/>
        <v>-22.480215000000001</v>
      </c>
    </row>
    <row r="97" spans="2:16" x14ac:dyDescent="0.25">
      <c r="B97" s="89">
        <v>11545444444.444</v>
      </c>
      <c r="C97" s="89">
        <v>-52.423018999999996</v>
      </c>
      <c r="D97" s="89">
        <v>-43.571049000000002</v>
      </c>
      <c r="F97" s="6">
        <f t="shared" si="14"/>
        <v>12</v>
      </c>
      <c r="G97" s="6">
        <f t="shared" si="12"/>
        <v>-20.909492</v>
      </c>
      <c r="J97" s="89">
        <v>11545444444.444</v>
      </c>
      <c r="K97" s="89">
        <v>-51.152672000000003</v>
      </c>
      <c r="L97" s="89">
        <v>-41.020156999999998</v>
      </c>
      <c r="N97" s="6">
        <f t="shared" si="15"/>
        <v>12</v>
      </c>
      <c r="O97" s="6">
        <f t="shared" si="13"/>
        <v>-22.821009</v>
      </c>
    </row>
    <row r="98" spans="2:16" x14ac:dyDescent="0.25">
      <c r="B98" s="89">
        <v>11772722222.222</v>
      </c>
      <c r="C98" s="89">
        <v>-51.275115999999997</v>
      </c>
      <c r="D98" s="89">
        <v>-41.877597999999999</v>
      </c>
      <c r="F98" s="6" t="s">
        <v>21</v>
      </c>
      <c r="J98" s="89">
        <v>11772722222.222</v>
      </c>
      <c r="K98" s="89">
        <v>-51.766773000000001</v>
      </c>
      <c r="L98" s="89">
        <v>-41.795409999999997</v>
      </c>
      <c r="N98" s="6" t="s">
        <v>21</v>
      </c>
    </row>
    <row r="99" spans="2:16" x14ac:dyDescent="0.25">
      <c r="B99" s="89">
        <v>12000000000</v>
      </c>
      <c r="C99" s="89">
        <v>-51.778927000000003</v>
      </c>
      <c r="D99" s="89">
        <v>-40.948222999999999</v>
      </c>
      <c r="J99" s="89">
        <v>12000000000</v>
      </c>
      <c r="K99" s="89">
        <v>-52.251232000000002</v>
      </c>
      <c r="L99" s="89">
        <v>-42.500712999999998</v>
      </c>
    </row>
    <row r="100" spans="2:16" x14ac:dyDescent="0.25">
      <c r="B100" s="89" t="s">
        <v>21</v>
      </c>
      <c r="J100" s="89" t="s">
        <v>21</v>
      </c>
    </row>
    <row r="101" spans="2:16" x14ac:dyDescent="0.25">
      <c r="F101" s="6" t="s">
        <v>25</v>
      </c>
      <c r="N101" s="6" t="s">
        <v>25</v>
      </c>
    </row>
    <row r="102" spans="2:16" ht="15.75" x14ac:dyDescent="0.25">
      <c r="F102" s="6" t="s">
        <v>19</v>
      </c>
      <c r="G102" s="6" t="str">
        <f t="shared" ref="G102:G121" si="16">D128</f>
        <v>2Ix1L dBc Log Mag(dB)</v>
      </c>
      <c r="H102" s="35">
        <v>2</v>
      </c>
      <c r="N102" s="6" t="s">
        <v>19</v>
      </c>
      <c r="O102" s="6" t="str">
        <f t="shared" ref="O102:O121" si="17">L128</f>
        <v>2Ix1L dBc Log Mag(dB)</v>
      </c>
      <c r="P102" s="35">
        <v>2</v>
      </c>
    </row>
    <row r="103" spans="2:16" ht="15.75" x14ac:dyDescent="0.25">
      <c r="B103" s="89" t="s">
        <v>24</v>
      </c>
      <c r="F103" s="6">
        <f t="shared" ref="F103:F121" si="18">B129/1000000000</f>
        <v>1.8180000000000001</v>
      </c>
      <c r="G103" s="6">
        <f t="shared" si="16"/>
        <v>-50.599181999999999</v>
      </c>
      <c r="H103" s="36">
        <f>ABS(AVERAGE(G103:G121)-(H102-1)*5)</f>
        <v>66.009711631578938</v>
      </c>
      <c r="J103" s="89" t="s">
        <v>24</v>
      </c>
      <c r="N103" s="6">
        <f t="shared" ref="N103:N121" si="19">J129/1000000000</f>
        <v>1.8180000000000001</v>
      </c>
      <c r="O103" s="6">
        <f t="shared" si="17"/>
        <v>-63.678649999999998</v>
      </c>
      <c r="P103" s="36">
        <f>ABS(AVERAGE(O103:O121)-(P102-1)*5)</f>
        <v>66.879642263157905</v>
      </c>
    </row>
    <row r="104" spans="2:16" x14ac:dyDescent="0.25">
      <c r="B104" s="89" t="s">
        <v>19</v>
      </c>
      <c r="C104" s="89" t="s">
        <v>149</v>
      </c>
      <c r="D104" s="89" t="s">
        <v>266</v>
      </c>
      <c r="F104" s="6">
        <f t="shared" si="18"/>
        <v>2.3735555555556003</v>
      </c>
      <c r="G104" s="6">
        <f t="shared" si="16"/>
        <v>-49.476658</v>
      </c>
      <c r="J104" s="89" t="s">
        <v>19</v>
      </c>
      <c r="K104" s="89" t="s">
        <v>149</v>
      </c>
      <c r="L104" s="89" t="s">
        <v>266</v>
      </c>
      <c r="N104" s="6">
        <f t="shared" si="19"/>
        <v>2.3735555555556003</v>
      </c>
      <c r="O104" s="6">
        <f t="shared" si="17"/>
        <v>-66.337058999999996</v>
      </c>
    </row>
    <row r="105" spans="2:16" x14ac:dyDescent="0.25">
      <c r="B105" s="89">
        <v>9909000000</v>
      </c>
      <c r="C105" s="89">
        <v>-30.693090000000002</v>
      </c>
      <c r="D105" s="89">
        <v>-21.802848999999998</v>
      </c>
      <c r="F105" s="6">
        <f t="shared" si="18"/>
        <v>2.9291111111111001</v>
      </c>
      <c r="G105" s="6">
        <f t="shared" si="16"/>
        <v>-55.196793</v>
      </c>
      <c r="J105" s="89">
        <v>9909000000</v>
      </c>
      <c r="K105" s="89">
        <v>-34.079788000000001</v>
      </c>
      <c r="L105" s="89">
        <v>-24.037033000000001</v>
      </c>
      <c r="N105" s="6">
        <f t="shared" si="19"/>
        <v>2.9291111111111001</v>
      </c>
      <c r="O105" s="6">
        <f t="shared" si="17"/>
        <v>-61.925991000000003</v>
      </c>
    </row>
    <row r="106" spans="2:16" x14ac:dyDescent="0.25">
      <c r="B106" s="89">
        <v>10025166666.667</v>
      </c>
      <c r="C106" s="89">
        <v>-35.018700000000003</v>
      </c>
      <c r="D106" s="89">
        <v>-27.528714999999998</v>
      </c>
      <c r="F106" s="6">
        <f t="shared" si="18"/>
        <v>3.4846666666666999</v>
      </c>
      <c r="G106" s="6">
        <f t="shared" si="16"/>
        <v>-60.217731000000001</v>
      </c>
      <c r="J106" s="89">
        <v>10025166666.667</v>
      </c>
      <c r="K106" s="89">
        <v>-33.801639999999999</v>
      </c>
      <c r="L106" s="89">
        <v>-26.105829</v>
      </c>
      <c r="N106" s="6">
        <f t="shared" si="19"/>
        <v>3.4846666666666999</v>
      </c>
      <c r="O106" s="6">
        <f t="shared" si="17"/>
        <v>-61.701839</v>
      </c>
    </row>
    <row r="107" spans="2:16" x14ac:dyDescent="0.25">
      <c r="B107" s="89">
        <v>10141333333.333</v>
      </c>
      <c r="C107" s="89">
        <v>-31.027006</v>
      </c>
      <c r="D107" s="89">
        <v>-23.540215</v>
      </c>
      <c r="F107" s="6">
        <f t="shared" si="18"/>
        <v>4.0402222222221997</v>
      </c>
      <c r="G107" s="6">
        <f t="shared" si="16"/>
        <v>-64.332702999999995</v>
      </c>
      <c r="J107" s="89">
        <v>10141333333.333</v>
      </c>
      <c r="K107" s="89">
        <v>-34.569668</v>
      </c>
      <c r="L107" s="89">
        <v>-27.265173000000001</v>
      </c>
      <c r="N107" s="6">
        <f t="shared" si="19"/>
        <v>4.0402222222221997</v>
      </c>
      <c r="O107" s="6">
        <f t="shared" si="17"/>
        <v>-63.412776999999998</v>
      </c>
    </row>
    <row r="108" spans="2:16" x14ac:dyDescent="0.25">
      <c r="B108" s="89">
        <v>10257500000</v>
      </c>
      <c r="C108" s="89">
        <v>-32.567855999999999</v>
      </c>
      <c r="D108" s="89">
        <v>-24.958991999999999</v>
      </c>
      <c r="F108" s="6">
        <f t="shared" si="18"/>
        <v>4.5957777777777995</v>
      </c>
      <c r="G108" s="6">
        <f t="shared" si="16"/>
        <v>-64.735045999999997</v>
      </c>
      <c r="J108" s="89">
        <v>10257500000</v>
      </c>
      <c r="K108" s="89">
        <v>-33.915722000000002</v>
      </c>
      <c r="L108" s="89">
        <v>-26.102039000000001</v>
      </c>
      <c r="N108" s="6">
        <f t="shared" si="19"/>
        <v>4.5957777777777995</v>
      </c>
      <c r="O108" s="6">
        <f t="shared" si="17"/>
        <v>-57.111103</v>
      </c>
    </row>
    <row r="109" spans="2:16" x14ac:dyDescent="0.25">
      <c r="B109" s="89">
        <v>10373666666.667</v>
      </c>
      <c r="C109" s="89">
        <v>-32.291953999999997</v>
      </c>
      <c r="D109" s="89">
        <v>-24.740020999999999</v>
      </c>
      <c r="F109" s="6">
        <f t="shared" si="18"/>
        <v>5.1513333333332998</v>
      </c>
      <c r="G109" s="6">
        <f t="shared" si="16"/>
        <v>-84.705162000000001</v>
      </c>
      <c r="J109" s="89">
        <v>10373666666.667</v>
      </c>
      <c r="K109" s="89">
        <v>-37.912125000000003</v>
      </c>
      <c r="L109" s="89">
        <v>-29.532473</v>
      </c>
      <c r="N109" s="6">
        <f t="shared" si="19"/>
        <v>5.1513333333332998</v>
      </c>
      <c r="O109" s="6">
        <f t="shared" si="17"/>
        <v>-64.870941000000002</v>
      </c>
    </row>
    <row r="110" spans="2:16" x14ac:dyDescent="0.25">
      <c r="B110" s="89">
        <v>10489833333.333</v>
      </c>
      <c r="C110" s="89">
        <v>-31.712019000000002</v>
      </c>
      <c r="D110" s="89">
        <v>-24.072104</v>
      </c>
      <c r="F110" s="6">
        <f t="shared" si="18"/>
        <v>5.7068888888888996</v>
      </c>
      <c r="G110" s="6">
        <f t="shared" si="16"/>
        <v>-64.915405000000007</v>
      </c>
      <c r="J110" s="89">
        <v>10489833333.333</v>
      </c>
      <c r="K110" s="89">
        <v>-35.204323000000002</v>
      </c>
      <c r="L110" s="89">
        <v>-26.665721999999999</v>
      </c>
      <c r="N110" s="6">
        <f t="shared" si="19"/>
        <v>5.7068888888888996</v>
      </c>
      <c r="O110" s="6">
        <f t="shared" si="17"/>
        <v>-66.807120999999995</v>
      </c>
    </row>
    <row r="111" spans="2:16" x14ac:dyDescent="0.25">
      <c r="B111" s="89">
        <v>10606000000</v>
      </c>
      <c r="C111" s="89">
        <v>-34.695323999999999</v>
      </c>
      <c r="D111" s="89">
        <v>-27.117578999999999</v>
      </c>
      <c r="F111" s="6">
        <f t="shared" si="18"/>
        <v>6.2624444444443998</v>
      </c>
      <c r="G111" s="6">
        <f t="shared" si="16"/>
        <v>-63.288058999999997</v>
      </c>
      <c r="J111" s="89">
        <v>10606000000</v>
      </c>
      <c r="K111" s="89">
        <v>-34.096744999999999</v>
      </c>
      <c r="L111" s="89">
        <v>-25.146823999999999</v>
      </c>
      <c r="N111" s="6">
        <f t="shared" si="19"/>
        <v>6.2624444444443998</v>
      </c>
      <c r="O111" s="6">
        <f t="shared" si="17"/>
        <v>-69.229881000000006</v>
      </c>
    </row>
    <row r="112" spans="2:16" x14ac:dyDescent="0.25">
      <c r="B112" s="89">
        <v>10722166666.667</v>
      </c>
      <c r="C112" s="89">
        <v>-30.812819000000001</v>
      </c>
      <c r="D112" s="89">
        <v>-23.199345000000001</v>
      </c>
      <c r="F112" s="6">
        <f t="shared" si="18"/>
        <v>6.8179999999999996</v>
      </c>
      <c r="G112" s="6">
        <f t="shared" si="16"/>
        <v>-60.309306999999997</v>
      </c>
      <c r="J112" s="89">
        <v>10722166666.667</v>
      </c>
      <c r="K112" s="89">
        <v>-36.032192000000002</v>
      </c>
      <c r="L112" s="89">
        <v>-26.824818</v>
      </c>
      <c r="N112" s="6">
        <f t="shared" si="19"/>
        <v>6.8179999999999996</v>
      </c>
      <c r="O112" s="6">
        <f t="shared" si="17"/>
        <v>-60.056533999999999</v>
      </c>
    </row>
    <row r="113" spans="2:16" x14ac:dyDescent="0.25">
      <c r="B113" s="89">
        <v>10838333333.333</v>
      </c>
      <c r="C113" s="89">
        <v>-32.729979999999998</v>
      </c>
      <c r="D113" s="89">
        <v>-24.797279</v>
      </c>
      <c r="F113" s="6">
        <f t="shared" si="18"/>
        <v>7.3735555555556003</v>
      </c>
      <c r="G113" s="6">
        <f t="shared" si="16"/>
        <v>-60.665585</v>
      </c>
      <c r="J113" s="89">
        <v>10838333333.333</v>
      </c>
      <c r="K113" s="89">
        <v>-34.646357999999999</v>
      </c>
      <c r="L113" s="89">
        <v>-25.039387000000001</v>
      </c>
      <c r="N113" s="6">
        <f t="shared" si="19"/>
        <v>7.3735555555556003</v>
      </c>
      <c r="O113" s="6">
        <f t="shared" si="17"/>
        <v>-61.138966000000003</v>
      </c>
    </row>
    <row r="114" spans="2:16" x14ac:dyDescent="0.25">
      <c r="B114" s="89">
        <v>10954500000</v>
      </c>
      <c r="C114" s="89">
        <v>-31.168213000000002</v>
      </c>
      <c r="D114" s="89">
        <v>-22.866709</v>
      </c>
      <c r="F114" s="6">
        <f t="shared" si="18"/>
        <v>7.9291111111111006</v>
      </c>
      <c r="G114" s="6">
        <f t="shared" si="16"/>
        <v>-60.806820000000002</v>
      </c>
      <c r="J114" s="89">
        <v>10954500000</v>
      </c>
      <c r="K114" s="89">
        <v>-37.944777999999999</v>
      </c>
      <c r="L114" s="89">
        <v>-28.02084</v>
      </c>
      <c r="N114" s="6">
        <f t="shared" si="19"/>
        <v>7.9291111111111006</v>
      </c>
      <c r="O114" s="6">
        <f t="shared" si="17"/>
        <v>-60.230792999999998</v>
      </c>
    </row>
    <row r="115" spans="2:16" x14ac:dyDescent="0.25">
      <c r="B115" s="89">
        <v>11070666666.667</v>
      </c>
      <c r="C115" s="89">
        <v>-30.880400000000002</v>
      </c>
      <c r="D115" s="89">
        <v>-22.459702</v>
      </c>
      <c r="F115" s="6">
        <f t="shared" si="18"/>
        <v>8.4846666666667012</v>
      </c>
      <c r="G115" s="6">
        <f t="shared" si="16"/>
        <v>-56.696506999999997</v>
      </c>
      <c r="J115" s="89">
        <v>11070666666.667</v>
      </c>
      <c r="K115" s="89">
        <v>-33.546729999999997</v>
      </c>
      <c r="L115" s="89">
        <v>-23.475611000000001</v>
      </c>
      <c r="N115" s="6">
        <f t="shared" si="19"/>
        <v>8.4846666666667012</v>
      </c>
      <c r="O115" s="6">
        <f t="shared" si="17"/>
        <v>-55.211078999999998</v>
      </c>
    </row>
    <row r="116" spans="2:16" x14ac:dyDescent="0.25">
      <c r="B116" s="89">
        <v>11186833333.333</v>
      </c>
      <c r="C116" s="89">
        <v>-33.622321999999997</v>
      </c>
      <c r="D116" s="89">
        <v>-25.180862000000001</v>
      </c>
      <c r="F116" s="6">
        <f t="shared" si="18"/>
        <v>9.0402222222221997</v>
      </c>
      <c r="G116" s="6">
        <f t="shared" si="16"/>
        <v>-55.666263999999998</v>
      </c>
      <c r="J116" s="89">
        <v>11186833333.333</v>
      </c>
      <c r="K116" s="89">
        <v>-34.866508000000003</v>
      </c>
      <c r="L116" s="89">
        <v>-24.700565000000001</v>
      </c>
      <c r="N116" s="6">
        <f t="shared" si="19"/>
        <v>9.0402222222221997</v>
      </c>
      <c r="O116" s="6">
        <f t="shared" si="17"/>
        <v>-54.502670000000002</v>
      </c>
    </row>
    <row r="117" spans="2:16" x14ac:dyDescent="0.25">
      <c r="B117" s="89">
        <v>11303000000</v>
      </c>
      <c r="C117" s="89">
        <v>-30.390953</v>
      </c>
      <c r="D117" s="89">
        <v>-21.748905000000001</v>
      </c>
      <c r="F117" s="6">
        <f t="shared" si="18"/>
        <v>9.5957777777777995</v>
      </c>
      <c r="G117" s="6">
        <f t="shared" si="16"/>
        <v>-66.600159000000005</v>
      </c>
      <c r="J117" s="89">
        <v>11303000000</v>
      </c>
      <c r="K117" s="89">
        <v>-34.181713000000002</v>
      </c>
      <c r="L117" s="89">
        <v>-23.714397000000002</v>
      </c>
      <c r="N117" s="6">
        <f t="shared" si="19"/>
        <v>9.5957777777777995</v>
      </c>
      <c r="O117" s="6">
        <f t="shared" si="17"/>
        <v>-56.231701000000001</v>
      </c>
    </row>
    <row r="118" spans="2:16" x14ac:dyDescent="0.25">
      <c r="B118" s="89">
        <v>11419166666.667</v>
      </c>
      <c r="C118" s="89">
        <v>-31.135296</v>
      </c>
      <c r="D118" s="89">
        <v>-22.458037999999998</v>
      </c>
      <c r="F118" s="6">
        <f t="shared" si="18"/>
        <v>10.151333333333</v>
      </c>
      <c r="G118" s="6">
        <f t="shared" si="16"/>
        <v>-59.707073000000001</v>
      </c>
      <c r="J118" s="89">
        <v>11419166666.667</v>
      </c>
      <c r="K118" s="89">
        <v>-33.347588000000002</v>
      </c>
      <c r="L118" s="89">
        <v>-23.002355999999999</v>
      </c>
      <c r="N118" s="6">
        <f t="shared" si="19"/>
        <v>10.151333333333</v>
      </c>
      <c r="O118" s="6">
        <f t="shared" si="17"/>
        <v>-60.440426000000002</v>
      </c>
    </row>
    <row r="119" spans="2:16" x14ac:dyDescent="0.25">
      <c r="B119" s="89">
        <v>11535333333.333</v>
      </c>
      <c r="C119" s="89">
        <v>-29.913360999999998</v>
      </c>
      <c r="D119" s="89">
        <v>-21.185980000000001</v>
      </c>
      <c r="F119" s="6">
        <f t="shared" si="18"/>
        <v>10.706888888889001</v>
      </c>
      <c r="G119" s="6">
        <f t="shared" si="16"/>
        <v>-59.692664999999998</v>
      </c>
      <c r="J119" s="89">
        <v>11535333333.333</v>
      </c>
      <c r="K119" s="89">
        <v>-35.245041000000001</v>
      </c>
      <c r="L119" s="89">
        <v>-25.005566000000002</v>
      </c>
      <c r="N119" s="6">
        <f t="shared" si="19"/>
        <v>10.706888888889001</v>
      </c>
      <c r="O119" s="6">
        <f t="shared" si="17"/>
        <v>-62.457881999999998</v>
      </c>
    </row>
    <row r="120" spans="2:16" x14ac:dyDescent="0.25">
      <c r="B120" s="89">
        <v>11651500000</v>
      </c>
      <c r="C120" s="89">
        <v>-30.956050999999999</v>
      </c>
      <c r="D120" s="89">
        <v>-22.246435000000002</v>
      </c>
      <c r="F120" s="6">
        <f t="shared" si="18"/>
        <v>11.262444444444</v>
      </c>
      <c r="G120" s="6">
        <f t="shared" si="16"/>
        <v>-61.711562999999998</v>
      </c>
      <c r="J120" s="89">
        <v>11651500000</v>
      </c>
      <c r="K120" s="89">
        <v>-33.029387999999997</v>
      </c>
      <c r="L120" s="89">
        <v>-22.863039000000001</v>
      </c>
      <c r="N120" s="6">
        <f t="shared" si="19"/>
        <v>11.262444444444</v>
      </c>
      <c r="O120" s="6">
        <f t="shared" si="17"/>
        <v>-64.596710000000002</v>
      </c>
    </row>
    <row r="121" spans="2:16" x14ac:dyDescent="0.25">
      <c r="B121" s="89">
        <v>11767666666.667</v>
      </c>
      <c r="C121" s="89">
        <v>-32.058342000000003</v>
      </c>
      <c r="D121" s="89">
        <v>-23.206371000000001</v>
      </c>
      <c r="F121" s="6">
        <f t="shared" si="18"/>
        <v>11.818</v>
      </c>
      <c r="G121" s="6">
        <f t="shared" si="16"/>
        <v>-59.861839000000003</v>
      </c>
      <c r="J121" s="89">
        <v>11767666666.667</v>
      </c>
      <c r="K121" s="89">
        <v>-34.120475999999996</v>
      </c>
      <c r="L121" s="89">
        <v>-23.987963000000001</v>
      </c>
      <c r="N121" s="6">
        <f t="shared" si="19"/>
        <v>11.818</v>
      </c>
      <c r="O121" s="6">
        <f t="shared" si="17"/>
        <v>-65.771079999999998</v>
      </c>
    </row>
    <row r="122" spans="2:16" x14ac:dyDescent="0.25">
      <c r="B122" s="89">
        <v>11883833333.333</v>
      </c>
      <c r="C122" s="89">
        <v>-30.319790000000001</v>
      </c>
      <c r="D122" s="89">
        <v>-20.922270000000001</v>
      </c>
      <c r="F122" s="6" t="s">
        <v>21</v>
      </c>
      <c r="J122" s="89">
        <v>11883833333.333</v>
      </c>
      <c r="K122" s="89">
        <v>-32.451576000000003</v>
      </c>
      <c r="L122" s="89">
        <v>-22.480215000000001</v>
      </c>
      <c r="N122" s="6" t="s">
        <v>21</v>
      </c>
    </row>
    <row r="123" spans="2:16" x14ac:dyDescent="0.25">
      <c r="B123" s="89">
        <v>12000000000</v>
      </c>
      <c r="C123" s="89">
        <v>-31.740193999999999</v>
      </c>
      <c r="D123" s="89">
        <v>-20.909492</v>
      </c>
      <c r="J123" s="89">
        <v>12000000000</v>
      </c>
      <c r="K123" s="89">
        <v>-32.571528999999998</v>
      </c>
      <c r="L123" s="89">
        <v>-22.821009</v>
      </c>
    </row>
    <row r="124" spans="2:16" x14ac:dyDescent="0.25">
      <c r="B124" s="89" t="s">
        <v>21</v>
      </c>
      <c r="J124" s="89" t="s">
        <v>21</v>
      </c>
    </row>
    <row r="125" spans="2:16" x14ac:dyDescent="0.25">
      <c r="F125" s="6" t="s">
        <v>35</v>
      </c>
      <c r="N125" s="6" t="s">
        <v>35</v>
      </c>
    </row>
    <row r="126" spans="2:16" ht="15.75" x14ac:dyDescent="0.25">
      <c r="F126" s="6" t="s">
        <v>19</v>
      </c>
      <c r="G126" s="6" t="str">
        <f t="shared" ref="G126:G145" si="20">D152</f>
        <v>2Ix2L dBc Log Mag(dB)</v>
      </c>
      <c r="H126" s="35">
        <v>2</v>
      </c>
      <c r="N126" s="6" t="s">
        <v>19</v>
      </c>
      <c r="O126" s="6" t="str">
        <f t="shared" ref="O126:O145" si="21">L152</f>
        <v>2Ix2L dBc Log Mag(dB)</v>
      </c>
      <c r="P126" s="35">
        <v>2</v>
      </c>
    </row>
    <row r="127" spans="2:16" ht="15.75" x14ac:dyDescent="0.25">
      <c r="B127" s="89" t="s">
        <v>25</v>
      </c>
      <c r="F127" s="6">
        <f t="shared" ref="F127:F145" si="22">B153/1000000000</f>
        <v>3.8180000000000001</v>
      </c>
      <c r="G127" s="6">
        <f t="shared" si="20"/>
        <v>-43.482506000000001</v>
      </c>
      <c r="H127" s="36">
        <f>ABS(AVERAGE(G127:G145)-(H126-1)*5)</f>
        <v>57.222664157894741</v>
      </c>
      <c r="J127" s="89" t="s">
        <v>25</v>
      </c>
      <c r="N127" s="6">
        <f t="shared" ref="N127:N145" si="23">J153/1000000000</f>
        <v>3.8180000000000001</v>
      </c>
      <c r="O127" s="6">
        <f t="shared" si="21"/>
        <v>-45.001503</v>
      </c>
      <c r="P127" s="36">
        <f>ABS(AVERAGE(O127:O145)-(P126-1)*5)</f>
        <v>54.858053315789469</v>
      </c>
    </row>
    <row r="128" spans="2:16" x14ac:dyDescent="0.25">
      <c r="B128" s="89" t="s">
        <v>19</v>
      </c>
      <c r="C128" s="89" t="s">
        <v>117</v>
      </c>
      <c r="D128" s="89" t="s">
        <v>75</v>
      </c>
      <c r="F128" s="6">
        <f t="shared" si="22"/>
        <v>4.2725555555556003</v>
      </c>
      <c r="G128" s="6">
        <f t="shared" si="20"/>
        <v>-47.636284000000003</v>
      </c>
      <c r="J128" s="89" t="s">
        <v>19</v>
      </c>
      <c r="K128" s="89" t="s">
        <v>117</v>
      </c>
      <c r="L128" s="89" t="s">
        <v>75</v>
      </c>
      <c r="N128" s="6">
        <f t="shared" si="23"/>
        <v>4.2725555555556003</v>
      </c>
      <c r="O128" s="6">
        <f t="shared" si="21"/>
        <v>-45.583038000000002</v>
      </c>
    </row>
    <row r="129" spans="2:15" x14ac:dyDescent="0.25">
      <c r="B129" s="89">
        <v>1818000000</v>
      </c>
      <c r="C129" s="89">
        <v>-59.489426000000002</v>
      </c>
      <c r="D129" s="89">
        <v>-50.599181999999999</v>
      </c>
      <c r="F129" s="6">
        <f t="shared" si="22"/>
        <v>4.7271111111111006</v>
      </c>
      <c r="G129" s="6">
        <f t="shared" si="20"/>
        <v>-50.398899</v>
      </c>
      <c r="J129" s="89">
        <v>1818000000</v>
      </c>
      <c r="K129" s="89">
        <v>-73.721405000000004</v>
      </c>
      <c r="L129" s="89">
        <v>-63.678649999999998</v>
      </c>
      <c r="N129" s="6">
        <f t="shared" si="23"/>
        <v>4.7271111111111006</v>
      </c>
      <c r="O129" s="6">
        <f t="shared" si="21"/>
        <v>-42.033442999999998</v>
      </c>
    </row>
    <row r="130" spans="2:15" x14ac:dyDescent="0.25">
      <c r="B130" s="89">
        <v>2373555555.5556002</v>
      </c>
      <c r="C130" s="89">
        <v>-56.966644000000002</v>
      </c>
      <c r="D130" s="89">
        <v>-49.476658</v>
      </c>
      <c r="F130" s="6">
        <f t="shared" si="22"/>
        <v>5.1816666666667004</v>
      </c>
      <c r="G130" s="6">
        <f t="shared" si="20"/>
        <v>-50.267048000000003</v>
      </c>
      <c r="J130" s="89">
        <v>2373555555.5556002</v>
      </c>
      <c r="K130" s="89">
        <v>-74.032866999999996</v>
      </c>
      <c r="L130" s="89">
        <v>-66.337058999999996</v>
      </c>
      <c r="N130" s="6">
        <f t="shared" si="23"/>
        <v>5.1816666666667004</v>
      </c>
      <c r="O130" s="6">
        <f t="shared" si="21"/>
        <v>-39.642609</v>
      </c>
    </row>
    <row r="131" spans="2:15" x14ac:dyDescent="0.25">
      <c r="B131" s="89">
        <v>2929111111.1111002</v>
      </c>
      <c r="C131" s="89">
        <v>-62.683582000000001</v>
      </c>
      <c r="D131" s="89">
        <v>-55.196793</v>
      </c>
      <c r="F131" s="6">
        <f t="shared" si="22"/>
        <v>5.6362222222222007</v>
      </c>
      <c r="G131" s="6">
        <f t="shared" si="20"/>
        <v>-47.168132999999997</v>
      </c>
      <c r="J131" s="89">
        <v>2929111111.1111002</v>
      </c>
      <c r="K131" s="89">
        <v>-69.230484000000004</v>
      </c>
      <c r="L131" s="89">
        <v>-61.925991000000003</v>
      </c>
      <c r="N131" s="6">
        <f t="shared" si="23"/>
        <v>5.6362222222222007</v>
      </c>
      <c r="O131" s="6">
        <f t="shared" si="21"/>
        <v>-39.233989999999999</v>
      </c>
    </row>
    <row r="132" spans="2:15" x14ac:dyDescent="0.25">
      <c r="B132" s="89">
        <v>3484666666.6666999</v>
      </c>
      <c r="C132" s="89">
        <v>-67.826599000000002</v>
      </c>
      <c r="D132" s="89">
        <v>-60.217731000000001</v>
      </c>
      <c r="F132" s="6">
        <f t="shared" si="22"/>
        <v>6.0907777777777996</v>
      </c>
      <c r="G132" s="6">
        <f t="shared" si="20"/>
        <v>-45.234535000000001</v>
      </c>
      <c r="J132" s="89">
        <v>3484666666.6666999</v>
      </c>
      <c r="K132" s="89">
        <v>-69.515525999999994</v>
      </c>
      <c r="L132" s="89">
        <v>-61.701839</v>
      </c>
      <c r="N132" s="6">
        <f t="shared" si="23"/>
        <v>6.0907777777777996</v>
      </c>
      <c r="O132" s="6">
        <f t="shared" si="21"/>
        <v>-40.507835</v>
      </c>
    </row>
    <row r="133" spans="2:15" x14ac:dyDescent="0.25">
      <c r="B133" s="89">
        <v>4040222222.2221999</v>
      </c>
      <c r="C133" s="89">
        <v>-71.884636</v>
      </c>
      <c r="D133" s="89">
        <v>-64.332702999999995</v>
      </c>
      <c r="F133" s="6">
        <f t="shared" si="22"/>
        <v>6.5453333333332999</v>
      </c>
      <c r="G133" s="6">
        <f t="shared" si="20"/>
        <v>-46.374392999999998</v>
      </c>
      <c r="J133" s="89">
        <v>4040222222.2221999</v>
      </c>
      <c r="K133" s="89">
        <v>-71.792427000000004</v>
      </c>
      <c r="L133" s="89">
        <v>-63.412776999999998</v>
      </c>
      <c r="N133" s="6">
        <f t="shared" si="23"/>
        <v>6.5453333333332999</v>
      </c>
      <c r="O133" s="6">
        <f t="shared" si="21"/>
        <v>-43.580157999999997</v>
      </c>
    </row>
    <row r="134" spans="2:15" x14ac:dyDescent="0.25">
      <c r="B134" s="89">
        <v>4595777777.7777996</v>
      </c>
      <c r="C134" s="89">
        <v>-72.374961999999996</v>
      </c>
      <c r="D134" s="89">
        <v>-64.735045999999997</v>
      </c>
      <c r="F134" s="6">
        <f t="shared" si="22"/>
        <v>6.9998888888888997</v>
      </c>
      <c r="G134" s="6">
        <f t="shared" si="20"/>
        <v>-54.737578999999997</v>
      </c>
      <c r="J134" s="89">
        <v>4595777777.7777996</v>
      </c>
      <c r="K134" s="89">
        <v>-65.649704</v>
      </c>
      <c r="L134" s="89">
        <v>-57.111103</v>
      </c>
      <c r="N134" s="6">
        <f t="shared" si="23"/>
        <v>6.9998888888888997</v>
      </c>
      <c r="O134" s="6">
        <f t="shared" si="21"/>
        <v>-41.863205000000001</v>
      </c>
    </row>
    <row r="135" spans="2:15" x14ac:dyDescent="0.25">
      <c r="B135" s="89">
        <v>5151333333.3332996</v>
      </c>
      <c r="C135" s="89">
        <v>-92.282905999999997</v>
      </c>
      <c r="D135" s="89">
        <v>-84.705162000000001</v>
      </c>
      <c r="F135" s="6">
        <f t="shared" si="22"/>
        <v>7.4544444444444</v>
      </c>
      <c r="G135" s="6">
        <f t="shared" si="20"/>
        <v>-54.023578999999998</v>
      </c>
      <c r="J135" s="89">
        <v>5151333333.3332996</v>
      </c>
      <c r="K135" s="89">
        <v>-73.820862000000005</v>
      </c>
      <c r="L135" s="89">
        <v>-64.870941000000002</v>
      </c>
      <c r="N135" s="6">
        <f t="shared" si="23"/>
        <v>7.4544444444444</v>
      </c>
      <c r="O135" s="6">
        <f t="shared" si="21"/>
        <v>-43.245753999999998</v>
      </c>
    </row>
    <row r="136" spans="2:15" x14ac:dyDescent="0.25">
      <c r="B136" s="89">
        <v>5706888888.8888998</v>
      </c>
      <c r="C136" s="89">
        <v>-72.528885000000002</v>
      </c>
      <c r="D136" s="89">
        <v>-64.915405000000007</v>
      </c>
      <c r="F136" s="6">
        <f t="shared" si="22"/>
        <v>7.9089999999999998</v>
      </c>
      <c r="G136" s="6">
        <f t="shared" si="20"/>
        <v>-69.614379999999997</v>
      </c>
      <c r="J136" s="89">
        <v>5706888888.8888998</v>
      </c>
      <c r="K136" s="89">
        <v>-76.014495999999994</v>
      </c>
      <c r="L136" s="89">
        <v>-66.807120999999995</v>
      </c>
      <c r="N136" s="6">
        <f t="shared" si="23"/>
        <v>7.9089999999999998</v>
      </c>
      <c r="O136" s="6">
        <f t="shared" si="21"/>
        <v>-44.475548000000003</v>
      </c>
    </row>
    <row r="137" spans="2:15" x14ac:dyDescent="0.25">
      <c r="B137" s="89">
        <v>6262444444.4443998</v>
      </c>
      <c r="C137" s="89">
        <v>-71.220757000000006</v>
      </c>
      <c r="D137" s="89">
        <v>-63.288058999999997</v>
      </c>
      <c r="F137" s="6">
        <f t="shared" si="22"/>
        <v>8.3635555555555996</v>
      </c>
      <c r="G137" s="6">
        <f t="shared" si="20"/>
        <v>-60.867054000000003</v>
      </c>
      <c r="J137" s="89">
        <v>6262444444.4443998</v>
      </c>
      <c r="K137" s="89">
        <v>-78.836853000000005</v>
      </c>
      <c r="L137" s="89">
        <v>-69.229881000000006</v>
      </c>
      <c r="N137" s="6">
        <f t="shared" si="23"/>
        <v>8.3635555555555996</v>
      </c>
      <c r="O137" s="6">
        <f t="shared" si="21"/>
        <v>-49.798335999999999</v>
      </c>
    </row>
    <row r="138" spans="2:15" x14ac:dyDescent="0.25">
      <c r="B138" s="89">
        <v>6818000000</v>
      </c>
      <c r="C138" s="89">
        <v>-68.610816999999997</v>
      </c>
      <c r="D138" s="89">
        <v>-60.309306999999997</v>
      </c>
      <c r="F138" s="6">
        <f t="shared" si="22"/>
        <v>8.818111111111099</v>
      </c>
      <c r="G138" s="6">
        <f t="shared" si="20"/>
        <v>-53.663815</v>
      </c>
      <c r="J138" s="89">
        <v>6818000000</v>
      </c>
      <c r="K138" s="89">
        <v>-69.980475999999996</v>
      </c>
      <c r="L138" s="89">
        <v>-60.056533999999999</v>
      </c>
      <c r="N138" s="6">
        <f t="shared" si="23"/>
        <v>8.818111111111099</v>
      </c>
      <c r="O138" s="6">
        <f t="shared" si="21"/>
        <v>-53.054375</v>
      </c>
    </row>
    <row r="139" spans="2:15" x14ac:dyDescent="0.25">
      <c r="B139" s="89">
        <v>7373555555.5556002</v>
      </c>
      <c r="C139" s="89">
        <v>-69.086281</v>
      </c>
      <c r="D139" s="89">
        <v>-60.665585</v>
      </c>
      <c r="F139" s="6">
        <f t="shared" si="22"/>
        <v>9.2726666666666997</v>
      </c>
      <c r="G139" s="6">
        <f t="shared" si="20"/>
        <v>-53.099110000000003</v>
      </c>
      <c r="J139" s="89">
        <v>7373555555.5556002</v>
      </c>
      <c r="K139" s="89">
        <v>-71.210082999999997</v>
      </c>
      <c r="L139" s="89">
        <v>-61.138966000000003</v>
      </c>
      <c r="N139" s="6">
        <f t="shared" si="23"/>
        <v>9.2726666666666997</v>
      </c>
      <c r="O139" s="6">
        <f t="shared" si="21"/>
        <v>-53.658512000000002</v>
      </c>
    </row>
    <row r="140" spans="2:15" x14ac:dyDescent="0.25">
      <c r="B140" s="89">
        <v>7929111111.1111002</v>
      </c>
      <c r="C140" s="89">
        <v>-69.248276000000004</v>
      </c>
      <c r="D140" s="89">
        <v>-60.806820000000002</v>
      </c>
      <c r="F140" s="6">
        <f t="shared" si="22"/>
        <v>9.7272222222222009</v>
      </c>
      <c r="G140" s="6">
        <f t="shared" si="20"/>
        <v>-57.100594000000001</v>
      </c>
      <c r="J140" s="89">
        <v>7929111111.1111002</v>
      </c>
      <c r="K140" s="89">
        <v>-70.396736000000004</v>
      </c>
      <c r="L140" s="89">
        <v>-60.230792999999998</v>
      </c>
      <c r="N140" s="6">
        <f t="shared" si="23"/>
        <v>9.7272222222222009</v>
      </c>
      <c r="O140" s="6">
        <f t="shared" si="21"/>
        <v>-68.921325999999993</v>
      </c>
    </row>
    <row r="141" spans="2:15" x14ac:dyDescent="0.25">
      <c r="B141" s="89">
        <v>8484666666.6667004</v>
      </c>
      <c r="C141" s="89">
        <v>-65.338554000000002</v>
      </c>
      <c r="D141" s="89">
        <v>-56.696506999999997</v>
      </c>
      <c r="F141" s="6">
        <f t="shared" si="22"/>
        <v>10.181777777778001</v>
      </c>
      <c r="G141" s="6">
        <f t="shared" si="20"/>
        <v>-51.057136999999997</v>
      </c>
      <c r="J141" s="89">
        <v>8484666666.6667004</v>
      </c>
      <c r="K141" s="89">
        <v>-65.678391000000005</v>
      </c>
      <c r="L141" s="89">
        <v>-55.211078999999998</v>
      </c>
      <c r="N141" s="6">
        <f t="shared" si="23"/>
        <v>10.181777777778001</v>
      </c>
      <c r="O141" s="6">
        <f t="shared" si="21"/>
        <v>-61.515808</v>
      </c>
    </row>
    <row r="142" spans="2:15" x14ac:dyDescent="0.25">
      <c r="B142" s="89">
        <v>9040222222.2222004</v>
      </c>
      <c r="C142" s="89">
        <v>-64.343520999999996</v>
      </c>
      <c r="D142" s="89">
        <v>-55.666263999999998</v>
      </c>
      <c r="F142" s="6">
        <f t="shared" si="22"/>
        <v>10.636333333333001</v>
      </c>
      <c r="G142" s="6">
        <f t="shared" si="20"/>
        <v>-47.607379999999999</v>
      </c>
      <c r="J142" s="89">
        <v>9040222222.2222004</v>
      </c>
      <c r="K142" s="89">
        <v>-64.847899999999996</v>
      </c>
      <c r="L142" s="89">
        <v>-54.502670000000002</v>
      </c>
      <c r="N142" s="6">
        <f t="shared" si="23"/>
        <v>10.636333333333001</v>
      </c>
      <c r="O142" s="6">
        <f t="shared" si="21"/>
        <v>-54.900306999999998</v>
      </c>
    </row>
    <row r="143" spans="2:15" x14ac:dyDescent="0.25">
      <c r="B143" s="89">
        <v>9595777777.7777996</v>
      </c>
      <c r="C143" s="89">
        <v>-75.327538000000004</v>
      </c>
      <c r="D143" s="89">
        <v>-66.600159000000005</v>
      </c>
      <c r="F143" s="6">
        <f t="shared" si="22"/>
        <v>11.090888888888999</v>
      </c>
      <c r="G143" s="6">
        <f t="shared" si="20"/>
        <v>-50.477463</v>
      </c>
      <c r="J143" s="89">
        <v>9595777777.7777996</v>
      </c>
      <c r="K143" s="89">
        <v>-66.471176</v>
      </c>
      <c r="L143" s="89">
        <v>-56.231701000000001</v>
      </c>
      <c r="N143" s="6">
        <f t="shared" si="23"/>
        <v>11.090888888888999</v>
      </c>
      <c r="O143" s="6">
        <f t="shared" si="21"/>
        <v>-57.597279</v>
      </c>
    </row>
    <row r="144" spans="2:15" x14ac:dyDescent="0.25">
      <c r="B144" s="89">
        <v>10151333333.333</v>
      </c>
      <c r="C144" s="89">
        <v>-68.416686999999996</v>
      </c>
      <c r="D144" s="89">
        <v>-59.707073000000001</v>
      </c>
      <c r="F144" s="6">
        <f t="shared" si="22"/>
        <v>11.545444444444</v>
      </c>
      <c r="G144" s="6">
        <f t="shared" si="20"/>
        <v>-58.782791000000003</v>
      </c>
      <c r="J144" s="89">
        <v>10151333333.333</v>
      </c>
      <c r="K144" s="89">
        <v>-70.606773000000004</v>
      </c>
      <c r="L144" s="89">
        <v>-60.440426000000002</v>
      </c>
      <c r="N144" s="6">
        <f t="shared" si="23"/>
        <v>11.545444444444</v>
      </c>
      <c r="O144" s="6">
        <f t="shared" si="21"/>
        <v>-60.906601000000002</v>
      </c>
    </row>
    <row r="145" spans="2:16" x14ac:dyDescent="0.25">
      <c r="B145" s="89">
        <v>10706888888.889</v>
      </c>
      <c r="C145" s="89">
        <v>-68.544632000000007</v>
      </c>
      <c r="D145" s="89">
        <v>-59.692664999999998</v>
      </c>
      <c r="F145" s="6">
        <f t="shared" si="22"/>
        <v>12</v>
      </c>
      <c r="G145" s="6">
        <f t="shared" si="20"/>
        <v>-50.637939000000003</v>
      </c>
      <c r="J145" s="89">
        <v>10706888888.889</v>
      </c>
      <c r="K145" s="89">
        <v>-72.590393000000006</v>
      </c>
      <c r="L145" s="89">
        <v>-62.457881999999998</v>
      </c>
      <c r="N145" s="6">
        <f t="shared" si="23"/>
        <v>12</v>
      </c>
      <c r="O145" s="6">
        <f t="shared" si="21"/>
        <v>-61.783386</v>
      </c>
    </row>
    <row r="146" spans="2:16" x14ac:dyDescent="0.25">
      <c r="B146" s="89">
        <v>11262444444.444</v>
      </c>
      <c r="C146" s="89">
        <v>-71.109084999999993</v>
      </c>
      <c r="D146" s="89">
        <v>-61.711562999999998</v>
      </c>
      <c r="F146" s="6" t="s">
        <v>21</v>
      </c>
      <c r="J146" s="89">
        <v>11262444444.444</v>
      </c>
      <c r="K146" s="89">
        <v>-74.568068999999994</v>
      </c>
      <c r="L146" s="89">
        <v>-64.596710000000002</v>
      </c>
      <c r="N146" s="6" t="s">
        <v>21</v>
      </c>
    </row>
    <row r="147" spans="2:16" x14ac:dyDescent="0.25">
      <c r="B147" s="89">
        <v>11818000000</v>
      </c>
      <c r="C147" s="89">
        <v>-70.692543000000001</v>
      </c>
      <c r="D147" s="89">
        <v>-59.861839000000003</v>
      </c>
      <c r="J147" s="89">
        <v>11818000000</v>
      </c>
      <c r="K147" s="89">
        <v>-75.521598999999995</v>
      </c>
      <c r="L147" s="89">
        <v>-65.771079999999998</v>
      </c>
    </row>
    <row r="148" spans="2:16" x14ac:dyDescent="0.25">
      <c r="B148" s="89" t="s">
        <v>21</v>
      </c>
      <c r="J148" s="89" t="s">
        <v>21</v>
      </c>
    </row>
    <row r="149" spans="2:16" x14ac:dyDescent="0.25">
      <c r="F149" s="6" t="s">
        <v>37</v>
      </c>
      <c r="N149" s="6" t="s">
        <v>37</v>
      </c>
    </row>
    <row r="150" spans="2:16" ht="15.75" x14ac:dyDescent="0.25">
      <c r="F150" s="6" t="s">
        <v>19</v>
      </c>
      <c r="G150" s="6" t="str">
        <f t="shared" ref="G150:G169" si="24">D176</f>
        <v>2Ix3L dBc Log Mag(dB)</v>
      </c>
      <c r="H150" s="35">
        <v>2</v>
      </c>
      <c r="N150" s="6" t="s">
        <v>19</v>
      </c>
      <c r="O150" s="6" t="str">
        <f t="shared" ref="O150:O169" si="25">L176</f>
        <v>2Ix3L dBc Log Mag(dB)</v>
      </c>
      <c r="P150" s="35">
        <v>2</v>
      </c>
    </row>
    <row r="151" spans="2:16" ht="15.75" x14ac:dyDescent="0.25">
      <c r="B151" s="89" t="s">
        <v>35</v>
      </c>
      <c r="F151" s="6">
        <f t="shared" ref="F151:F169" si="26">B177/1000000000</f>
        <v>5.8179999999999996</v>
      </c>
      <c r="G151" s="6">
        <f t="shared" si="24"/>
        <v>-48.818966000000003</v>
      </c>
      <c r="H151" s="36">
        <f>ABS(AVERAGE(G151:G169)-(H150-1)*5)</f>
        <v>59.216703947368423</v>
      </c>
      <c r="J151" s="89" t="s">
        <v>35</v>
      </c>
      <c r="N151" s="6">
        <f t="shared" ref="N151:N169" si="27">J177/1000000000</f>
        <v>5.8179999999999996</v>
      </c>
      <c r="O151" s="6">
        <f t="shared" si="25"/>
        <v>-57.584766000000002</v>
      </c>
      <c r="P151" s="36">
        <f>ABS(AVERAGE(O151:O169)-(P150-1)*5)</f>
        <v>67.539115631578937</v>
      </c>
    </row>
    <row r="152" spans="2:16" x14ac:dyDescent="0.25">
      <c r="B152" s="89" t="s">
        <v>19</v>
      </c>
      <c r="C152" s="89" t="s">
        <v>150</v>
      </c>
      <c r="D152" s="89" t="s">
        <v>76</v>
      </c>
      <c r="F152" s="6">
        <f t="shared" si="26"/>
        <v>6.1614444444443999</v>
      </c>
      <c r="G152" s="6">
        <f t="shared" si="24"/>
        <v>-51.654246999999998</v>
      </c>
      <c r="J152" s="89" t="s">
        <v>19</v>
      </c>
      <c r="K152" s="89" t="s">
        <v>150</v>
      </c>
      <c r="L152" s="89" t="s">
        <v>76</v>
      </c>
      <c r="N152" s="6">
        <f t="shared" si="27"/>
        <v>6.1614444444443999</v>
      </c>
      <c r="O152" s="6">
        <f t="shared" si="25"/>
        <v>-60.779099000000002</v>
      </c>
    </row>
    <row r="153" spans="2:16" x14ac:dyDescent="0.25">
      <c r="B153" s="89">
        <v>3818000000</v>
      </c>
      <c r="C153" s="89">
        <v>-52.372745999999999</v>
      </c>
      <c r="D153" s="89">
        <v>-43.482506000000001</v>
      </c>
      <c r="F153" s="6">
        <f t="shared" si="26"/>
        <v>6.5048888888888996</v>
      </c>
      <c r="G153" s="6">
        <f t="shared" si="24"/>
        <v>-52.315894999999998</v>
      </c>
      <c r="J153" s="89">
        <v>3818000000</v>
      </c>
      <c r="K153" s="89">
        <v>-55.044257999999999</v>
      </c>
      <c r="L153" s="89">
        <v>-45.001503</v>
      </c>
      <c r="N153" s="6">
        <f t="shared" si="27"/>
        <v>6.5048888888888996</v>
      </c>
      <c r="O153" s="6">
        <f t="shared" si="25"/>
        <v>-59.803508999999998</v>
      </c>
    </row>
    <row r="154" spans="2:16" x14ac:dyDescent="0.25">
      <c r="B154" s="89">
        <v>4272555555.5556002</v>
      </c>
      <c r="C154" s="89">
        <v>-55.126269999999998</v>
      </c>
      <c r="D154" s="89">
        <v>-47.636284000000003</v>
      </c>
      <c r="F154" s="6">
        <f t="shared" si="26"/>
        <v>6.8483333333332999</v>
      </c>
      <c r="G154" s="6">
        <f t="shared" si="24"/>
        <v>-53.842945</v>
      </c>
      <c r="J154" s="89">
        <v>4272555555.5556002</v>
      </c>
      <c r="K154" s="89">
        <v>-53.278851000000003</v>
      </c>
      <c r="L154" s="89">
        <v>-45.583038000000002</v>
      </c>
      <c r="N154" s="6">
        <f t="shared" si="27"/>
        <v>6.8483333333332999</v>
      </c>
      <c r="O154" s="6">
        <f t="shared" si="25"/>
        <v>-60.864407</v>
      </c>
    </row>
    <row r="155" spans="2:16" x14ac:dyDescent="0.25">
      <c r="B155" s="89">
        <v>4727111111.1111002</v>
      </c>
      <c r="C155" s="89">
        <v>-57.885688999999999</v>
      </c>
      <c r="D155" s="89">
        <v>-50.398899</v>
      </c>
      <c r="F155" s="6">
        <f t="shared" si="26"/>
        <v>7.1917777777777996</v>
      </c>
      <c r="G155" s="6">
        <f t="shared" si="24"/>
        <v>-54.769173000000002</v>
      </c>
      <c r="J155" s="89">
        <v>4727111111.1111002</v>
      </c>
      <c r="K155" s="89">
        <v>-49.337935999999999</v>
      </c>
      <c r="L155" s="89">
        <v>-42.033442999999998</v>
      </c>
      <c r="N155" s="6">
        <f t="shared" si="27"/>
        <v>7.1917777777777996</v>
      </c>
      <c r="O155" s="6">
        <f t="shared" si="25"/>
        <v>-62.425635999999997</v>
      </c>
    </row>
    <row r="156" spans="2:16" x14ac:dyDescent="0.25">
      <c r="B156" s="89">
        <v>5181666666.6667004</v>
      </c>
      <c r="C156" s="89">
        <v>-57.875912</v>
      </c>
      <c r="D156" s="89">
        <v>-50.267048000000003</v>
      </c>
      <c r="F156" s="6">
        <f t="shared" si="26"/>
        <v>7.5352222222222007</v>
      </c>
      <c r="G156" s="6">
        <f t="shared" si="24"/>
        <v>-54.517498000000003</v>
      </c>
      <c r="J156" s="89">
        <v>5181666666.6667004</v>
      </c>
      <c r="K156" s="89">
        <v>-47.456291</v>
      </c>
      <c r="L156" s="89">
        <v>-39.642609</v>
      </c>
      <c r="N156" s="6">
        <f t="shared" si="27"/>
        <v>7.5352222222222007</v>
      </c>
      <c r="O156" s="6">
        <f t="shared" si="25"/>
        <v>-61.660888999999997</v>
      </c>
    </row>
    <row r="157" spans="2:16" x14ac:dyDescent="0.25">
      <c r="B157" s="89">
        <v>5636222222.2222004</v>
      </c>
      <c r="C157" s="89">
        <v>-54.720066000000003</v>
      </c>
      <c r="D157" s="89">
        <v>-47.168132999999997</v>
      </c>
      <c r="F157" s="6">
        <f t="shared" si="26"/>
        <v>7.8786666666667005</v>
      </c>
      <c r="G157" s="6">
        <f t="shared" si="24"/>
        <v>-54.486801</v>
      </c>
      <c r="J157" s="89">
        <v>5636222222.2222004</v>
      </c>
      <c r="K157" s="89">
        <v>-47.613639999999997</v>
      </c>
      <c r="L157" s="89">
        <v>-39.233989999999999</v>
      </c>
      <c r="N157" s="6">
        <f t="shared" si="27"/>
        <v>7.8786666666667005</v>
      </c>
      <c r="O157" s="6">
        <f t="shared" si="25"/>
        <v>-63.066688999999997</v>
      </c>
    </row>
    <row r="158" spans="2:16" x14ac:dyDescent="0.25">
      <c r="B158" s="89">
        <v>6090777777.7777996</v>
      </c>
      <c r="C158" s="89">
        <v>-52.874447000000004</v>
      </c>
      <c r="D158" s="89">
        <v>-45.234535000000001</v>
      </c>
      <c r="F158" s="6">
        <f t="shared" si="26"/>
        <v>8.2221111111111007</v>
      </c>
      <c r="G158" s="6">
        <f t="shared" si="24"/>
        <v>-54.196643999999999</v>
      </c>
      <c r="J158" s="89">
        <v>6090777777.7777996</v>
      </c>
      <c r="K158" s="89">
        <v>-49.046439999999997</v>
      </c>
      <c r="L158" s="89">
        <v>-40.507835</v>
      </c>
      <c r="N158" s="6">
        <f t="shared" si="27"/>
        <v>8.2221111111111007</v>
      </c>
      <c r="O158" s="6">
        <f t="shared" si="25"/>
        <v>-64.511734000000004</v>
      </c>
    </row>
    <row r="159" spans="2:16" x14ac:dyDescent="0.25">
      <c r="B159" s="89">
        <v>6545333333.3332996</v>
      </c>
      <c r="C159" s="89">
        <v>-53.952137</v>
      </c>
      <c r="D159" s="89">
        <v>-46.374392999999998</v>
      </c>
      <c r="F159" s="6">
        <f t="shared" si="26"/>
        <v>8.5655555555555996</v>
      </c>
      <c r="G159" s="6">
        <f t="shared" si="24"/>
        <v>-53.606354000000003</v>
      </c>
      <c r="J159" s="89">
        <v>6545333333.3332996</v>
      </c>
      <c r="K159" s="89">
        <v>-52.530079000000001</v>
      </c>
      <c r="L159" s="89">
        <v>-43.580157999999997</v>
      </c>
      <c r="N159" s="6">
        <f t="shared" si="27"/>
        <v>8.5655555555555996</v>
      </c>
      <c r="O159" s="6">
        <f t="shared" si="25"/>
        <v>-65.110862999999995</v>
      </c>
    </row>
    <row r="160" spans="2:16" x14ac:dyDescent="0.25">
      <c r="B160" s="89">
        <v>6999888888.8888998</v>
      </c>
      <c r="C160" s="89">
        <v>-62.351055000000002</v>
      </c>
      <c r="D160" s="89">
        <v>-54.737578999999997</v>
      </c>
      <c r="F160" s="6">
        <f t="shared" si="26"/>
        <v>8.9090000000000007</v>
      </c>
      <c r="G160" s="6">
        <f t="shared" si="24"/>
        <v>-53.319758999999998</v>
      </c>
      <c r="J160" s="89">
        <v>6999888888.8888998</v>
      </c>
      <c r="K160" s="89">
        <v>-51.07058</v>
      </c>
      <c r="L160" s="89">
        <v>-41.863205000000001</v>
      </c>
      <c r="N160" s="6">
        <f t="shared" si="27"/>
        <v>8.9090000000000007</v>
      </c>
      <c r="O160" s="6">
        <f t="shared" si="25"/>
        <v>-63.803252999999998</v>
      </c>
    </row>
    <row r="161" spans="2:16" x14ac:dyDescent="0.25">
      <c r="B161" s="89">
        <v>7454444444.4443998</v>
      </c>
      <c r="C161" s="89">
        <v>-61.95628</v>
      </c>
      <c r="D161" s="89">
        <v>-54.023578999999998</v>
      </c>
      <c r="F161" s="6">
        <f t="shared" si="26"/>
        <v>9.2524444444444001</v>
      </c>
      <c r="G161" s="6">
        <f t="shared" si="24"/>
        <v>-53.160815999999997</v>
      </c>
      <c r="J161" s="89">
        <v>7454444444.4443998</v>
      </c>
      <c r="K161" s="89">
        <v>-52.852722</v>
      </c>
      <c r="L161" s="89">
        <v>-43.245753999999998</v>
      </c>
      <c r="N161" s="6">
        <f t="shared" si="27"/>
        <v>9.2524444444444001</v>
      </c>
      <c r="O161" s="6">
        <f t="shared" si="25"/>
        <v>-65.610389999999995</v>
      </c>
    </row>
    <row r="162" spans="2:16" x14ac:dyDescent="0.25">
      <c r="B162" s="89">
        <v>7909000000</v>
      </c>
      <c r="C162" s="89">
        <v>-77.915886</v>
      </c>
      <c r="D162" s="89">
        <v>-69.614379999999997</v>
      </c>
      <c r="F162" s="6">
        <f t="shared" si="26"/>
        <v>9.5958888888889007</v>
      </c>
      <c r="G162" s="6">
        <f t="shared" si="24"/>
        <v>-53.535598999999998</v>
      </c>
      <c r="J162" s="89">
        <v>7909000000</v>
      </c>
      <c r="K162" s="89">
        <v>-54.399487000000001</v>
      </c>
      <c r="L162" s="89">
        <v>-44.475548000000003</v>
      </c>
      <c r="N162" s="6">
        <f t="shared" si="27"/>
        <v>9.5958888888889007</v>
      </c>
      <c r="O162" s="6">
        <f t="shared" si="25"/>
        <v>-67.078406999999999</v>
      </c>
    </row>
    <row r="163" spans="2:16" x14ac:dyDescent="0.25">
      <c r="B163" s="89">
        <v>8363555555.5556002</v>
      </c>
      <c r="C163" s="89">
        <v>-69.287750000000003</v>
      </c>
      <c r="D163" s="89">
        <v>-60.867054000000003</v>
      </c>
      <c r="F163" s="6">
        <f t="shared" si="26"/>
        <v>9.9393333333333</v>
      </c>
      <c r="G163" s="6">
        <f t="shared" si="24"/>
        <v>-54.107070999999998</v>
      </c>
      <c r="J163" s="89">
        <v>8363555555.5556002</v>
      </c>
      <c r="K163" s="89">
        <v>-59.869453</v>
      </c>
      <c r="L163" s="89">
        <v>-49.798335999999999</v>
      </c>
      <c r="N163" s="6">
        <f t="shared" si="27"/>
        <v>9.9393333333333</v>
      </c>
      <c r="O163" s="6">
        <f t="shared" si="25"/>
        <v>-66.770325</v>
      </c>
    </row>
    <row r="164" spans="2:16" x14ac:dyDescent="0.25">
      <c r="B164" s="89">
        <v>8818111111.1110992</v>
      </c>
      <c r="C164" s="89">
        <v>-62.105274000000001</v>
      </c>
      <c r="D164" s="89">
        <v>-53.663815</v>
      </c>
      <c r="F164" s="6">
        <f t="shared" si="26"/>
        <v>10.282777777778</v>
      </c>
      <c r="G164" s="6">
        <f t="shared" si="24"/>
        <v>-55.430168000000002</v>
      </c>
      <c r="J164" s="89">
        <v>8818111111.1110992</v>
      </c>
      <c r="K164" s="89">
        <v>-63.220317999999999</v>
      </c>
      <c r="L164" s="89">
        <v>-53.054375</v>
      </c>
      <c r="N164" s="6">
        <f t="shared" si="27"/>
        <v>10.282777777778</v>
      </c>
      <c r="O164" s="6">
        <f t="shared" si="25"/>
        <v>-64.704200999999998</v>
      </c>
    </row>
    <row r="165" spans="2:16" x14ac:dyDescent="0.25">
      <c r="B165" s="89">
        <v>9272666666.6667004</v>
      </c>
      <c r="C165" s="89">
        <v>-61.741157999999999</v>
      </c>
      <c r="D165" s="89">
        <v>-53.099110000000003</v>
      </c>
      <c r="F165" s="6">
        <f t="shared" si="26"/>
        <v>10.626222222221999</v>
      </c>
      <c r="G165" s="6">
        <f t="shared" si="24"/>
        <v>-56.178753</v>
      </c>
      <c r="J165" s="89">
        <v>9272666666.6667004</v>
      </c>
      <c r="K165" s="89">
        <v>-64.125823999999994</v>
      </c>
      <c r="L165" s="89">
        <v>-53.658512000000002</v>
      </c>
      <c r="N165" s="6">
        <f t="shared" si="27"/>
        <v>10.626222222221999</v>
      </c>
      <c r="O165" s="6">
        <f t="shared" si="25"/>
        <v>-62.789265</v>
      </c>
    </row>
    <row r="166" spans="2:16" x14ac:dyDescent="0.25">
      <c r="B166" s="89">
        <v>9727222222.2222004</v>
      </c>
      <c r="C166" s="89">
        <v>-65.777846999999994</v>
      </c>
      <c r="D166" s="89">
        <v>-57.100594000000001</v>
      </c>
      <c r="F166" s="6">
        <f t="shared" si="26"/>
        <v>10.969666666666999</v>
      </c>
      <c r="G166" s="6">
        <f t="shared" si="24"/>
        <v>-56.896850999999998</v>
      </c>
      <c r="J166" s="89">
        <v>9727222222.2222004</v>
      </c>
      <c r="K166" s="89">
        <v>-79.266555999999994</v>
      </c>
      <c r="L166" s="89">
        <v>-68.921325999999993</v>
      </c>
      <c r="N166" s="6">
        <f t="shared" si="27"/>
        <v>10.969666666666999</v>
      </c>
      <c r="O166" s="6">
        <f t="shared" si="25"/>
        <v>-62.125377999999998</v>
      </c>
    </row>
    <row r="167" spans="2:16" x14ac:dyDescent="0.25">
      <c r="B167" s="89">
        <v>10181777777.778</v>
      </c>
      <c r="C167" s="89">
        <v>-59.784514999999999</v>
      </c>
      <c r="D167" s="89">
        <v>-51.057136999999997</v>
      </c>
      <c r="F167" s="6">
        <f t="shared" si="26"/>
        <v>11.313111111111001</v>
      </c>
      <c r="G167" s="6">
        <f t="shared" si="24"/>
        <v>-56.457878000000001</v>
      </c>
      <c r="J167" s="89">
        <v>10181777777.778</v>
      </c>
      <c r="K167" s="89">
        <v>-71.755286999999996</v>
      </c>
      <c r="L167" s="89">
        <v>-61.515808</v>
      </c>
      <c r="N167" s="6">
        <f t="shared" si="27"/>
        <v>11.313111111111001</v>
      </c>
      <c r="O167" s="6">
        <f t="shared" si="25"/>
        <v>-61.466320000000003</v>
      </c>
    </row>
    <row r="168" spans="2:16" x14ac:dyDescent="0.25">
      <c r="B168" s="89">
        <v>10636333333.333</v>
      </c>
      <c r="C168" s="89">
        <v>-56.316997999999998</v>
      </c>
      <c r="D168" s="89">
        <v>-47.607379999999999</v>
      </c>
      <c r="F168" s="6">
        <f t="shared" si="26"/>
        <v>11.656555555556</v>
      </c>
      <c r="G168" s="6">
        <f t="shared" si="24"/>
        <v>-56.598404000000002</v>
      </c>
      <c r="J168" s="89">
        <v>10636333333.333</v>
      </c>
      <c r="K168" s="89">
        <v>-65.066649999999996</v>
      </c>
      <c r="L168" s="89">
        <v>-54.900306999999998</v>
      </c>
      <c r="N168" s="6">
        <f t="shared" si="27"/>
        <v>11.656555555556</v>
      </c>
      <c r="O168" s="6">
        <f t="shared" si="25"/>
        <v>-59.588645999999997</v>
      </c>
    </row>
    <row r="169" spans="2:16" x14ac:dyDescent="0.25">
      <c r="B169" s="89">
        <v>11090888888.889</v>
      </c>
      <c r="C169" s="89">
        <v>-59.329433000000002</v>
      </c>
      <c r="D169" s="89">
        <v>-50.477463</v>
      </c>
      <c r="F169" s="6">
        <f t="shared" si="26"/>
        <v>12</v>
      </c>
      <c r="G169" s="6">
        <f t="shared" si="24"/>
        <v>-56.223553000000003</v>
      </c>
      <c r="J169" s="89">
        <v>11090888888.889</v>
      </c>
      <c r="K169" s="89">
        <v>-67.729797000000005</v>
      </c>
      <c r="L169" s="89">
        <v>-57.597279</v>
      </c>
      <c r="N169" s="6">
        <f t="shared" si="27"/>
        <v>12</v>
      </c>
      <c r="O169" s="6">
        <f t="shared" si="25"/>
        <v>-58.499420000000001</v>
      </c>
    </row>
    <row r="170" spans="2:16" x14ac:dyDescent="0.25">
      <c r="B170" s="89">
        <v>11545444444.444</v>
      </c>
      <c r="C170" s="89">
        <v>-68.180312999999998</v>
      </c>
      <c r="D170" s="89">
        <v>-58.782791000000003</v>
      </c>
      <c r="F170" s="6" t="s">
        <v>21</v>
      </c>
      <c r="J170" s="89">
        <v>11545444444.444</v>
      </c>
      <c r="K170" s="89">
        <v>-70.877960000000002</v>
      </c>
      <c r="L170" s="89">
        <v>-60.906601000000002</v>
      </c>
      <c r="N170" s="6" t="s">
        <v>21</v>
      </c>
    </row>
    <row r="171" spans="2:16" x14ac:dyDescent="0.25">
      <c r="B171" s="89">
        <v>12000000000</v>
      </c>
      <c r="C171" s="89">
        <v>-61.468643</v>
      </c>
      <c r="D171" s="89">
        <v>-50.637939000000003</v>
      </c>
      <c r="J171" s="89">
        <v>12000000000</v>
      </c>
      <c r="K171" s="89">
        <v>-71.533905000000004</v>
      </c>
      <c r="L171" s="89">
        <v>-61.783386</v>
      </c>
    </row>
    <row r="172" spans="2:16" x14ac:dyDescent="0.25">
      <c r="B172" s="89" t="s">
        <v>21</v>
      </c>
      <c r="J172" s="89" t="s">
        <v>21</v>
      </c>
    </row>
    <row r="173" spans="2:16" x14ac:dyDescent="0.25">
      <c r="F173" s="6" t="s">
        <v>39</v>
      </c>
      <c r="N173" s="6" t="s">
        <v>39</v>
      </c>
    </row>
    <row r="174" spans="2:16" ht="15.75" x14ac:dyDescent="0.25">
      <c r="F174" s="6" t="s">
        <v>19</v>
      </c>
      <c r="G174" s="6" t="str">
        <f t="shared" ref="G174:G193" si="28">D200</f>
        <v>2Ix4L dBc Log Mag(dB)</v>
      </c>
      <c r="H174" s="35">
        <v>2</v>
      </c>
      <c r="N174" s="6" t="s">
        <v>19</v>
      </c>
      <c r="O174" s="6" t="str">
        <f t="shared" ref="O174:O193" si="29">L200</f>
        <v>2Ix4L dBc Log Mag(dB)</v>
      </c>
      <c r="P174" s="35">
        <v>2</v>
      </c>
    </row>
    <row r="175" spans="2:16" ht="15.75" x14ac:dyDescent="0.25">
      <c r="B175" s="89" t="s">
        <v>37</v>
      </c>
      <c r="F175" s="6">
        <f t="shared" ref="F175:F193" si="30">B201/1000000000</f>
        <v>7.8179999999999996</v>
      </c>
      <c r="G175" s="6">
        <f t="shared" si="28"/>
        <v>-52.308624000000002</v>
      </c>
      <c r="H175" s="36">
        <f>ABS(AVERAGE(G175:G193)-(H174-1)*5)</f>
        <v>58.548521526315788</v>
      </c>
      <c r="J175" s="89" t="s">
        <v>37</v>
      </c>
      <c r="N175" s="6">
        <f t="shared" ref="N175:N193" si="31">J201/1000000000</f>
        <v>7.8179999999999996</v>
      </c>
      <c r="O175" s="6">
        <f t="shared" si="29"/>
        <v>-44.758040999999999</v>
      </c>
      <c r="P175" s="36">
        <f>ABS(AVERAGE(O175:O193)-(P174-1)*5)</f>
        <v>55.981946894736836</v>
      </c>
    </row>
    <row r="176" spans="2:16" x14ac:dyDescent="0.25">
      <c r="B176" s="89" t="s">
        <v>19</v>
      </c>
      <c r="C176" s="89" t="s">
        <v>151</v>
      </c>
      <c r="D176" s="89" t="s">
        <v>77</v>
      </c>
      <c r="F176" s="6">
        <f t="shared" si="30"/>
        <v>8.0503333333332989</v>
      </c>
      <c r="G176" s="6">
        <f t="shared" si="28"/>
        <v>-51.861080000000001</v>
      </c>
      <c r="J176" s="89" t="s">
        <v>19</v>
      </c>
      <c r="K176" s="89" t="s">
        <v>151</v>
      </c>
      <c r="L176" s="89" t="s">
        <v>77</v>
      </c>
      <c r="N176" s="6">
        <f t="shared" si="31"/>
        <v>8.0503333333332989</v>
      </c>
      <c r="O176" s="6">
        <f t="shared" si="29"/>
        <v>-45.647896000000003</v>
      </c>
    </row>
    <row r="177" spans="2:15" x14ac:dyDescent="0.25">
      <c r="B177" s="89">
        <v>5818000000</v>
      </c>
      <c r="C177" s="89">
        <v>-57.709206000000002</v>
      </c>
      <c r="D177" s="89">
        <v>-48.818966000000003</v>
      </c>
      <c r="F177" s="6">
        <f t="shared" si="30"/>
        <v>8.2826666666666995</v>
      </c>
      <c r="G177" s="6">
        <f t="shared" si="28"/>
        <v>-53.692371000000001</v>
      </c>
      <c r="J177" s="89">
        <v>5818000000</v>
      </c>
      <c r="K177" s="89">
        <v>-67.627517999999995</v>
      </c>
      <c r="L177" s="89">
        <v>-57.584766000000002</v>
      </c>
      <c r="N177" s="6">
        <f t="shared" si="31"/>
        <v>8.2826666666666995</v>
      </c>
      <c r="O177" s="6">
        <f t="shared" si="29"/>
        <v>-49.615851999999997</v>
      </c>
    </row>
    <row r="178" spans="2:15" x14ac:dyDescent="0.25">
      <c r="B178" s="89">
        <v>6161444444.4443998</v>
      </c>
      <c r="C178" s="89">
        <v>-59.14423</v>
      </c>
      <c r="D178" s="89">
        <v>-51.654246999999998</v>
      </c>
      <c r="F178" s="6">
        <f t="shared" si="30"/>
        <v>8.5150000000000006</v>
      </c>
      <c r="G178" s="6">
        <f t="shared" si="28"/>
        <v>-53.914237999999997</v>
      </c>
      <c r="J178" s="89">
        <v>6161444444.4443998</v>
      </c>
      <c r="K178" s="89">
        <v>-68.474907000000002</v>
      </c>
      <c r="L178" s="89">
        <v>-60.779099000000002</v>
      </c>
      <c r="N178" s="6">
        <f t="shared" si="31"/>
        <v>8.5150000000000006</v>
      </c>
      <c r="O178" s="6">
        <f t="shared" si="29"/>
        <v>-46.892265000000002</v>
      </c>
    </row>
    <row r="179" spans="2:15" x14ac:dyDescent="0.25">
      <c r="B179" s="89">
        <v>6504888888.8888998</v>
      </c>
      <c r="C179" s="89">
        <v>-59.802689000000001</v>
      </c>
      <c r="D179" s="89">
        <v>-52.315894999999998</v>
      </c>
      <c r="F179" s="6">
        <f t="shared" si="30"/>
        <v>8.7473333333332999</v>
      </c>
      <c r="G179" s="6">
        <f t="shared" si="28"/>
        <v>-53.868656000000001</v>
      </c>
      <c r="J179" s="89">
        <v>6504888888.8888998</v>
      </c>
      <c r="K179" s="89">
        <v>-67.108001999999999</v>
      </c>
      <c r="L179" s="89">
        <v>-59.803508999999998</v>
      </c>
      <c r="N179" s="6">
        <f t="shared" si="31"/>
        <v>8.7473333333332999</v>
      </c>
      <c r="O179" s="6">
        <f t="shared" si="29"/>
        <v>-51.819468999999998</v>
      </c>
    </row>
    <row r="180" spans="2:15" x14ac:dyDescent="0.25">
      <c r="B180" s="89">
        <v>6848333333.3332996</v>
      </c>
      <c r="C180" s="89">
        <v>-61.451808999999997</v>
      </c>
      <c r="D180" s="89">
        <v>-53.842945</v>
      </c>
      <c r="F180" s="6">
        <f t="shared" si="30"/>
        <v>8.9796666666667004</v>
      </c>
      <c r="G180" s="6">
        <f t="shared" si="28"/>
        <v>-53.801631999999998</v>
      </c>
      <c r="J180" s="89">
        <v>6848333333.3332996</v>
      </c>
      <c r="K180" s="89">
        <v>-68.678093000000004</v>
      </c>
      <c r="L180" s="89">
        <v>-60.864407</v>
      </c>
      <c r="N180" s="6">
        <f t="shared" si="31"/>
        <v>8.9796666666667004</v>
      </c>
      <c r="O180" s="6">
        <f t="shared" si="29"/>
        <v>-48.217875999999997</v>
      </c>
    </row>
    <row r="181" spans="2:15" x14ac:dyDescent="0.25">
      <c r="B181" s="89">
        <v>7191777777.7777996</v>
      </c>
      <c r="C181" s="89">
        <v>-62.321106</v>
      </c>
      <c r="D181" s="89">
        <v>-54.769173000000002</v>
      </c>
      <c r="F181" s="6">
        <f t="shared" si="30"/>
        <v>9.2119999999999997</v>
      </c>
      <c r="G181" s="6">
        <f t="shared" si="28"/>
        <v>-51.187381999999999</v>
      </c>
      <c r="J181" s="89">
        <v>7191777777.7777996</v>
      </c>
      <c r="K181" s="89">
        <v>-70.805289999999999</v>
      </c>
      <c r="L181" s="89">
        <v>-62.425635999999997</v>
      </c>
      <c r="N181" s="6">
        <f t="shared" si="31"/>
        <v>9.2119999999999997</v>
      </c>
      <c r="O181" s="6">
        <f t="shared" si="29"/>
        <v>-53.401854999999998</v>
      </c>
    </row>
    <row r="182" spans="2:15" x14ac:dyDescent="0.25">
      <c r="B182" s="89">
        <v>7535222222.2222004</v>
      </c>
      <c r="C182" s="89">
        <v>-62.157412999999998</v>
      </c>
      <c r="D182" s="89">
        <v>-54.517498000000003</v>
      </c>
      <c r="F182" s="6">
        <f t="shared" si="30"/>
        <v>9.4443333333332991</v>
      </c>
      <c r="G182" s="6">
        <f t="shared" si="28"/>
        <v>-53.385666000000001</v>
      </c>
      <c r="J182" s="89">
        <v>7535222222.2222004</v>
      </c>
      <c r="K182" s="89">
        <v>-70.199493000000004</v>
      </c>
      <c r="L182" s="89">
        <v>-61.660888999999997</v>
      </c>
      <c r="N182" s="6">
        <f t="shared" si="31"/>
        <v>9.4443333333332991</v>
      </c>
      <c r="O182" s="6">
        <f t="shared" si="29"/>
        <v>-47.758495000000003</v>
      </c>
    </row>
    <row r="183" spans="2:15" x14ac:dyDescent="0.25">
      <c r="B183" s="89">
        <v>7878666666.6667004</v>
      </c>
      <c r="C183" s="89">
        <v>-62.064545000000003</v>
      </c>
      <c r="D183" s="89">
        <v>-54.486801</v>
      </c>
      <c r="F183" s="6">
        <f t="shared" si="30"/>
        <v>9.6766666666666996</v>
      </c>
      <c r="G183" s="6">
        <f t="shared" si="28"/>
        <v>-51.340828000000002</v>
      </c>
      <c r="J183" s="89">
        <v>7878666666.6667004</v>
      </c>
      <c r="K183" s="89">
        <v>-72.016609000000003</v>
      </c>
      <c r="L183" s="89">
        <v>-63.066688999999997</v>
      </c>
      <c r="N183" s="6">
        <f t="shared" si="31"/>
        <v>9.6766666666666996</v>
      </c>
      <c r="O183" s="6">
        <f t="shared" si="29"/>
        <v>-53.767361000000001</v>
      </c>
    </row>
    <row r="184" spans="2:15" x14ac:dyDescent="0.25">
      <c r="B184" s="89">
        <v>8222111111.1111002</v>
      </c>
      <c r="C184" s="89">
        <v>-61.810119999999998</v>
      </c>
      <c r="D184" s="89">
        <v>-54.196643999999999</v>
      </c>
      <c r="F184" s="6">
        <f t="shared" si="30"/>
        <v>9.9090000000000007</v>
      </c>
      <c r="G184" s="6">
        <f t="shared" si="28"/>
        <v>-52.001041000000001</v>
      </c>
      <c r="J184" s="89">
        <v>8222111111.1111002</v>
      </c>
      <c r="K184" s="89">
        <v>-73.719116</v>
      </c>
      <c r="L184" s="89">
        <v>-64.511734000000004</v>
      </c>
      <c r="N184" s="6">
        <f t="shared" si="31"/>
        <v>9.9090000000000007</v>
      </c>
      <c r="O184" s="6">
        <f t="shared" si="29"/>
        <v>-49.863219999999998</v>
      </c>
    </row>
    <row r="185" spans="2:15" x14ac:dyDescent="0.25">
      <c r="B185" s="89">
        <v>8565555555.5556002</v>
      </c>
      <c r="C185" s="89">
        <v>-61.539059000000002</v>
      </c>
      <c r="D185" s="89">
        <v>-53.606354000000003</v>
      </c>
      <c r="F185" s="6">
        <f t="shared" si="30"/>
        <v>10.141333333333</v>
      </c>
      <c r="G185" s="6">
        <f t="shared" si="28"/>
        <v>-50.356879999999997</v>
      </c>
      <c r="J185" s="89">
        <v>8565555555.5556002</v>
      </c>
      <c r="K185" s="89">
        <v>-74.717833999999996</v>
      </c>
      <c r="L185" s="89">
        <v>-65.110862999999995</v>
      </c>
      <c r="N185" s="6">
        <f t="shared" si="31"/>
        <v>10.141333333333</v>
      </c>
      <c r="O185" s="6">
        <f t="shared" si="29"/>
        <v>-57.124789999999997</v>
      </c>
    </row>
    <row r="186" spans="2:15" x14ac:dyDescent="0.25">
      <c r="B186" s="89">
        <v>8909000000</v>
      </c>
      <c r="C186" s="89">
        <v>-61.621265000000001</v>
      </c>
      <c r="D186" s="89">
        <v>-53.319758999999998</v>
      </c>
      <c r="F186" s="6">
        <f t="shared" si="30"/>
        <v>10.373666666666999</v>
      </c>
      <c r="G186" s="6">
        <f t="shared" si="28"/>
        <v>-53.358654000000001</v>
      </c>
      <c r="J186" s="89">
        <v>8909000000</v>
      </c>
      <c r="K186" s="89">
        <v>-73.727187999999998</v>
      </c>
      <c r="L186" s="89">
        <v>-63.803252999999998</v>
      </c>
      <c r="N186" s="6">
        <f t="shared" si="31"/>
        <v>10.373666666666999</v>
      </c>
      <c r="O186" s="6">
        <f t="shared" si="29"/>
        <v>-51.428635</v>
      </c>
    </row>
    <row r="187" spans="2:15" x14ac:dyDescent="0.25">
      <c r="B187" s="89">
        <v>9252444444.4444008</v>
      </c>
      <c r="C187" s="89">
        <v>-61.581511999999996</v>
      </c>
      <c r="D187" s="89">
        <v>-53.160815999999997</v>
      </c>
      <c r="F187" s="6">
        <f t="shared" si="30"/>
        <v>10.606</v>
      </c>
      <c r="G187" s="6">
        <f t="shared" si="28"/>
        <v>-50.476996999999997</v>
      </c>
      <c r="J187" s="89">
        <v>9252444444.4444008</v>
      </c>
      <c r="K187" s="89">
        <v>-75.681503000000006</v>
      </c>
      <c r="L187" s="89">
        <v>-65.610389999999995</v>
      </c>
      <c r="N187" s="6">
        <f t="shared" si="31"/>
        <v>10.606</v>
      </c>
      <c r="O187" s="6">
        <f t="shared" si="29"/>
        <v>-59.047974000000004</v>
      </c>
    </row>
    <row r="188" spans="2:15" x14ac:dyDescent="0.25">
      <c r="B188" s="89">
        <v>9595888888.8889008</v>
      </c>
      <c r="C188" s="89">
        <v>-61.977058</v>
      </c>
      <c r="D188" s="89">
        <v>-53.535598999999998</v>
      </c>
      <c r="F188" s="6">
        <f t="shared" si="30"/>
        <v>10.838333333333001</v>
      </c>
      <c r="G188" s="6">
        <f t="shared" si="28"/>
        <v>-56.192238000000003</v>
      </c>
      <c r="J188" s="89">
        <v>9595888888.8889008</v>
      </c>
      <c r="K188" s="89">
        <v>-77.244347000000005</v>
      </c>
      <c r="L188" s="89">
        <v>-67.078406999999999</v>
      </c>
      <c r="N188" s="6">
        <f t="shared" si="31"/>
        <v>10.838333333333001</v>
      </c>
      <c r="O188" s="6">
        <f t="shared" si="29"/>
        <v>-51.286861000000002</v>
      </c>
    </row>
    <row r="189" spans="2:15" x14ac:dyDescent="0.25">
      <c r="B189" s="89">
        <v>9939333333.3332996</v>
      </c>
      <c r="C189" s="89">
        <v>-62.749119</v>
      </c>
      <c r="D189" s="89">
        <v>-54.107070999999998</v>
      </c>
      <c r="F189" s="6">
        <f t="shared" si="30"/>
        <v>11.070666666667</v>
      </c>
      <c r="G189" s="6">
        <f t="shared" si="28"/>
        <v>-49.822361000000001</v>
      </c>
      <c r="J189" s="89">
        <v>9939333333.3332996</v>
      </c>
      <c r="K189" s="89">
        <v>-77.237639999999999</v>
      </c>
      <c r="L189" s="89">
        <v>-66.770325</v>
      </c>
      <c r="N189" s="6">
        <f t="shared" si="31"/>
        <v>11.070666666667</v>
      </c>
      <c r="O189" s="6">
        <f t="shared" si="29"/>
        <v>-55.300842000000003</v>
      </c>
    </row>
    <row r="190" spans="2:15" x14ac:dyDescent="0.25">
      <c r="B190" s="89">
        <v>10282777777.778</v>
      </c>
      <c r="C190" s="89">
        <v>-64.107422</v>
      </c>
      <c r="D190" s="89">
        <v>-55.430168000000002</v>
      </c>
      <c r="F190" s="6">
        <f t="shared" si="30"/>
        <v>11.303000000000001</v>
      </c>
      <c r="G190" s="6">
        <f t="shared" si="28"/>
        <v>-54.626263000000002</v>
      </c>
      <c r="J190" s="89">
        <v>10282777777.778</v>
      </c>
      <c r="K190" s="89">
        <v>-75.049430999999998</v>
      </c>
      <c r="L190" s="89">
        <v>-64.704200999999998</v>
      </c>
      <c r="N190" s="6">
        <f t="shared" si="31"/>
        <v>11.303000000000001</v>
      </c>
      <c r="O190" s="6">
        <f t="shared" si="29"/>
        <v>-52.720942999999998</v>
      </c>
    </row>
    <row r="191" spans="2:15" x14ac:dyDescent="0.25">
      <c r="B191" s="89">
        <v>10626222222.222</v>
      </c>
      <c r="C191" s="89">
        <v>-64.906127999999995</v>
      </c>
      <c r="D191" s="89">
        <v>-56.178753</v>
      </c>
      <c r="F191" s="6">
        <f t="shared" si="30"/>
        <v>11.535333333333</v>
      </c>
      <c r="G191" s="6">
        <f t="shared" si="28"/>
        <v>-55.999389999999998</v>
      </c>
      <c r="J191" s="89">
        <v>10626222222.222</v>
      </c>
      <c r="K191" s="89">
        <v>-73.028739999999999</v>
      </c>
      <c r="L191" s="89">
        <v>-62.789265</v>
      </c>
      <c r="N191" s="6">
        <f t="shared" si="31"/>
        <v>11.535333333333</v>
      </c>
      <c r="O191" s="6">
        <f t="shared" si="29"/>
        <v>-50.248832999999998</v>
      </c>
    </row>
    <row r="192" spans="2:15" x14ac:dyDescent="0.25">
      <c r="B192" s="89">
        <v>10969666666.667</v>
      </c>
      <c r="C192" s="89">
        <v>-65.606468000000007</v>
      </c>
      <c r="D192" s="89">
        <v>-56.896850999999998</v>
      </c>
      <c r="F192" s="6">
        <f t="shared" si="30"/>
        <v>11.767666666666999</v>
      </c>
      <c r="G192" s="6">
        <f t="shared" si="28"/>
        <v>-61.824314000000001</v>
      </c>
      <c r="J192" s="89">
        <v>10969666666.667</v>
      </c>
      <c r="K192" s="89">
        <v>-72.291725</v>
      </c>
      <c r="L192" s="89">
        <v>-62.125377999999998</v>
      </c>
      <c r="N192" s="6">
        <f t="shared" si="31"/>
        <v>11.767666666666999</v>
      </c>
      <c r="O192" s="6">
        <f t="shared" si="29"/>
        <v>-49.794910000000002</v>
      </c>
    </row>
    <row r="193" spans="2:16" x14ac:dyDescent="0.25">
      <c r="B193" s="89">
        <v>11313111111.111</v>
      </c>
      <c r="C193" s="89">
        <v>-65.309853000000004</v>
      </c>
      <c r="D193" s="89">
        <v>-56.457878000000001</v>
      </c>
      <c r="F193" s="6">
        <f t="shared" si="30"/>
        <v>12</v>
      </c>
      <c r="G193" s="6">
        <f t="shared" si="28"/>
        <v>-57.403294000000002</v>
      </c>
      <c r="J193" s="89">
        <v>11313111111.111</v>
      </c>
      <c r="K193" s="89">
        <v>-71.598838999999998</v>
      </c>
      <c r="L193" s="89">
        <v>-61.466320000000003</v>
      </c>
      <c r="N193" s="6">
        <f t="shared" si="31"/>
        <v>12</v>
      </c>
      <c r="O193" s="6">
        <f t="shared" si="29"/>
        <v>-49.960872999999999</v>
      </c>
    </row>
    <row r="194" spans="2:16" x14ac:dyDescent="0.25">
      <c r="B194" s="89">
        <v>11656555555.556</v>
      </c>
      <c r="C194" s="89">
        <v>-65.995925999999997</v>
      </c>
      <c r="D194" s="89">
        <v>-56.598404000000002</v>
      </c>
      <c r="F194" s="6" t="s">
        <v>21</v>
      </c>
      <c r="J194" s="89">
        <v>11656555555.556</v>
      </c>
      <c r="K194" s="89">
        <v>-69.560005000000004</v>
      </c>
      <c r="L194" s="89">
        <v>-59.588645999999997</v>
      </c>
      <c r="N194" s="6" t="s">
        <v>21</v>
      </c>
    </row>
    <row r="195" spans="2:16" x14ac:dyDescent="0.25">
      <c r="B195" s="89">
        <v>12000000000</v>
      </c>
      <c r="C195" s="89">
        <v>-67.054253000000003</v>
      </c>
      <c r="D195" s="89">
        <v>-56.223553000000003</v>
      </c>
      <c r="J195" s="89">
        <v>12000000000</v>
      </c>
      <c r="K195" s="89">
        <v>-68.249938999999998</v>
      </c>
      <c r="L195" s="89">
        <v>-58.499420000000001</v>
      </c>
    </row>
    <row r="196" spans="2:16" x14ac:dyDescent="0.25">
      <c r="B196" s="89" t="s">
        <v>21</v>
      </c>
      <c r="J196" s="89" t="s">
        <v>21</v>
      </c>
    </row>
    <row r="197" spans="2:16" x14ac:dyDescent="0.25">
      <c r="F197" s="6" t="s">
        <v>41</v>
      </c>
      <c r="N197" s="6" t="s">
        <v>41</v>
      </c>
    </row>
    <row r="198" spans="2:16" ht="15.75" x14ac:dyDescent="0.25">
      <c r="F198" s="6" t="s">
        <v>19</v>
      </c>
      <c r="G198" s="6" t="str">
        <f t="shared" ref="G198:G217" si="32">D224</f>
        <v>2Ix5L dBc Log Mag(dB)</v>
      </c>
      <c r="H198" s="35">
        <v>2</v>
      </c>
      <c r="N198" s="6" t="s">
        <v>19</v>
      </c>
      <c r="O198" s="6" t="str">
        <f t="shared" ref="O198:O217" si="33">L224</f>
        <v>2Ix5L dBc Log Mag(dB)</v>
      </c>
      <c r="P198" s="35">
        <v>2</v>
      </c>
    </row>
    <row r="199" spans="2:16" ht="15.75" x14ac:dyDescent="0.25">
      <c r="B199" s="89" t="s">
        <v>39</v>
      </c>
      <c r="F199" s="6">
        <f t="shared" ref="F199:F217" si="34">B225/1000000000</f>
        <v>8.18</v>
      </c>
      <c r="G199" s="6">
        <f t="shared" si="32"/>
        <v>-58.733241999999997</v>
      </c>
      <c r="H199" s="36">
        <f>ABS(AVERAGE(G199:G217)-(H198-1)*5)</f>
        <v>68.838296947368434</v>
      </c>
      <c r="J199" s="89" t="s">
        <v>39</v>
      </c>
      <c r="N199" s="6">
        <f t="shared" ref="N199:N217" si="35">J225/1000000000</f>
        <v>8.18</v>
      </c>
      <c r="O199" s="6">
        <f t="shared" si="33"/>
        <v>-65.379729999999995</v>
      </c>
      <c r="P199" s="36">
        <f>ABS(AVERAGE(O199:O217)-(P198-1)*5)</f>
        <v>67.36271042105264</v>
      </c>
    </row>
    <row r="200" spans="2:16" x14ac:dyDescent="0.25">
      <c r="B200" s="89" t="s">
        <v>19</v>
      </c>
      <c r="C200" s="89" t="s">
        <v>152</v>
      </c>
      <c r="D200" s="89" t="s">
        <v>78</v>
      </c>
      <c r="F200" s="6">
        <f t="shared" si="34"/>
        <v>8.3922222222222</v>
      </c>
      <c r="G200" s="6">
        <f t="shared" si="32"/>
        <v>-59.619990999999999</v>
      </c>
      <c r="J200" s="89" t="s">
        <v>19</v>
      </c>
      <c r="K200" s="89" t="s">
        <v>152</v>
      </c>
      <c r="L200" s="89" t="s">
        <v>78</v>
      </c>
      <c r="N200" s="6">
        <f t="shared" si="35"/>
        <v>8.3922222222222</v>
      </c>
      <c r="O200" s="6">
        <f t="shared" si="33"/>
        <v>-69.061858999999998</v>
      </c>
    </row>
    <row r="201" spans="2:16" x14ac:dyDescent="0.25">
      <c r="B201" s="89">
        <v>7818000000</v>
      </c>
      <c r="C201" s="89">
        <v>-61.198864</v>
      </c>
      <c r="D201" s="89">
        <v>-52.308624000000002</v>
      </c>
      <c r="F201" s="6">
        <f t="shared" si="34"/>
        <v>8.6044444444444004</v>
      </c>
      <c r="G201" s="6">
        <f t="shared" si="32"/>
        <v>-59.230452999999997</v>
      </c>
      <c r="J201" s="89">
        <v>7818000000</v>
      </c>
      <c r="K201" s="89">
        <v>-54.800797000000003</v>
      </c>
      <c r="L201" s="89">
        <v>-44.758040999999999</v>
      </c>
      <c r="N201" s="6">
        <f t="shared" si="35"/>
        <v>8.6044444444444004</v>
      </c>
      <c r="O201" s="6">
        <f t="shared" si="33"/>
        <v>-67.579964000000004</v>
      </c>
    </row>
    <row r="202" spans="2:16" x14ac:dyDescent="0.25">
      <c r="B202" s="89">
        <v>8050333333.3332996</v>
      </c>
      <c r="C202" s="89">
        <v>-59.351063000000003</v>
      </c>
      <c r="D202" s="89">
        <v>-51.861080000000001</v>
      </c>
      <c r="F202" s="6">
        <f t="shared" si="34"/>
        <v>8.8166666666667002</v>
      </c>
      <c r="G202" s="6">
        <f t="shared" si="32"/>
        <v>-58.777934999999999</v>
      </c>
      <c r="J202" s="89">
        <v>8050333333.3332996</v>
      </c>
      <c r="K202" s="89">
        <v>-53.343707999999999</v>
      </c>
      <c r="L202" s="89">
        <v>-45.647896000000003</v>
      </c>
      <c r="N202" s="6">
        <f t="shared" si="35"/>
        <v>8.8166666666667002</v>
      </c>
      <c r="O202" s="6">
        <f t="shared" si="33"/>
        <v>-66.314483999999993</v>
      </c>
    </row>
    <row r="203" spans="2:16" x14ac:dyDescent="0.25">
      <c r="B203" s="89">
        <v>8282666666.6667004</v>
      </c>
      <c r="C203" s="89">
        <v>-61.179164999999998</v>
      </c>
      <c r="D203" s="89">
        <v>-53.692371000000001</v>
      </c>
      <c r="F203" s="6">
        <f t="shared" si="34"/>
        <v>9.0288888888889005</v>
      </c>
      <c r="G203" s="6">
        <f t="shared" si="32"/>
        <v>-58.091614</v>
      </c>
      <c r="J203" s="89">
        <v>8282666666.6667004</v>
      </c>
      <c r="K203" s="89">
        <v>-56.920349000000002</v>
      </c>
      <c r="L203" s="89">
        <v>-49.615851999999997</v>
      </c>
      <c r="N203" s="6">
        <f t="shared" si="35"/>
        <v>9.0288888888889005</v>
      </c>
      <c r="O203" s="6">
        <f t="shared" si="33"/>
        <v>-63.557270000000003</v>
      </c>
    </row>
    <row r="204" spans="2:16" x14ac:dyDescent="0.25">
      <c r="B204" s="89">
        <v>8515000000</v>
      </c>
      <c r="C204" s="89">
        <v>-61.523102000000002</v>
      </c>
      <c r="D204" s="89">
        <v>-53.914237999999997</v>
      </c>
      <c r="F204" s="6">
        <f t="shared" si="34"/>
        <v>9.2411111111110991</v>
      </c>
      <c r="G204" s="6">
        <f t="shared" si="32"/>
        <v>-58.556004000000001</v>
      </c>
      <c r="J204" s="89">
        <v>8515000000</v>
      </c>
      <c r="K204" s="89">
        <v>-54.705947999999999</v>
      </c>
      <c r="L204" s="89">
        <v>-46.892265000000002</v>
      </c>
      <c r="N204" s="6">
        <f t="shared" si="35"/>
        <v>9.2411111111110991</v>
      </c>
      <c r="O204" s="6">
        <f t="shared" si="33"/>
        <v>-62.725490999999998</v>
      </c>
    </row>
    <row r="205" spans="2:16" x14ac:dyDescent="0.25">
      <c r="B205" s="89">
        <v>8747333333.3332996</v>
      </c>
      <c r="C205" s="89">
        <v>-61.420589</v>
      </c>
      <c r="D205" s="89">
        <v>-53.868656000000001</v>
      </c>
      <c r="F205" s="6">
        <f t="shared" si="34"/>
        <v>9.4533333333332994</v>
      </c>
      <c r="G205" s="6">
        <f t="shared" si="32"/>
        <v>-59.627673999999999</v>
      </c>
      <c r="J205" s="89">
        <v>8747333333.3332996</v>
      </c>
      <c r="K205" s="89">
        <v>-60.199123</v>
      </c>
      <c r="L205" s="89">
        <v>-51.819468999999998</v>
      </c>
      <c r="N205" s="6">
        <f t="shared" si="35"/>
        <v>9.4533333333332994</v>
      </c>
      <c r="O205" s="6">
        <f t="shared" si="33"/>
        <v>-63.564053000000001</v>
      </c>
    </row>
    <row r="206" spans="2:16" x14ac:dyDescent="0.25">
      <c r="B206" s="89">
        <v>8979666666.6667004</v>
      </c>
      <c r="C206" s="89">
        <v>-61.441547</v>
      </c>
      <c r="D206" s="89">
        <v>-53.801631999999998</v>
      </c>
      <c r="F206" s="6">
        <f t="shared" si="34"/>
        <v>9.6655555555555992</v>
      </c>
      <c r="G206" s="6">
        <f t="shared" si="32"/>
        <v>-59.959518000000003</v>
      </c>
      <c r="J206" s="89">
        <v>8979666666.6667004</v>
      </c>
      <c r="K206" s="89">
        <v>-56.756481000000001</v>
      </c>
      <c r="L206" s="89">
        <v>-48.217875999999997</v>
      </c>
      <c r="N206" s="6">
        <f t="shared" si="35"/>
        <v>9.6655555555555992</v>
      </c>
      <c r="O206" s="6">
        <f t="shared" si="33"/>
        <v>-63.752944999999997</v>
      </c>
    </row>
    <row r="207" spans="2:16" x14ac:dyDescent="0.25">
      <c r="B207" s="89">
        <v>9212000000</v>
      </c>
      <c r="C207" s="89">
        <v>-58.765129000000002</v>
      </c>
      <c r="D207" s="89">
        <v>-51.187381999999999</v>
      </c>
      <c r="F207" s="6">
        <f t="shared" si="34"/>
        <v>9.8777777777777995</v>
      </c>
      <c r="G207" s="6">
        <f t="shared" si="32"/>
        <v>-59.458241000000001</v>
      </c>
      <c r="J207" s="89">
        <v>9212000000</v>
      </c>
      <c r="K207" s="89">
        <v>-62.351771999999997</v>
      </c>
      <c r="L207" s="89">
        <v>-53.401854999999998</v>
      </c>
      <c r="N207" s="6">
        <f t="shared" si="35"/>
        <v>9.8777777777777995</v>
      </c>
      <c r="O207" s="6">
        <f t="shared" si="33"/>
        <v>-62.026775000000001</v>
      </c>
    </row>
    <row r="208" spans="2:16" x14ac:dyDescent="0.25">
      <c r="B208" s="89">
        <v>9444333333.3332996</v>
      </c>
      <c r="C208" s="89">
        <v>-60.999138000000002</v>
      </c>
      <c r="D208" s="89">
        <v>-53.385666000000001</v>
      </c>
      <c r="F208" s="6">
        <f t="shared" si="34"/>
        <v>10.09</v>
      </c>
      <c r="G208" s="6">
        <f t="shared" si="32"/>
        <v>-60.324074000000003</v>
      </c>
      <c r="J208" s="89">
        <v>9444333333.3332996</v>
      </c>
      <c r="K208" s="89">
        <v>-56.965870000000002</v>
      </c>
      <c r="L208" s="89">
        <v>-47.758495000000003</v>
      </c>
      <c r="N208" s="6">
        <f t="shared" si="35"/>
        <v>10.09</v>
      </c>
      <c r="O208" s="6">
        <f t="shared" si="33"/>
        <v>-60.958241000000001</v>
      </c>
    </row>
    <row r="209" spans="2:16" x14ac:dyDescent="0.25">
      <c r="B209" s="89">
        <v>9676666666.6667004</v>
      </c>
      <c r="C209" s="89">
        <v>-59.273529000000003</v>
      </c>
      <c r="D209" s="89">
        <v>-51.340828000000002</v>
      </c>
      <c r="F209" s="6">
        <f t="shared" si="34"/>
        <v>10.302222222221999</v>
      </c>
      <c r="G209" s="6">
        <f t="shared" si="32"/>
        <v>-61.794795999999998</v>
      </c>
      <c r="J209" s="89">
        <v>9676666666.6667004</v>
      </c>
      <c r="K209" s="89">
        <v>-63.374329000000003</v>
      </c>
      <c r="L209" s="89">
        <v>-53.767361000000001</v>
      </c>
      <c r="N209" s="6">
        <f t="shared" si="35"/>
        <v>10.302222222221999</v>
      </c>
      <c r="O209" s="6">
        <f t="shared" si="33"/>
        <v>-60.467018000000003</v>
      </c>
    </row>
    <row r="210" spans="2:16" x14ac:dyDescent="0.25">
      <c r="B210" s="89">
        <v>9909000000</v>
      </c>
      <c r="C210" s="89">
        <v>-60.302543999999997</v>
      </c>
      <c r="D210" s="89">
        <v>-52.001041000000001</v>
      </c>
      <c r="F210" s="6">
        <f t="shared" si="34"/>
        <v>10.514444444444001</v>
      </c>
      <c r="G210" s="6">
        <f t="shared" si="32"/>
        <v>-63.564503000000002</v>
      </c>
      <c r="J210" s="89">
        <v>9909000000</v>
      </c>
      <c r="K210" s="89">
        <v>-59.787159000000003</v>
      </c>
      <c r="L210" s="89">
        <v>-49.863219999999998</v>
      </c>
      <c r="N210" s="6">
        <f t="shared" si="35"/>
        <v>10.514444444444001</v>
      </c>
      <c r="O210" s="6">
        <f t="shared" si="33"/>
        <v>-58.798492000000003</v>
      </c>
    </row>
    <row r="211" spans="2:16" x14ac:dyDescent="0.25">
      <c r="B211" s="89">
        <v>10141333333.333</v>
      </c>
      <c r="C211" s="89">
        <v>-58.777576000000003</v>
      </c>
      <c r="D211" s="89">
        <v>-50.356879999999997</v>
      </c>
      <c r="F211" s="6">
        <f t="shared" si="34"/>
        <v>10.726666666667001</v>
      </c>
      <c r="G211" s="6">
        <f t="shared" si="32"/>
        <v>-65.719893999999996</v>
      </c>
      <c r="J211" s="89">
        <v>10141333333.333</v>
      </c>
      <c r="K211" s="89">
        <v>-67.195908000000003</v>
      </c>
      <c r="L211" s="89">
        <v>-57.124789999999997</v>
      </c>
      <c r="N211" s="6">
        <f t="shared" si="35"/>
        <v>10.726666666667001</v>
      </c>
      <c r="O211" s="6">
        <f t="shared" si="33"/>
        <v>-57.926048000000002</v>
      </c>
    </row>
    <row r="212" spans="2:16" x14ac:dyDescent="0.25">
      <c r="B212" s="89">
        <v>10373666666.667</v>
      </c>
      <c r="C212" s="89">
        <v>-61.800114000000001</v>
      </c>
      <c r="D212" s="89">
        <v>-53.358654000000001</v>
      </c>
      <c r="F212" s="6">
        <f t="shared" si="34"/>
        <v>10.938888888889</v>
      </c>
      <c r="G212" s="6">
        <f t="shared" si="32"/>
        <v>-68.397636000000006</v>
      </c>
      <c r="J212" s="89">
        <v>10373666666.667</v>
      </c>
      <c r="K212" s="89">
        <v>-61.594577999999998</v>
      </c>
      <c r="L212" s="89">
        <v>-51.428635</v>
      </c>
      <c r="N212" s="6">
        <f t="shared" si="35"/>
        <v>10.938888888889</v>
      </c>
      <c r="O212" s="6">
        <f t="shared" si="33"/>
        <v>-58.382244</v>
      </c>
    </row>
    <row r="213" spans="2:16" x14ac:dyDescent="0.25">
      <c r="B213" s="89">
        <v>10606000000</v>
      </c>
      <c r="C213" s="89">
        <v>-59.119045</v>
      </c>
      <c r="D213" s="89">
        <v>-50.476996999999997</v>
      </c>
      <c r="F213" s="6">
        <f t="shared" si="34"/>
        <v>11.151111111111</v>
      </c>
      <c r="G213" s="6">
        <f t="shared" si="32"/>
        <v>-69.55265</v>
      </c>
      <c r="J213" s="89">
        <v>10606000000</v>
      </c>
      <c r="K213" s="89">
        <v>-69.515288999999996</v>
      </c>
      <c r="L213" s="89">
        <v>-59.047974000000004</v>
      </c>
      <c r="N213" s="6">
        <f t="shared" si="35"/>
        <v>11.151111111111</v>
      </c>
      <c r="O213" s="6">
        <f t="shared" si="33"/>
        <v>-59.705406000000004</v>
      </c>
    </row>
    <row r="214" spans="2:16" x14ac:dyDescent="0.25">
      <c r="B214" s="89">
        <v>10838333333.333</v>
      </c>
      <c r="C214" s="89">
        <v>-64.869499000000005</v>
      </c>
      <c r="D214" s="89">
        <v>-56.192238000000003</v>
      </c>
      <c r="F214" s="6">
        <f t="shared" si="34"/>
        <v>11.363333333332999</v>
      </c>
      <c r="G214" s="6">
        <f t="shared" si="32"/>
        <v>-75.827171000000007</v>
      </c>
      <c r="J214" s="89">
        <v>10838333333.333</v>
      </c>
      <c r="K214" s="89">
        <v>-61.632092</v>
      </c>
      <c r="L214" s="89">
        <v>-51.286861000000002</v>
      </c>
      <c r="N214" s="6">
        <f t="shared" si="35"/>
        <v>11.363333333332999</v>
      </c>
      <c r="O214" s="6">
        <f t="shared" si="33"/>
        <v>-59.544468000000002</v>
      </c>
    </row>
    <row r="215" spans="2:16" x14ac:dyDescent="0.25">
      <c r="B215" s="89">
        <v>11070666666.667</v>
      </c>
      <c r="C215" s="89">
        <v>-58.54974</v>
      </c>
      <c r="D215" s="89">
        <v>-49.822361000000001</v>
      </c>
      <c r="F215" s="6">
        <f t="shared" si="34"/>
        <v>11.575555555555999</v>
      </c>
      <c r="G215" s="6">
        <f t="shared" si="32"/>
        <v>-73.440437000000003</v>
      </c>
      <c r="J215" s="89">
        <v>11070666666.667</v>
      </c>
      <c r="K215" s="89">
        <v>-65.540321000000006</v>
      </c>
      <c r="L215" s="89">
        <v>-55.300842000000003</v>
      </c>
      <c r="N215" s="6">
        <f t="shared" si="35"/>
        <v>11.575555555555999</v>
      </c>
      <c r="O215" s="6">
        <f t="shared" si="33"/>
        <v>-61.104942000000001</v>
      </c>
    </row>
    <row r="216" spans="2:16" x14ac:dyDescent="0.25">
      <c r="B216" s="89">
        <v>11303000000</v>
      </c>
      <c r="C216" s="89">
        <v>-63.335875999999999</v>
      </c>
      <c r="D216" s="89">
        <v>-54.626263000000002</v>
      </c>
      <c r="F216" s="6">
        <f t="shared" si="34"/>
        <v>11.787777777778</v>
      </c>
      <c r="G216" s="6">
        <f t="shared" si="32"/>
        <v>-74.107819000000006</v>
      </c>
      <c r="J216" s="89">
        <v>11303000000</v>
      </c>
      <c r="K216" s="89">
        <v>-62.887290999999998</v>
      </c>
      <c r="L216" s="89">
        <v>-52.720942999999998</v>
      </c>
      <c r="N216" s="6">
        <f t="shared" si="35"/>
        <v>11.787777777778</v>
      </c>
      <c r="O216" s="6">
        <f t="shared" si="33"/>
        <v>-61.518520000000002</v>
      </c>
    </row>
    <row r="217" spans="2:16" x14ac:dyDescent="0.25">
      <c r="B217" s="89">
        <v>11535333333.333</v>
      </c>
      <c r="C217" s="89">
        <v>-64.851364000000004</v>
      </c>
      <c r="D217" s="89">
        <v>-55.999389999999998</v>
      </c>
      <c r="F217" s="6">
        <f t="shared" si="34"/>
        <v>12</v>
      </c>
      <c r="G217" s="6">
        <f t="shared" si="32"/>
        <v>-68.143990000000002</v>
      </c>
      <c r="J217" s="89">
        <v>11535333333.333</v>
      </c>
      <c r="K217" s="89">
        <v>-60.381348000000003</v>
      </c>
      <c r="L217" s="89">
        <v>-50.248832999999998</v>
      </c>
      <c r="N217" s="6">
        <f t="shared" si="35"/>
        <v>12</v>
      </c>
      <c r="O217" s="6">
        <f t="shared" si="33"/>
        <v>-62.523547999999998</v>
      </c>
    </row>
    <row r="218" spans="2:16" x14ac:dyDescent="0.25">
      <c r="B218" s="89">
        <v>11767666666.667</v>
      </c>
      <c r="C218" s="89">
        <v>-71.221832000000006</v>
      </c>
      <c r="D218" s="89">
        <v>-61.824314000000001</v>
      </c>
      <c r="F218" s="6" t="s">
        <v>21</v>
      </c>
      <c r="J218" s="89">
        <v>11767666666.667</v>
      </c>
      <c r="K218" s="89">
        <v>-59.766272999999998</v>
      </c>
      <c r="L218" s="89">
        <v>-49.794910000000002</v>
      </c>
      <c r="N218" s="6" t="s">
        <v>21</v>
      </c>
    </row>
    <row r="219" spans="2:16" x14ac:dyDescent="0.25">
      <c r="B219" s="89">
        <v>12000000000</v>
      </c>
      <c r="C219" s="89">
        <v>-68.234001000000006</v>
      </c>
      <c r="D219" s="89">
        <v>-57.403294000000002</v>
      </c>
      <c r="J219" s="89">
        <v>12000000000</v>
      </c>
      <c r="K219" s="89">
        <v>-59.711390999999999</v>
      </c>
      <c r="L219" s="89">
        <v>-49.960872999999999</v>
      </c>
    </row>
    <row r="220" spans="2:16" x14ac:dyDescent="0.25">
      <c r="B220" s="89" t="s">
        <v>21</v>
      </c>
      <c r="J220" s="89" t="s">
        <v>21</v>
      </c>
    </row>
    <row r="221" spans="2:16" x14ac:dyDescent="0.25">
      <c r="F221" s="6" t="s">
        <v>43</v>
      </c>
      <c r="N221" s="6" t="s">
        <v>43</v>
      </c>
    </row>
    <row r="222" spans="2:16" ht="15.75" x14ac:dyDescent="0.25">
      <c r="F222" s="6" t="s">
        <v>19</v>
      </c>
      <c r="G222" s="6" t="str">
        <f t="shared" ref="G222:G241" si="36">D248</f>
        <v>3Ix1L dBc Log Mag(dB)</v>
      </c>
      <c r="H222" s="35">
        <v>3</v>
      </c>
      <c r="N222" s="6" t="s">
        <v>19</v>
      </c>
      <c r="O222" s="6" t="str">
        <f t="shared" ref="O222:O241" si="37">L248</f>
        <v>3Ix1L dBc Log Mag(dB)</v>
      </c>
      <c r="P222" s="35">
        <v>3</v>
      </c>
    </row>
    <row r="223" spans="2:16" ht="15.75" x14ac:dyDescent="0.25">
      <c r="B223" s="89" t="s">
        <v>41</v>
      </c>
      <c r="F223" s="6">
        <f t="shared" ref="F223:F241" si="38">B249/1000000000</f>
        <v>1.7270000000000001</v>
      </c>
      <c r="G223" s="6">
        <f t="shared" si="36"/>
        <v>-19.560193999999999</v>
      </c>
      <c r="H223" s="36">
        <f>ABS(AVERAGE(G223:G241)-(H222-1)*5)</f>
        <v>52.112915999999991</v>
      </c>
      <c r="J223" s="89" t="s">
        <v>41</v>
      </c>
      <c r="N223" s="6">
        <f t="shared" ref="N223:N241" si="39">J249/1000000000</f>
        <v>1.7270000000000001</v>
      </c>
      <c r="O223" s="6">
        <f t="shared" si="37"/>
        <v>-24.858468999999999</v>
      </c>
      <c r="P223" s="36">
        <f>ABS(AVERAGE(O223:O241)-(P222-1)*5)</f>
        <v>53.403560421052632</v>
      </c>
    </row>
    <row r="224" spans="2:16" x14ac:dyDescent="0.25">
      <c r="B224" s="89" t="s">
        <v>19</v>
      </c>
      <c r="C224" s="89" t="s">
        <v>153</v>
      </c>
      <c r="D224" s="89" t="s">
        <v>79</v>
      </c>
      <c r="F224" s="6">
        <f t="shared" si="38"/>
        <v>2.2825555555556001</v>
      </c>
      <c r="G224" s="6">
        <f t="shared" si="36"/>
        <v>-25.839670000000002</v>
      </c>
      <c r="J224" s="89" t="s">
        <v>19</v>
      </c>
      <c r="K224" s="89" t="s">
        <v>153</v>
      </c>
      <c r="L224" s="89" t="s">
        <v>79</v>
      </c>
      <c r="N224" s="6">
        <f t="shared" si="39"/>
        <v>2.2825555555556001</v>
      </c>
      <c r="O224" s="6">
        <f t="shared" si="37"/>
        <v>-25.544176</v>
      </c>
    </row>
    <row r="225" spans="2:15" x14ac:dyDescent="0.25">
      <c r="B225" s="89">
        <v>8180000000</v>
      </c>
      <c r="C225" s="89">
        <v>-67.623481999999996</v>
      </c>
      <c r="D225" s="89">
        <v>-58.733241999999997</v>
      </c>
      <c r="F225" s="6">
        <f t="shared" si="38"/>
        <v>2.8381111111111004</v>
      </c>
      <c r="G225" s="6">
        <f t="shared" si="36"/>
        <v>-46.330246000000002</v>
      </c>
      <c r="J225" s="89">
        <v>8180000000</v>
      </c>
      <c r="K225" s="89">
        <v>-75.422484999999995</v>
      </c>
      <c r="L225" s="89">
        <v>-65.379729999999995</v>
      </c>
      <c r="N225" s="6">
        <f t="shared" si="39"/>
        <v>2.8381111111111004</v>
      </c>
      <c r="O225" s="6">
        <f t="shared" si="37"/>
        <v>-33.755462999999999</v>
      </c>
    </row>
    <row r="226" spans="2:15" x14ac:dyDescent="0.25">
      <c r="B226" s="89">
        <v>8392222222.2222004</v>
      </c>
      <c r="C226" s="89">
        <v>-67.109977999999998</v>
      </c>
      <c r="D226" s="89">
        <v>-59.619990999999999</v>
      </c>
      <c r="F226" s="6">
        <f t="shared" si="38"/>
        <v>3.3936666666666997</v>
      </c>
      <c r="G226" s="6">
        <f t="shared" si="36"/>
        <v>-44.472617999999997</v>
      </c>
      <c r="J226" s="89">
        <v>8392222222.2222004</v>
      </c>
      <c r="K226" s="89">
        <v>-76.757667999999995</v>
      </c>
      <c r="L226" s="89">
        <v>-69.061858999999998</v>
      </c>
      <c r="N226" s="6">
        <f t="shared" si="39"/>
        <v>3.3936666666666997</v>
      </c>
      <c r="O226" s="6">
        <f t="shared" si="37"/>
        <v>-42.691242000000003</v>
      </c>
    </row>
    <row r="227" spans="2:15" x14ac:dyDescent="0.25">
      <c r="B227" s="89">
        <v>8604444444.4444008</v>
      </c>
      <c r="C227" s="89">
        <v>-66.717247</v>
      </c>
      <c r="D227" s="89">
        <v>-59.230452999999997</v>
      </c>
      <c r="F227" s="6">
        <f t="shared" si="38"/>
        <v>3.9492222222222</v>
      </c>
      <c r="G227" s="6">
        <f t="shared" si="36"/>
        <v>-47.843189000000002</v>
      </c>
      <c r="J227" s="89">
        <v>8604444444.4444008</v>
      </c>
      <c r="K227" s="89">
        <v>-74.884452999999993</v>
      </c>
      <c r="L227" s="89">
        <v>-67.579964000000004</v>
      </c>
      <c r="N227" s="6">
        <f t="shared" si="39"/>
        <v>3.9492222222222</v>
      </c>
      <c r="O227" s="6">
        <f t="shared" si="37"/>
        <v>-43.103274999999996</v>
      </c>
    </row>
    <row r="228" spans="2:15" x14ac:dyDescent="0.25">
      <c r="B228" s="89">
        <v>8816666666.6667004</v>
      </c>
      <c r="C228" s="89">
        <v>-66.386803</v>
      </c>
      <c r="D228" s="89">
        <v>-58.777934999999999</v>
      </c>
      <c r="F228" s="6">
        <f t="shared" si="38"/>
        <v>4.5047777777777993</v>
      </c>
      <c r="G228" s="6">
        <f t="shared" si="36"/>
        <v>-48.110416000000001</v>
      </c>
      <c r="J228" s="89">
        <v>8816666666.6667004</v>
      </c>
      <c r="K228" s="89">
        <v>-74.128165999999993</v>
      </c>
      <c r="L228" s="89">
        <v>-66.314483999999993</v>
      </c>
      <c r="N228" s="6">
        <f t="shared" si="39"/>
        <v>4.5047777777777993</v>
      </c>
      <c r="O228" s="6">
        <f t="shared" si="37"/>
        <v>-43.506329000000001</v>
      </c>
    </row>
    <row r="229" spans="2:15" x14ac:dyDescent="0.25">
      <c r="B229" s="89">
        <v>9028888888.8889008</v>
      </c>
      <c r="C229" s="89">
        <v>-65.643546999999998</v>
      </c>
      <c r="D229" s="89">
        <v>-58.091614</v>
      </c>
      <c r="F229" s="6">
        <f t="shared" si="38"/>
        <v>5.0603333333332996</v>
      </c>
      <c r="G229" s="6">
        <f t="shared" si="36"/>
        <v>-46.365051000000001</v>
      </c>
      <c r="J229" s="89">
        <v>9028888888.8889008</v>
      </c>
      <c r="K229" s="89">
        <v>-71.936920000000001</v>
      </c>
      <c r="L229" s="89">
        <v>-63.557270000000003</v>
      </c>
      <c r="N229" s="6">
        <f t="shared" si="39"/>
        <v>5.0603333333332996</v>
      </c>
      <c r="O229" s="6">
        <f t="shared" si="37"/>
        <v>-41.505164999999998</v>
      </c>
    </row>
    <row r="230" spans="2:15" x14ac:dyDescent="0.25">
      <c r="B230" s="89">
        <v>9241111111.1110992</v>
      </c>
      <c r="C230" s="89">
        <v>-66.195914999999999</v>
      </c>
      <c r="D230" s="89">
        <v>-58.556004000000001</v>
      </c>
      <c r="F230" s="6">
        <f t="shared" si="38"/>
        <v>5.6158888888888994</v>
      </c>
      <c r="G230" s="6">
        <f t="shared" si="36"/>
        <v>-40.908721999999997</v>
      </c>
      <c r="J230" s="89">
        <v>9241111111.1110992</v>
      </c>
      <c r="K230" s="89">
        <v>-71.264090999999993</v>
      </c>
      <c r="L230" s="89">
        <v>-62.725490999999998</v>
      </c>
      <c r="N230" s="6">
        <f t="shared" si="39"/>
        <v>5.6158888888888994</v>
      </c>
      <c r="O230" s="6">
        <f t="shared" si="37"/>
        <v>-49.448895</v>
      </c>
    </row>
    <row r="231" spans="2:15" x14ac:dyDescent="0.25">
      <c r="B231" s="89">
        <v>9453333333.3332996</v>
      </c>
      <c r="C231" s="89">
        <v>-67.205421000000001</v>
      </c>
      <c r="D231" s="89">
        <v>-59.627673999999999</v>
      </c>
      <c r="F231" s="6">
        <f t="shared" si="38"/>
        <v>6.1714444444443997</v>
      </c>
      <c r="G231" s="6">
        <f t="shared" si="36"/>
        <v>-43.652907999999996</v>
      </c>
      <c r="J231" s="89">
        <v>9453333333.3332996</v>
      </c>
      <c r="K231" s="89">
        <v>-72.513969000000003</v>
      </c>
      <c r="L231" s="89">
        <v>-63.564053000000001</v>
      </c>
      <c r="N231" s="6">
        <f t="shared" si="39"/>
        <v>6.1714444444443997</v>
      </c>
      <c r="O231" s="6">
        <f t="shared" si="37"/>
        <v>-45.052630999999998</v>
      </c>
    </row>
    <row r="232" spans="2:15" x14ac:dyDescent="0.25">
      <c r="B232" s="89">
        <v>9665555555.5555992</v>
      </c>
      <c r="C232" s="89">
        <v>-67.572990000000004</v>
      </c>
      <c r="D232" s="89">
        <v>-59.959518000000003</v>
      </c>
      <c r="F232" s="6">
        <f t="shared" si="38"/>
        <v>6.7270000000000003</v>
      </c>
      <c r="G232" s="6">
        <f t="shared" si="36"/>
        <v>-42.201180000000001</v>
      </c>
      <c r="J232" s="89">
        <v>9665555555.5555992</v>
      </c>
      <c r="K232" s="89">
        <v>-72.960319999999996</v>
      </c>
      <c r="L232" s="89">
        <v>-63.752944999999997</v>
      </c>
      <c r="N232" s="6">
        <f t="shared" si="39"/>
        <v>6.7270000000000003</v>
      </c>
      <c r="O232" s="6">
        <f t="shared" si="37"/>
        <v>-42.535727999999999</v>
      </c>
    </row>
    <row r="233" spans="2:15" x14ac:dyDescent="0.25">
      <c r="B233" s="89">
        <v>9877777777.7777996</v>
      </c>
      <c r="C233" s="89">
        <v>-67.390945000000002</v>
      </c>
      <c r="D233" s="89">
        <v>-59.458241000000001</v>
      </c>
      <c r="F233" s="6">
        <f t="shared" si="38"/>
        <v>7.2825555555556001</v>
      </c>
      <c r="G233" s="6">
        <f t="shared" si="36"/>
        <v>-42.390053000000002</v>
      </c>
      <c r="J233" s="89">
        <v>9877777777.7777996</v>
      </c>
      <c r="K233" s="89">
        <v>-71.633742999999996</v>
      </c>
      <c r="L233" s="89">
        <v>-62.026775000000001</v>
      </c>
      <c r="N233" s="6">
        <f t="shared" si="39"/>
        <v>7.2825555555556001</v>
      </c>
      <c r="O233" s="6">
        <f t="shared" si="37"/>
        <v>-44.238613000000001</v>
      </c>
    </row>
    <row r="234" spans="2:15" x14ac:dyDescent="0.25">
      <c r="B234" s="89">
        <v>10090000000</v>
      </c>
      <c r="C234" s="89">
        <v>-68.625579999999999</v>
      </c>
      <c r="D234" s="89">
        <v>-60.324074000000003</v>
      </c>
      <c r="F234" s="6">
        <f t="shared" si="38"/>
        <v>7.8381111111111004</v>
      </c>
      <c r="G234" s="6">
        <f t="shared" si="36"/>
        <v>-43.070743999999998</v>
      </c>
      <c r="J234" s="89">
        <v>10090000000</v>
      </c>
      <c r="K234" s="89">
        <v>-70.882178999999994</v>
      </c>
      <c r="L234" s="89">
        <v>-60.958241000000001</v>
      </c>
      <c r="N234" s="6">
        <f t="shared" si="39"/>
        <v>7.8381111111111004</v>
      </c>
      <c r="O234" s="6">
        <f t="shared" si="37"/>
        <v>-42.893867</v>
      </c>
    </row>
    <row r="235" spans="2:15" x14ac:dyDescent="0.25">
      <c r="B235" s="89">
        <v>10302222222.222</v>
      </c>
      <c r="C235" s="89">
        <v>-70.215491999999998</v>
      </c>
      <c r="D235" s="89">
        <v>-61.794795999999998</v>
      </c>
      <c r="F235" s="6">
        <f t="shared" si="38"/>
        <v>8.3936666666667001</v>
      </c>
      <c r="G235" s="6">
        <f t="shared" si="36"/>
        <v>-44.390636000000001</v>
      </c>
      <c r="J235" s="89">
        <v>10302222222.222</v>
      </c>
      <c r="K235" s="89">
        <v>-70.538132000000004</v>
      </c>
      <c r="L235" s="89">
        <v>-60.467018000000003</v>
      </c>
      <c r="N235" s="6">
        <f t="shared" si="39"/>
        <v>8.3936666666667001</v>
      </c>
      <c r="O235" s="6">
        <f t="shared" si="37"/>
        <v>-42.914867000000001</v>
      </c>
    </row>
    <row r="236" spans="2:15" x14ac:dyDescent="0.25">
      <c r="B236" s="89">
        <v>10514444444.444</v>
      </c>
      <c r="C236" s="89">
        <v>-72.005959000000004</v>
      </c>
      <c r="D236" s="89">
        <v>-63.564503000000002</v>
      </c>
      <c r="F236" s="6">
        <f t="shared" si="38"/>
        <v>8.9492222222222004</v>
      </c>
      <c r="G236" s="6">
        <f t="shared" si="36"/>
        <v>-42.407200000000003</v>
      </c>
      <c r="J236" s="89">
        <v>10514444444.444</v>
      </c>
      <c r="K236" s="89">
        <v>-68.964432000000002</v>
      </c>
      <c r="L236" s="89">
        <v>-58.798492000000003</v>
      </c>
      <c r="N236" s="6">
        <f t="shared" si="39"/>
        <v>8.9492222222222004</v>
      </c>
      <c r="O236" s="6">
        <f t="shared" si="37"/>
        <v>-48.776474</v>
      </c>
    </row>
    <row r="237" spans="2:15" x14ac:dyDescent="0.25">
      <c r="B237" s="89">
        <v>10726666666.667</v>
      </c>
      <c r="C237" s="89">
        <v>-74.361946000000003</v>
      </c>
      <c r="D237" s="89">
        <v>-65.719893999999996</v>
      </c>
      <c r="F237" s="6">
        <f t="shared" si="38"/>
        <v>9.5047777777778002</v>
      </c>
      <c r="G237" s="6">
        <f t="shared" si="36"/>
        <v>-46.503833999999998</v>
      </c>
      <c r="J237" s="89">
        <v>10726666666.667</v>
      </c>
      <c r="K237" s="89">
        <v>-68.393364000000005</v>
      </c>
      <c r="L237" s="89">
        <v>-57.926048000000002</v>
      </c>
      <c r="N237" s="6">
        <f t="shared" si="39"/>
        <v>9.5047777777778002</v>
      </c>
      <c r="O237" s="6">
        <f t="shared" si="37"/>
        <v>-57.314743</v>
      </c>
    </row>
    <row r="238" spans="2:15" x14ac:dyDescent="0.25">
      <c r="B238" s="89">
        <v>10938888888.889</v>
      </c>
      <c r="C238" s="89">
        <v>-77.074898000000005</v>
      </c>
      <c r="D238" s="89">
        <v>-68.397636000000006</v>
      </c>
      <c r="F238" s="6">
        <f t="shared" si="38"/>
        <v>10.060333333333</v>
      </c>
      <c r="G238" s="6">
        <f t="shared" si="36"/>
        <v>-48.140079</v>
      </c>
      <c r="J238" s="89">
        <v>10938888888.889</v>
      </c>
      <c r="K238" s="89">
        <v>-68.727478000000005</v>
      </c>
      <c r="L238" s="89">
        <v>-58.382244</v>
      </c>
      <c r="N238" s="6">
        <f t="shared" si="39"/>
        <v>10.060333333333</v>
      </c>
      <c r="O238" s="6">
        <f t="shared" si="37"/>
        <v>-53.724392000000002</v>
      </c>
    </row>
    <row r="239" spans="2:15" x14ac:dyDescent="0.25">
      <c r="B239" s="89">
        <v>11151111111.111</v>
      </c>
      <c r="C239" s="89">
        <v>-78.280028999999999</v>
      </c>
      <c r="D239" s="89">
        <v>-69.55265</v>
      </c>
      <c r="F239" s="6">
        <f t="shared" si="38"/>
        <v>10.615888888889</v>
      </c>
      <c r="G239" s="6">
        <f t="shared" si="36"/>
        <v>-44.680667999999997</v>
      </c>
      <c r="J239" s="89">
        <v>11151111111.111</v>
      </c>
      <c r="K239" s="89">
        <v>-69.944884999999999</v>
      </c>
      <c r="L239" s="89">
        <v>-59.705406000000004</v>
      </c>
      <c r="N239" s="6">
        <f t="shared" si="39"/>
        <v>10.615888888889</v>
      </c>
      <c r="O239" s="6">
        <f t="shared" si="37"/>
        <v>-50.118977000000001</v>
      </c>
    </row>
    <row r="240" spans="2:15" x14ac:dyDescent="0.25">
      <c r="B240" s="89">
        <v>11363333333.333</v>
      </c>
      <c r="C240" s="89">
        <v>-84.536788999999999</v>
      </c>
      <c r="D240" s="89">
        <v>-75.827171000000007</v>
      </c>
      <c r="F240" s="6">
        <f t="shared" si="38"/>
        <v>11.171444444444001</v>
      </c>
      <c r="G240" s="6">
        <f t="shared" si="36"/>
        <v>-43.809672999999997</v>
      </c>
      <c r="J240" s="89">
        <v>11363333333.333</v>
      </c>
      <c r="K240" s="89">
        <v>-69.710814999999997</v>
      </c>
      <c r="L240" s="89">
        <v>-59.544468000000002</v>
      </c>
      <c r="N240" s="6">
        <f t="shared" si="39"/>
        <v>11.171444444444001</v>
      </c>
      <c r="O240" s="6">
        <f t="shared" si="37"/>
        <v>-50.416710000000002</v>
      </c>
    </row>
    <row r="241" spans="2:16" x14ac:dyDescent="0.25">
      <c r="B241" s="89">
        <v>11575555555.556</v>
      </c>
      <c r="C241" s="89">
        <v>-82.292411999999999</v>
      </c>
      <c r="D241" s="89">
        <v>-73.440437000000003</v>
      </c>
      <c r="F241" s="6">
        <f t="shared" si="38"/>
        <v>11.727</v>
      </c>
      <c r="G241" s="6">
        <f t="shared" si="36"/>
        <v>-39.468322999999998</v>
      </c>
      <c r="J241" s="89">
        <v>11575555555.556</v>
      </c>
      <c r="K241" s="89">
        <v>-71.237457000000006</v>
      </c>
      <c r="L241" s="89">
        <v>-61.104942000000001</v>
      </c>
      <c r="N241" s="6">
        <f t="shared" si="39"/>
        <v>11.727</v>
      </c>
      <c r="O241" s="6">
        <f t="shared" si="37"/>
        <v>-42.267631999999999</v>
      </c>
    </row>
    <row r="242" spans="2:16" x14ac:dyDescent="0.25">
      <c r="B242" s="89">
        <v>11787777777.778</v>
      </c>
      <c r="C242" s="89">
        <v>-83.505332999999993</v>
      </c>
      <c r="D242" s="89">
        <v>-74.107819000000006</v>
      </c>
      <c r="F242" s="6" t="s">
        <v>21</v>
      </c>
      <c r="J242" s="89">
        <v>11787777777.778</v>
      </c>
      <c r="K242" s="89">
        <v>-71.489883000000006</v>
      </c>
      <c r="L242" s="89">
        <v>-61.518520000000002</v>
      </c>
      <c r="N242" s="6" t="s">
        <v>21</v>
      </c>
    </row>
    <row r="243" spans="2:16" x14ac:dyDescent="0.25">
      <c r="B243" s="89">
        <v>12000000000</v>
      </c>
      <c r="C243" s="89">
        <v>-78.974693000000002</v>
      </c>
      <c r="D243" s="89">
        <v>-68.143990000000002</v>
      </c>
      <c r="J243" s="89">
        <v>12000000000</v>
      </c>
      <c r="K243" s="89">
        <v>-72.274071000000006</v>
      </c>
      <c r="L243" s="89">
        <v>-62.523547999999998</v>
      </c>
    </row>
    <row r="244" spans="2:16" x14ac:dyDescent="0.25">
      <c r="B244" s="89" t="s">
        <v>21</v>
      </c>
      <c r="J244" s="89" t="s">
        <v>21</v>
      </c>
    </row>
    <row r="245" spans="2:16" x14ac:dyDescent="0.25">
      <c r="F245" s="6" t="s">
        <v>45</v>
      </c>
      <c r="N245" s="6" t="s">
        <v>45</v>
      </c>
    </row>
    <row r="246" spans="2:16" ht="15.75" x14ac:dyDescent="0.25">
      <c r="F246" s="6" t="s">
        <v>19</v>
      </c>
      <c r="G246" s="6" t="str">
        <f t="shared" ref="G246:G265" si="40">D272</f>
        <v>3Ix2L dBc Log Mag(dB)</v>
      </c>
      <c r="H246" s="35">
        <v>3</v>
      </c>
      <c r="N246" s="6" t="s">
        <v>19</v>
      </c>
      <c r="O246" s="6" t="str">
        <f t="shared" ref="O246:O265" si="41">L272</f>
        <v>3Ix2L dBc Log Mag(dB)</v>
      </c>
      <c r="P246" s="35">
        <v>3</v>
      </c>
    </row>
    <row r="247" spans="2:16" ht="15.75" x14ac:dyDescent="0.25">
      <c r="B247" s="89" t="s">
        <v>43</v>
      </c>
      <c r="F247" s="6">
        <f t="shared" ref="F247:F265" si="42">B273/1000000000</f>
        <v>3.7269999999999999</v>
      </c>
      <c r="G247" s="6">
        <f t="shared" si="40"/>
        <v>-45.228133999999997</v>
      </c>
      <c r="H247" s="36">
        <f>ABS(AVERAGE(G247:G265)-(H246-1)*5)</f>
        <v>64.461282473684207</v>
      </c>
      <c r="J247" s="89" t="s">
        <v>43</v>
      </c>
      <c r="N247" s="6">
        <f t="shared" ref="N247:N265" si="43">J273/1000000000</f>
        <v>3.7269999999999999</v>
      </c>
      <c r="O247" s="6">
        <f t="shared" si="41"/>
        <v>-51.910964999999997</v>
      </c>
      <c r="P247" s="36">
        <f>ABS(AVERAGE(O247:O265)-(P246-1)*5)</f>
        <v>66.191193947368419</v>
      </c>
    </row>
    <row r="248" spans="2:16" x14ac:dyDescent="0.25">
      <c r="B248" s="89" t="s">
        <v>19</v>
      </c>
      <c r="C248" s="89" t="s">
        <v>154</v>
      </c>
      <c r="D248" s="89" t="s">
        <v>80</v>
      </c>
      <c r="F248" s="6">
        <f t="shared" si="42"/>
        <v>4.1866111111111</v>
      </c>
      <c r="G248" s="6">
        <f t="shared" si="40"/>
        <v>-53.490414000000001</v>
      </c>
      <c r="J248" s="89" t="s">
        <v>19</v>
      </c>
      <c r="K248" s="89" t="s">
        <v>154</v>
      </c>
      <c r="L248" s="89" t="s">
        <v>80</v>
      </c>
      <c r="N248" s="6">
        <f t="shared" si="43"/>
        <v>4.1866111111111</v>
      </c>
      <c r="O248" s="6">
        <f t="shared" si="41"/>
        <v>-49.441307000000002</v>
      </c>
    </row>
    <row r="249" spans="2:16" x14ac:dyDescent="0.25">
      <c r="B249" s="89">
        <v>1727000000</v>
      </c>
      <c r="C249" s="89">
        <v>-28.450434000000001</v>
      </c>
      <c r="D249" s="89">
        <v>-19.560193999999999</v>
      </c>
      <c r="F249" s="6">
        <f t="shared" si="42"/>
        <v>4.6462222222222005</v>
      </c>
      <c r="G249" s="6">
        <f t="shared" si="40"/>
        <v>-60.439289000000002</v>
      </c>
      <c r="J249" s="89">
        <v>1727000000</v>
      </c>
      <c r="K249" s="89">
        <v>-34.901221999999997</v>
      </c>
      <c r="L249" s="89">
        <v>-24.858468999999999</v>
      </c>
      <c r="N249" s="6">
        <f t="shared" si="43"/>
        <v>4.6462222222222005</v>
      </c>
      <c r="O249" s="6">
        <f t="shared" si="41"/>
        <v>-49.298450000000003</v>
      </c>
    </row>
    <row r="250" spans="2:16" x14ac:dyDescent="0.25">
      <c r="B250" s="89">
        <v>2282555555.5556002</v>
      </c>
      <c r="C250" s="89">
        <v>-33.329655000000002</v>
      </c>
      <c r="D250" s="89">
        <v>-25.839670000000002</v>
      </c>
      <c r="F250" s="6">
        <f t="shared" si="42"/>
        <v>5.1058333333332993</v>
      </c>
      <c r="G250" s="6">
        <f t="shared" si="40"/>
        <v>-54.257511000000001</v>
      </c>
      <c r="J250" s="89">
        <v>2282555555.5556002</v>
      </c>
      <c r="K250" s="89">
        <v>-33.239986000000002</v>
      </c>
      <c r="L250" s="89">
        <v>-25.544176</v>
      </c>
      <c r="N250" s="6">
        <f t="shared" si="43"/>
        <v>5.1058333333332993</v>
      </c>
      <c r="O250" s="6">
        <f t="shared" si="41"/>
        <v>-49.031630999999997</v>
      </c>
    </row>
    <row r="251" spans="2:16" x14ac:dyDescent="0.25">
      <c r="B251" s="89">
        <v>2838111111.1111002</v>
      </c>
      <c r="C251" s="89">
        <v>-53.817039000000001</v>
      </c>
      <c r="D251" s="89">
        <v>-46.330246000000002</v>
      </c>
      <c r="F251" s="6">
        <f t="shared" si="42"/>
        <v>5.5654444444443998</v>
      </c>
      <c r="G251" s="6">
        <f t="shared" si="40"/>
        <v>-53.788631000000002</v>
      </c>
      <c r="J251" s="89">
        <v>2838111111.1111002</v>
      </c>
      <c r="K251" s="89">
        <v>-41.059958999999999</v>
      </c>
      <c r="L251" s="89">
        <v>-33.755462999999999</v>
      </c>
      <c r="N251" s="6">
        <f t="shared" si="43"/>
        <v>5.5654444444443998</v>
      </c>
      <c r="O251" s="6">
        <f t="shared" si="41"/>
        <v>-53.051720000000003</v>
      </c>
    </row>
    <row r="252" spans="2:16" x14ac:dyDescent="0.25">
      <c r="B252" s="89">
        <v>3393666666.6666999</v>
      </c>
      <c r="C252" s="89">
        <v>-52.081482000000001</v>
      </c>
      <c r="D252" s="89">
        <v>-44.472617999999997</v>
      </c>
      <c r="F252" s="6">
        <f t="shared" si="42"/>
        <v>6.0250555555555998</v>
      </c>
      <c r="G252" s="6">
        <f t="shared" si="40"/>
        <v>-51.616615000000003</v>
      </c>
      <c r="J252" s="89">
        <v>3393666666.6666999</v>
      </c>
      <c r="K252" s="89">
        <v>-50.504928999999997</v>
      </c>
      <c r="L252" s="89">
        <v>-42.691242000000003</v>
      </c>
      <c r="N252" s="6">
        <f t="shared" si="43"/>
        <v>6.0250555555555998</v>
      </c>
      <c r="O252" s="6">
        <f t="shared" si="41"/>
        <v>-63.022823000000002</v>
      </c>
    </row>
    <row r="253" spans="2:16" x14ac:dyDescent="0.25">
      <c r="B253" s="89">
        <v>3949222222.2221999</v>
      </c>
      <c r="C253" s="89">
        <v>-55.395122999999998</v>
      </c>
      <c r="D253" s="89">
        <v>-47.843189000000002</v>
      </c>
      <c r="F253" s="6">
        <f t="shared" si="42"/>
        <v>6.4846666666667003</v>
      </c>
      <c r="G253" s="6">
        <f t="shared" si="40"/>
        <v>-50.322445000000002</v>
      </c>
      <c r="J253" s="89">
        <v>3949222222.2221999</v>
      </c>
      <c r="K253" s="89">
        <v>-51.482928999999999</v>
      </c>
      <c r="L253" s="89">
        <v>-43.103274999999996</v>
      </c>
      <c r="N253" s="6">
        <f t="shared" si="43"/>
        <v>6.4846666666667003</v>
      </c>
      <c r="O253" s="6">
        <f t="shared" si="41"/>
        <v>-57.948810999999999</v>
      </c>
    </row>
    <row r="254" spans="2:16" x14ac:dyDescent="0.25">
      <c r="B254" s="89">
        <v>4504777777.7777996</v>
      </c>
      <c r="C254" s="89">
        <v>-55.750332</v>
      </c>
      <c r="D254" s="89">
        <v>-48.110416000000001</v>
      </c>
      <c r="F254" s="6">
        <f t="shared" si="42"/>
        <v>6.9442777777778</v>
      </c>
      <c r="G254" s="6">
        <f t="shared" si="40"/>
        <v>-50.854911999999999</v>
      </c>
      <c r="J254" s="89">
        <v>4504777777.7777996</v>
      </c>
      <c r="K254" s="89">
        <v>-52.044933</v>
      </c>
      <c r="L254" s="89">
        <v>-43.506329000000001</v>
      </c>
      <c r="N254" s="6">
        <f t="shared" si="43"/>
        <v>6.9442777777778</v>
      </c>
      <c r="O254" s="6">
        <f t="shared" si="41"/>
        <v>-57.567303000000003</v>
      </c>
    </row>
    <row r="255" spans="2:16" x14ac:dyDescent="0.25">
      <c r="B255" s="89">
        <v>5060333333.3332996</v>
      </c>
      <c r="C255" s="89">
        <v>-53.942794999999997</v>
      </c>
      <c r="D255" s="89">
        <v>-46.365051000000001</v>
      </c>
      <c r="F255" s="6">
        <f t="shared" si="42"/>
        <v>7.4038888888888996</v>
      </c>
      <c r="G255" s="6">
        <f t="shared" si="40"/>
        <v>-51.196198000000003</v>
      </c>
      <c r="J255" s="89">
        <v>5060333333.3332996</v>
      </c>
      <c r="K255" s="89">
        <v>-50.455081999999997</v>
      </c>
      <c r="L255" s="89">
        <v>-41.505164999999998</v>
      </c>
      <c r="N255" s="6">
        <f t="shared" si="43"/>
        <v>7.4038888888888996</v>
      </c>
      <c r="O255" s="6">
        <f t="shared" si="41"/>
        <v>-59.378360999999998</v>
      </c>
    </row>
    <row r="256" spans="2:16" x14ac:dyDescent="0.25">
      <c r="B256" s="89">
        <v>5615888888.8888998</v>
      </c>
      <c r="C256" s="89">
        <v>-48.522193999999999</v>
      </c>
      <c r="D256" s="89">
        <v>-40.908721999999997</v>
      </c>
      <c r="F256" s="6">
        <f t="shared" si="42"/>
        <v>7.8635000000000002</v>
      </c>
      <c r="G256" s="6">
        <f t="shared" si="40"/>
        <v>-51.491798000000003</v>
      </c>
      <c r="J256" s="89">
        <v>5615888888.8888998</v>
      </c>
      <c r="K256" s="89">
        <v>-58.656269000000002</v>
      </c>
      <c r="L256" s="89">
        <v>-49.448895</v>
      </c>
      <c r="N256" s="6">
        <f t="shared" si="43"/>
        <v>7.8635000000000002</v>
      </c>
      <c r="O256" s="6">
        <f t="shared" si="41"/>
        <v>-60.224628000000003</v>
      </c>
    </row>
    <row r="257" spans="2:16" x14ac:dyDescent="0.25">
      <c r="B257" s="89">
        <v>6171444444.4443998</v>
      </c>
      <c r="C257" s="89">
        <v>-51.585608999999998</v>
      </c>
      <c r="D257" s="89">
        <v>-43.652907999999996</v>
      </c>
      <c r="F257" s="6">
        <f t="shared" si="42"/>
        <v>8.3231111111110998</v>
      </c>
      <c r="G257" s="6">
        <f t="shared" si="40"/>
        <v>-53.270367</v>
      </c>
      <c r="J257" s="89">
        <v>6171444444.4443998</v>
      </c>
      <c r="K257" s="89">
        <v>-54.659599</v>
      </c>
      <c r="L257" s="89">
        <v>-45.052630999999998</v>
      </c>
      <c r="N257" s="6">
        <f t="shared" si="43"/>
        <v>8.3231111111110998</v>
      </c>
      <c r="O257" s="6">
        <f t="shared" si="41"/>
        <v>-60.292186999999998</v>
      </c>
    </row>
    <row r="258" spans="2:16" x14ac:dyDescent="0.25">
      <c r="B258" s="89">
        <v>6727000000</v>
      </c>
      <c r="C258" s="89">
        <v>-50.502682</v>
      </c>
      <c r="D258" s="89">
        <v>-42.201180000000001</v>
      </c>
      <c r="F258" s="6">
        <f t="shared" si="42"/>
        <v>8.7827222222222012</v>
      </c>
      <c r="G258" s="6">
        <f t="shared" si="40"/>
        <v>-55.280459999999998</v>
      </c>
      <c r="J258" s="89">
        <v>6727000000</v>
      </c>
      <c r="K258" s="89">
        <v>-52.459667000000003</v>
      </c>
      <c r="L258" s="89">
        <v>-42.535727999999999</v>
      </c>
      <c r="N258" s="6">
        <f t="shared" si="43"/>
        <v>8.7827222222222012</v>
      </c>
      <c r="O258" s="6">
        <f t="shared" si="41"/>
        <v>-59.277915999999998</v>
      </c>
    </row>
    <row r="259" spans="2:16" x14ac:dyDescent="0.25">
      <c r="B259" s="89">
        <v>7282555555.5556002</v>
      </c>
      <c r="C259" s="89">
        <v>-50.810752999999998</v>
      </c>
      <c r="D259" s="89">
        <v>-42.390053000000002</v>
      </c>
      <c r="F259" s="6">
        <f t="shared" si="42"/>
        <v>9.2423333333332991</v>
      </c>
      <c r="G259" s="6">
        <f t="shared" si="40"/>
        <v>-55.940658999999997</v>
      </c>
      <c r="J259" s="89">
        <v>7282555555.5556002</v>
      </c>
      <c r="K259" s="89">
        <v>-54.309730999999999</v>
      </c>
      <c r="L259" s="89">
        <v>-44.238613000000001</v>
      </c>
      <c r="N259" s="6">
        <f t="shared" si="43"/>
        <v>9.2423333333332991</v>
      </c>
      <c r="O259" s="6">
        <f t="shared" si="41"/>
        <v>-56.136253000000004</v>
      </c>
    </row>
    <row r="260" spans="2:16" x14ac:dyDescent="0.25">
      <c r="B260" s="89">
        <v>7838111111.1111002</v>
      </c>
      <c r="C260" s="89">
        <v>-51.512203</v>
      </c>
      <c r="D260" s="89">
        <v>-43.070743999999998</v>
      </c>
      <c r="F260" s="6">
        <f t="shared" si="42"/>
        <v>9.7019444444444005</v>
      </c>
      <c r="G260" s="6">
        <f t="shared" si="40"/>
        <v>-56.940036999999997</v>
      </c>
      <c r="J260" s="89">
        <v>7838111111.1111002</v>
      </c>
      <c r="K260" s="89">
        <v>-53.059806999999999</v>
      </c>
      <c r="L260" s="89">
        <v>-42.893867</v>
      </c>
      <c r="N260" s="6">
        <f t="shared" si="43"/>
        <v>9.7019444444444005</v>
      </c>
      <c r="O260" s="6">
        <f t="shared" si="41"/>
        <v>-55.147415000000002</v>
      </c>
    </row>
    <row r="261" spans="2:16" x14ac:dyDescent="0.25">
      <c r="B261" s="89">
        <v>8393666666.6667004</v>
      </c>
      <c r="C261" s="89">
        <v>-53.032684000000003</v>
      </c>
      <c r="D261" s="89">
        <v>-44.390636000000001</v>
      </c>
      <c r="F261" s="6">
        <f t="shared" si="42"/>
        <v>10.161555555555999</v>
      </c>
      <c r="G261" s="6">
        <f t="shared" si="40"/>
        <v>-60.628051999999997</v>
      </c>
      <c r="J261" s="89">
        <v>8393666666.6667004</v>
      </c>
      <c r="K261" s="89">
        <v>-53.382182999999998</v>
      </c>
      <c r="L261" s="89">
        <v>-42.914867000000001</v>
      </c>
      <c r="N261" s="6">
        <f t="shared" si="43"/>
        <v>10.161555555555999</v>
      </c>
      <c r="O261" s="6">
        <f t="shared" si="41"/>
        <v>-53.807014000000002</v>
      </c>
    </row>
    <row r="262" spans="2:16" x14ac:dyDescent="0.25">
      <c r="B262" s="89">
        <v>8949222222.2222004</v>
      </c>
      <c r="C262" s="89">
        <v>-51.084457</v>
      </c>
      <c r="D262" s="89">
        <v>-42.407200000000003</v>
      </c>
      <c r="F262" s="6">
        <f t="shared" si="42"/>
        <v>10.621166666666999</v>
      </c>
      <c r="G262" s="6">
        <f t="shared" si="40"/>
        <v>-56.217846000000002</v>
      </c>
      <c r="J262" s="89">
        <v>8949222222.2222004</v>
      </c>
      <c r="K262" s="89">
        <v>-59.121707999999998</v>
      </c>
      <c r="L262" s="89">
        <v>-48.776474</v>
      </c>
      <c r="N262" s="6">
        <f t="shared" si="43"/>
        <v>10.621166666666999</v>
      </c>
      <c r="O262" s="6">
        <f t="shared" si="41"/>
        <v>-55.259425999999998</v>
      </c>
    </row>
    <row r="263" spans="2:16" x14ac:dyDescent="0.25">
      <c r="B263" s="89">
        <v>9504777777.7777996</v>
      </c>
      <c r="C263" s="89">
        <v>-55.231212999999997</v>
      </c>
      <c r="D263" s="89">
        <v>-46.503833999999998</v>
      </c>
      <c r="F263" s="6">
        <f t="shared" si="42"/>
        <v>11.080777777778</v>
      </c>
      <c r="G263" s="6">
        <f t="shared" si="40"/>
        <v>-57.330544000000003</v>
      </c>
      <c r="J263" s="89">
        <v>9504777777.7777996</v>
      </c>
      <c r="K263" s="89">
        <v>-67.554214000000002</v>
      </c>
      <c r="L263" s="89">
        <v>-57.314743</v>
      </c>
      <c r="N263" s="6">
        <f t="shared" si="43"/>
        <v>11.080777777778</v>
      </c>
      <c r="O263" s="6">
        <f t="shared" si="41"/>
        <v>-58.551085999999998</v>
      </c>
    </row>
    <row r="264" spans="2:16" x14ac:dyDescent="0.25">
      <c r="B264" s="89">
        <v>10060333333.333</v>
      </c>
      <c r="C264" s="89">
        <v>-56.849696999999999</v>
      </c>
      <c r="D264" s="89">
        <v>-48.140079</v>
      </c>
      <c r="F264" s="6">
        <f t="shared" si="42"/>
        <v>11.540388888889</v>
      </c>
      <c r="G264" s="6">
        <f t="shared" si="40"/>
        <v>-58.435977999999999</v>
      </c>
      <c r="J264" s="89">
        <v>10060333333.333</v>
      </c>
      <c r="K264" s="89">
        <v>-63.890739000000004</v>
      </c>
      <c r="L264" s="89">
        <v>-53.724392000000002</v>
      </c>
      <c r="N264" s="6">
        <f t="shared" si="43"/>
        <v>11.540388888889</v>
      </c>
      <c r="O264" s="6">
        <f t="shared" si="41"/>
        <v>-58.927044000000002</v>
      </c>
    </row>
    <row r="265" spans="2:16" x14ac:dyDescent="0.25">
      <c r="B265" s="89">
        <v>10615888888.889</v>
      </c>
      <c r="C265" s="89">
        <v>-53.532639000000003</v>
      </c>
      <c r="D265" s="89">
        <v>-44.680667999999997</v>
      </c>
      <c r="F265" s="6">
        <f t="shared" si="42"/>
        <v>12</v>
      </c>
      <c r="G265" s="6">
        <f t="shared" si="40"/>
        <v>-58.034477000000003</v>
      </c>
      <c r="J265" s="89">
        <v>10615888888.889</v>
      </c>
      <c r="K265" s="89">
        <v>-60.251488000000002</v>
      </c>
      <c r="L265" s="89">
        <v>-50.118977000000001</v>
      </c>
      <c r="N265" s="6">
        <f t="shared" si="43"/>
        <v>12</v>
      </c>
      <c r="O265" s="6">
        <f t="shared" si="41"/>
        <v>-59.358345</v>
      </c>
    </row>
    <row r="266" spans="2:16" x14ac:dyDescent="0.25">
      <c r="B266" s="89">
        <v>11171444444.444</v>
      </c>
      <c r="C266" s="89">
        <v>-53.207191000000002</v>
      </c>
      <c r="D266" s="89">
        <v>-43.809672999999997</v>
      </c>
      <c r="F266" s="6" t="s">
        <v>21</v>
      </c>
      <c r="J266" s="89">
        <v>11171444444.444</v>
      </c>
      <c r="K266" s="89">
        <v>-60.388072999999999</v>
      </c>
      <c r="L266" s="89">
        <v>-50.416710000000002</v>
      </c>
      <c r="N266" s="6" t="s">
        <v>21</v>
      </c>
    </row>
    <row r="267" spans="2:16" x14ac:dyDescent="0.25">
      <c r="B267" s="89">
        <v>11727000000</v>
      </c>
      <c r="C267" s="89">
        <v>-50.299025999999998</v>
      </c>
      <c r="D267" s="89">
        <v>-39.468322999999998</v>
      </c>
      <c r="J267" s="89">
        <v>11727000000</v>
      </c>
      <c r="K267" s="89">
        <v>-52.018149999999999</v>
      </c>
      <c r="L267" s="89">
        <v>-42.267631999999999</v>
      </c>
    </row>
    <row r="268" spans="2:16" x14ac:dyDescent="0.25">
      <c r="B268" s="89" t="s">
        <v>21</v>
      </c>
      <c r="J268" s="89" t="s">
        <v>21</v>
      </c>
    </row>
    <row r="269" spans="2:16" x14ac:dyDescent="0.25">
      <c r="F269" s="6" t="s">
        <v>47</v>
      </c>
      <c r="N269" s="6" t="s">
        <v>47</v>
      </c>
    </row>
    <row r="270" spans="2:16" ht="15.75" x14ac:dyDescent="0.25">
      <c r="F270" s="6" t="s">
        <v>19</v>
      </c>
      <c r="G270" s="6" t="str">
        <f t="shared" ref="G270:G289" si="44">D296</f>
        <v>3Ix3L dBc Log Mag(dB)</v>
      </c>
      <c r="H270" s="35">
        <v>3</v>
      </c>
      <c r="N270" s="6" t="s">
        <v>19</v>
      </c>
      <c r="O270" s="6" t="str">
        <f t="shared" ref="O270:O289" si="45">L296</f>
        <v>3Ix3L dBc Log Mag(dB)</v>
      </c>
      <c r="P270" s="35">
        <v>3</v>
      </c>
    </row>
    <row r="271" spans="2:16" ht="15.75" x14ac:dyDescent="0.25">
      <c r="B271" s="89" t="s">
        <v>45</v>
      </c>
      <c r="F271" s="6">
        <f t="shared" ref="F271:F289" si="46">B297/1000000000</f>
        <v>5.7270000000000003</v>
      </c>
      <c r="G271" s="6">
        <f t="shared" si="44"/>
        <v>-21.497654000000001</v>
      </c>
      <c r="H271" s="36">
        <f>ABS(AVERAGE(G271:G289)-(H270-1)*5)</f>
        <v>40.974157210526315</v>
      </c>
      <c r="J271" s="89" t="s">
        <v>45</v>
      </c>
      <c r="N271" s="6">
        <f t="shared" ref="N271:N289" si="47">J297/1000000000</f>
        <v>5.7270000000000003</v>
      </c>
      <c r="O271" s="6">
        <f t="shared" si="45"/>
        <v>-22.028326</v>
      </c>
      <c r="P271" s="36">
        <f>ABS(AVERAGE(O271:O289)-(P270-1)*5)</f>
        <v>46.412158157894737</v>
      </c>
    </row>
    <row r="272" spans="2:16" x14ac:dyDescent="0.25">
      <c r="B272" s="89" t="s">
        <v>19</v>
      </c>
      <c r="C272" s="89" t="s">
        <v>155</v>
      </c>
      <c r="D272" s="89" t="s">
        <v>81</v>
      </c>
      <c r="F272" s="6">
        <f t="shared" si="46"/>
        <v>6.0754999999999999</v>
      </c>
      <c r="G272" s="6">
        <f t="shared" si="44"/>
        <v>-25.715591</v>
      </c>
      <c r="J272" s="89" t="s">
        <v>19</v>
      </c>
      <c r="K272" s="89" t="s">
        <v>155</v>
      </c>
      <c r="L272" s="89" t="s">
        <v>81</v>
      </c>
      <c r="N272" s="6">
        <f t="shared" si="47"/>
        <v>6.0754999999999999</v>
      </c>
      <c r="O272" s="6">
        <f t="shared" si="45"/>
        <v>-25.259602000000001</v>
      </c>
    </row>
    <row r="273" spans="2:15" x14ac:dyDescent="0.25">
      <c r="B273" s="89">
        <v>3727000000</v>
      </c>
      <c r="C273" s="89">
        <v>-54.118374000000003</v>
      </c>
      <c r="D273" s="89">
        <v>-45.228133999999997</v>
      </c>
      <c r="F273" s="6">
        <f t="shared" si="46"/>
        <v>6.4240000000000004</v>
      </c>
      <c r="G273" s="6">
        <f t="shared" si="44"/>
        <v>-27.712992</v>
      </c>
      <c r="J273" s="89">
        <v>3727000000</v>
      </c>
      <c r="K273" s="89">
        <v>-61.953719999999997</v>
      </c>
      <c r="L273" s="89">
        <v>-51.910964999999997</v>
      </c>
      <c r="N273" s="6">
        <f t="shared" si="47"/>
        <v>6.4240000000000004</v>
      </c>
      <c r="O273" s="6">
        <f t="shared" si="45"/>
        <v>-27.541461999999999</v>
      </c>
    </row>
    <row r="274" spans="2:15" x14ac:dyDescent="0.25">
      <c r="B274" s="89">
        <v>4186611111.1111002</v>
      </c>
      <c r="C274" s="89">
        <v>-60.980395999999999</v>
      </c>
      <c r="D274" s="89">
        <v>-53.490414000000001</v>
      </c>
      <c r="F274" s="6">
        <f t="shared" si="46"/>
        <v>6.7725</v>
      </c>
      <c r="G274" s="6">
        <f t="shared" si="44"/>
        <v>-32.689877000000003</v>
      </c>
      <c r="J274" s="89">
        <v>4186611111.1111002</v>
      </c>
      <c r="K274" s="89">
        <v>-57.137115000000001</v>
      </c>
      <c r="L274" s="89">
        <v>-49.441307000000002</v>
      </c>
      <c r="N274" s="6">
        <f t="shared" si="47"/>
        <v>6.7725</v>
      </c>
      <c r="O274" s="6">
        <f t="shared" si="45"/>
        <v>-28.661055000000001</v>
      </c>
    </row>
    <row r="275" spans="2:15" x14ac:dyDescent="0.25">
      <c r="B275" s="89">
        <v>4646222222.2222004</v>
      </c>
      <c r="C275" s="89">
        <v>-67.926079000000001</v>
      </c>
      <c r="D275" s="89">
        <v>-60.439289000000002</v>
      </c>
      <c r="F275" s="6">
        <f t="shared" si="46"/>
        <v>7.1210000000000004</v>
      </c>
      <c r="G275" s="6">
        <f t="shared" si="44"/>
        <v>-39.341952999999997</v>
      </c>
      <c r="J275" s="89">
        <v>4646222222.2222004</v>
      </c>
      <c r="K275" s="89">
        <v>-56.602943000000003</v>
      </c>
      <c r="L275" s="89">
        <v>-49.298450000000003</v>
      </c>
      <c r="N275" s="6">
        <f t="shared" si="47"/>
        <v>7.1210000000000004</v>
      </c>
      <c r="O275" s="6">
        <f t="shared" si="45"/>
        <v>-30.245211000000001</v>
      </c>
    </row>
    <row r="276" spans="2:15" x14ac:dyDescent="0.25">
      <c r="B276" s="89">
        <v>5105833333.3332996</v>
      </c>
      <c r="C276" s="89">
        <v>-61.866374999999998</v>
      </c>
      <c r="D276" s="89">
        <v>-54.257511000000001</v>
      </c>
      <c r="F276" s="6">
        <f t="shared" si="46"/>
        <v>7.4695</v>
      </c>
      <c r="G276" s="6">
        <f t="shared" si="44"/>
        <v>-37.783123000000003</v>
      </c>
      <c r="J276" s="89">
        <v>5105833333.3332996</v>
      </c>
      <c r="K276" s="89">
        <v>-56.845314000000002</v>
      </c>
      <c r="L276" s="89">
        <v>-49.031630999999997</v>
      </c>
      <c r="N276" s="6">
        <f t="shared" si="47"/>
        <v>7.4695</v>
      </c>
      <c r="O276" s="6">
        <f t="shared" si="45"/>
        <v>-32.797981</v>
      </c>
    </row>
    <row r="277" spans="2:15" x14ac:dyDescent="0.25">
      <c r="B277" s="89">
        <v>5565444444.4443998</v>
      </c>
      <c r="C277" s="89">
        <v>-61.340564999999998</v>
      </c>
      <c r="D277" s="89">
        <v>-53.788631000000002</v>
      </c>
      <c r="F277" s="6">
        <f t="shared" si="46"/>
        <v>7.8179999999999996</v>
      </c>
      <c r="G277" s="6">
        <f t="shared" si="44"/>
        <v>-32.467804000000001</v>
      </c>
      <c r="J277" s="89">
        <v>5565444444.4443998</v>
      </c>
      <c r="K277" s="89">
        <v>-61.431373999999998</v>
      </c>
      <c r="L277" s="89">
        <v>-53.051720000000003</v>
      </c>
      <c r="N277" s="6">
        <f t="shared" si="47"/>
        <v>7.8179999999999996</v>
      </c>
      <c r="O277" s="6">
        <f t="shared" si="45"/>
        <v>-34.539791000000001</v>
      </c>
    </row>
    <row r="278" spans="2:15" x14ac:dyDescent="0.25">
      <c r="B278" s="89">
        <v>6025055555.5556002</v>
      </c>
      <c r="C278" s="89">
        <v>-59.256531000000003</v>
      </c>
      <c r="D278" s="89">
        <v>-51.616615000000003</v>
      </c>
      <c r="F278" s="6">
        <f t="shared" si="46"/>
        <v>8.1664999999999992</v>
      </c>
      <c r="G278" s="6">
        <f t="shared" si="44"/>
        <v>-30.291018000000001</v>
      </c>
      <c r="J278" s="89">
        <v>6025055555.5556002</v>
      </c>
      <c r="K278" s="89">
        <v>-71.561424000000002</v>
      </c>
      <c r="L278" s="89">
        <v>-63.022823000000002</v>
      </c>
      <c r="N278" s="6">
        <f t="shared" si="47"/>
        <v>8.1664999999999992</v>
      </c>
      <c r="O278" s="6">
        <f t="shared" si="45"/>
        <v>-38.519900999999997</v>
      </c>
    </row>
    <row r="279" spans="2:15" x14ac:dyDescent="0.25">
      <c r="B279" s="89">
        <v>6484666666.6667004</v>
      </c>
      <c r="C279" s="89">
        <v>-57.900188</v>
      </c>
      <c r="D279" s="89">
        <v>-50.322445000000002</v>
      </c>
      <c r="F279" s="6">
        <f t="shared" si="46"/>
        <v>8.5150000000000006</v>
      </c>
      <c r="G279" s="6">
        <f t="shared" si="44"/>
        <v>-29.659904000000001</v>
      </c>
      <c r="J279" s="89">
        <v>6484666666.6667004</v>
      </c>
      <c r="K279" s="89">
        <v>-66.898726999999994</v>
      </c>
      <c r="L279" s="89">
        <v>-57.948810999999999</v>
      </c>
      <c r="N279" s="6">
        <f t="shared" si="47"/>
        <v>8.5150000000000006</v>
      </c>
      <c r="O279" s="6">
        <f t="shared" si="45"/>
        <v>-41.528140999999998</v>
      </c>
    </row>
    <row r="280" spans="2:15" x14ac:dyDescent="0.25">
      <c r="B280" s="89">
        <v>6944277777.7777996</v>
      </c>
      <c r="C280" s="89">
        <v>-58.468387999999997</v>
      </c>
      <c r="D280" s="89">
        <v>-50.854911999999999</v>
      </c>
      <c r="F280" s="6">
        <f t="shared" si="46"/>
        <v>8.8635000000000002</v>
      </c>
      <c r="G280" s="6">
        <f t="shared" si="44"/>
        <v>-29.190722000000001</v>
      </c>
      <c r="J280" s="89">
        <v>6944277777.7777996</v>
      </c>
      <c r="K280" s="89">
        <v>-66.774673000000007</v>
      </c>
      <c r="L280" s="89">
        <v>-57.567303000000003</v>
      </c>
      <c r="N280" s="6">
        <f t="shared" si="47"/>
        <v>8.8635000000000002</v>
      </c>
      <c r="O280" s="6">
        <f t="shared" si="45"/>
        <v>-46.851784000000002</v>
      </c>
    </row>
    <row r="281" spans="2:15" x14ac:dyDescent="0.25">
      <c r="B281" s="89">
        <v>7403888888.8888998</v>
      </c>
      <c r="C281" s="89">
        <v>-59.128898999999997</v>
      </c>
      <c r="D281" s="89">
        <v>-51.196198000000003</v>
      </c>
      <c r="F281" s="6">
        <f t="shared" si="46"/>
        <v>9.2119999999999997</v>
      </c>
      <c r="G281" s="6">
        <f t="shared" si="44"/>
        <v>-30.214811000000001</v>
      </c>
      <c r="J281" s="89">
        <v>7403888888.8888998</v>
      </c>
      <c r="K281" s="89">
        <v>-68.985328999999993</v>
      </c>
      <c r="L281" s="89">
        <v>-59.378360999999998</v>
      </c>
      <c r="N281" s="6">
        <f t="shared" si="47"/>
        <v>9.2119999999999997</v>
      </c>
      <c r="O281" s="6">
        <f t="shared" si="45"/>
        <v>-46.556488000000002</v>
      </c>
    </row>
    <row r="282" spans="2:15" x14ac:dyDescent="0.25">
      <c r="B282" s="89">
        <v>7863500000</v>
      </c>
      <c r="C282" s="89">
        <v>-59.793301</v>
      </c>
      <c r="D282" s="89">
        <v>-51.491798000000003</v>
      </c>
      <c r="F282" s="6">
        <f t="shared" si="46"/>
        <v>9.5604999999999993</v>
      </c>
      <c r="G282" s="6">
        <f t="shared" si="44"/>
        <v>-29.986362</v>
      </c>
      <c r="J282" s="89">
        <v>7863500000</v>
      </c>
      <c r="K282" s="89">
        <v>-70.148567</v>
      </c>
      <c r="L282" s="89">
        <v>-60.224628000000003</v>
      </c>
      <c r="N282" s="6">
        <f t="shared" si="47"/>
        <v>9.5604999999999993</v>
      </c>
      <c r="O282" s="6">
        <f t="shared" si="45"/>
        <v>-48.887695000000001</v>
      </c>
    </row>
    <row r="283" spans="2:15" x14ac:dyDescent="0.25">
      <c r="B283" s="89">
        <v>8323111111.1111002</v>
      </c>
      <c r="C283" s="89">
        <v>-61.691063</v>
      </c>
      <c r="D283" s="89">
        <v>-53.270367</v>
      </c>
      <c r="F283" s="6">
        <f t="shared" si="46"/>
        <v>9.9090000000000007</v>
      </c>
      <c r="G283" s="6">
        <f t="shared" si="44"/>
        <v>-29.472059000000002</v>
      </c>
      <c r="J283" s="89">
        <v>8323111111.1111002</v>
      </c>
      <c r="K283" s="89">
        <v>-70.363303999999999</v>
      </c>
      <c r="L283" s="89">
        <v>-60.292186999999998</v>
      </c>
      <c r="N283" s="6">
        <f t="shared" si="47"/>
        <v>9.9090000000000007</v>
      </c>
      <c r="O283" s="6">
        <f t="shared" si="45"/>
        <v>-43.930359000000003</v>
      </c>
    </row>
    <row r="284" spans="2:15" x14ac:dyDescent="0.25">
      <c r="B284" s="89">
        <v>8782722222.2222004</v>
      </c>
      <c r="C284" s="89">
        <v>-63.721919999999997</v>
      </c>
      <c r="D284" s="89">
        <v>-55.280459999999998</v>
      </c>
      <c r="F284" s="6">
        <f t="shared" si="46"/>
        <v>10.2575</v>
      </c>
      <c r="G284" s="6">
        <f t="shared" si="44"/>
        <v>-30.476258999999999</v>
      </c>
      <c r="J284" s="89">
        <v>8782722222.2222004</v>
      </c>
      <c r="K284" s="89">
        <v>-69.443854999999999</v>
      </c>
      <c r="L284" s="89">
        <v>-59.277915999999998</v>
      </c>
      <c r="N284" s="6">
        <f t="shared" si="47"/>
        <v>10.2575</v>
      </c>
      <c r="O284" s="6">
        <f t="shared" si="45"/>
        <v>-40.486545999999997</v>
      </c>
    </row>
    <row r="285" spans="2:15" x14ac:dyDescent="0.25">
      <c r="B285" s="89">
        <v>9242333333.3332996</v>
      </c>
      <c r="C285" s="89">
        <v>-64.582702999999995</v>
      </c>
      <c r="D285" s="89">
        <v>-55.940658999999997</v>
      </c>
      <c r="F285" s="6">
        <f t="shared" si="46"/>
        <v>10.606</v>
      </c>
      <c r="G285" s="6">
        <f t="shared" si="44"/>
        <v>-31.434958999999999</v>
      </c>
      <c r="J285" s="89">
        <v>9242333333.3332996</v>
      </c>
      <c r="K285" s="89">
        <v>-66.603568999999993</v>
      </c>
      <c r="L285" s="89">
        <v>-56.136253000000004</v>
      </c>
      <c r="N285" s="6">
        <f t="shared" si="47"/>
        <v>10.606</v>
      </c>
      <c r="O285" s="6">
        <f t="shared" si="45"/>
        <v>-38.530189999999997</v>
      </c>
    </row>
    <row r="286" spans="2:15" x14ac:dyDescent="0.25">
      <c r="B286" s="89">
        <v>9701944444.4444008</v>
      </c>
      <c r="C286" s="89">
        <v>-65.617294000000001</v>
      </c>
      <c r="D286" s="89">
        <v>-56.940036999999997</v>
      </c>
      <c r="F286" s="6">
        <f t="shared" si="46"/>
        <v>10.954499999999999</v>
      </c>
      <c r="G286" s="6">
        <f t="shared" si="44"/>
        <v>-32.064911000000002</v>
      </c>
      <c r="J286" s="89">
        <v>9701944444.4444008</v>
      </c>
      <c r="K286" s="89">
        <v>-65.492644999999996</v>
      </c>
      <c r="L286" s="89">
        <v>-55.147415000000002</v>
      </c>
      <c r="N286" s="6">
        <f t="shared" si="47"/>
        <v>10.954499999999999</v>
      </c>
      <c r="O286" s="6">
        <f t="shared" si="45"/>
        <v>-38.204090000000001</v>
      </c>
    </row>
    <row r="287" spans="2:15" x14ac:dyDescent="0.25">
      <c r="B287" s="89">
        <v>10161555555.556</v>
      </c>
      <c r="C287" s="89">
        <v>-69.355430999999996</v>
      </c>
      <c r="D287" s="89">
        <v>-60.628051999999997</v>
      </c>
      <c r="F287" s="6">
        <f t="shared" si="46"/>
        <v>11.303000000000001</v>
      </c>
      <c r="G287" s="6">
        <f t="shared" si="44"/>
        <v>-32.021324</v>
      </c>
      <c r="J287" s="89">
        <v>10161555555.556</v>
      </c>
      <c r="K287" s="89">
        <v>-64.046493999999996</v>
      </c>
      <c r="L287" s="89">
        <v>-53.807014000000002</v>
      </c>
      <c r="N287" s="6">
        <f t="shared" si="47"/>
        <v>11.303000000000001</v>
      </c>
      <c r="O287" s="6">
        <f t="shared" si="45"/>
        <v>-37.595756999999999</v>
      </c>
    </row>
    <row r="288" spans="2:15" x14ac:dyDescent="0.25">
      <c r="B288" s="89">
        <v>10621166666.667</v>
      </c>
      <c r="C288" s="89">
        <v>-64.927466999999993</v>
      </c>
      <c r="D288" s="89">
        <v>-56.217846000000002</v>
      </c>
      <c r="F288" s="6">
        <f t="shared" si="46"/>
        <v>11.6515</v>
      </c>
      <c r="G288" s="6">
        <f t="shared" si="44"/>
        <v>-33.475693</v>
      </c>
      <c r="J288" s="89">
        <v>10621166666.667</v>
      </c>
      <c r="K288" s="89">
        <v>-65.425774000000004</v>
      </c>
      <c r="L288" s="89">
        <v>-55.259425999999998</v>
      </c>
      <c r="N288" s="6">
        <f t="shared" si="47"/>
        <v>11.6515</v>
      </c>
      <c r="O288" s="6">
        <f t="shared" si="45"/>
        <v>-35.152183999999998</v>
      </c>
    </row>
    <row r="289" spans="2:16" x14ac:dyDescent="0.25">
      <c r="B289" s="89">
        <v>11080777777.778</v>
      </c>
      <c r="C289" s="89">
        <v>-66.182509999999994</v>
      </c>
      <c r="D289" s="89">
        <v>-57.330544000000003</v>
      </c>
      <c r="F289" s="6">
        <f t="shared" si="46"/>
        <v>12</v>
      </c>
      <c r="G289" s="6">
        <f t="shared" si="44"/>
        <v>-33.011971000000003</v>
      </c>
      <c r="J289" s="89">
        <v>11080777777.778</v>
      </c>
      <c r="K289" s="89">
        <v>-68.683600999999996</v>
      </c>
      <c r="L289" s="89">
        <v>-58.551085999999998</v>
      </c>
      <c r="N289" s="6">
        <f t="shared" si="47"/>
        <v>12</v>
      </c>
      <c r="O289" s="6">
        <f t="shared" si="45"/>
        <v>-34.514442000000003</v>
      </c>
    </row>
    <row r="290" spans="2:16" x14ac:dyDescent="0.25">
      <c r="B290" s="89">
        <v>11540388888.889</v>
      </c>
      <c r="C290" s="89">
        <v>-67.833495999999997</v>
      </c>
      <c r="D290" s="89">
        <v>-58.435977999999999</v>
      </c>
      <c r="F290" s="6" t="s">
        <v>21</v>
      </c>
      <c r="J290" s="89">
        <v>11540388888.889</v>
      </c>
      <c r="K290" s="89">
        <v>-68.898407000000006</v>
      </c>
      <c r="L290" s="89">
        <v>-58.927044000000002</v>
      </c>
      <c r="N290" s="6" t="s">
        <v>21</v>
      </c>
    </row>
    <row r="291" spans="2:16" x14ac:dyDescent="0.25">
      <c r="B291" s="89">
        <v>12000000000</v>
      </c>
      <c r="C291" s="89">
        <v>-68.865181000000007</v>
      </c>
      <c r="D291" s="89">
        <v>-58.034477000000003</v>
      </c>
      <c r="J291" s="89">
        <v>12000000000</v>
      </c>
      <c r="K291" s="89">
        <v>-69.108863999999997</v>
      </c>
      <c r="L291" s="89">
        <v>-59.358345</v>
      </c>
    </row>
    <row r="292" spans="2:16" x14ac:dyDescent="0.25">
      <c r="B292" s="89" t="s">
        <v>21</v>
      </c>
      <c r="J292" s="89" t="s">
        <v>21</v>
      </c>
    </row>
    <row r="293" spans="2:16" x14ac:dyDescent="0.25">
      <c r="F293" s="6" t="s">
        <v>49</v>
      </c>
      <c r="N293" s="6" t="s">
        <v>49</v>
      </c>
    </row>
    <row r="294" spans="2:16" ht="15.75" x14ac:dyDescent="0.25">
      <c r="F294" s="6" t="s">
        <v>19</v>
      </c>
      <c r="G294" s="6" t="str">
        <f t="shared" ref="G294:G313" si="48">D320</f>
        <v>3Ix4L dBc Log Mag(dB)</v>
      </c>
      <c r="H294" s="35">
        <v>3</v>
      </c>
      <c r="N294" s="6" t="s">
        <v>19</v>
      </c>
      <c r="O294" s="6" t="str">
        <f t="shared" ref="O294:O313" si="49">L320</f>
        <v>3Ix4L dBc Log Mag(dB)</v>
      </c>
      <c r="P294" s="35">
        <v>3</v>
      </c>
    </row>
    <row r="295" spans="2:16" ht="15.75" x14ac:dyDescent="0.25">
      <c r="B295" s="89" t="s">
        <v>47</v>
      </c>
      <c r="F295" s="6">
        <f t="shared" ref="F295:F313" si="50">B321/1000000000</f>
        <v>7.7270000000000003</v>
      </c>
      <c r="G295" s="6">
        <f t="shared" si="48"/>
        <v>-53.480460999999998</v>
      </c>
      <c r="H295" s="36">
        <f>ABS(AVERAGE(G295:G313)-(H294-1)*5)</f>
        <v>66.450253684210537</v>
      </c>
      <c r="J295" s="89" t="s">
        <v>47</v>
      </c>
      <c r="N295" s="6">
        <f t="shared" ref="N295:N313" si="51">J321/1000000000</f>
        <v>7.7270000000000003</v>
      </c>
      <c r="O295" s="6">
        <f t="shared" si="49"/>
        <v>-60.286239999999999</v>
      </c>
      <c r="P295" s="36">
        <f>ABS(AVERAGE(O295:O313)-(P294-1)*5)</f>
        <v>70.075820684210527</v>
      </c>
    </row>
    <row r="296" spans="2:16" x14ac:dyDescent="0.25">
      <c r="B296" s="89" t="s">
        <v>19</v>
      </c>
      <c r="C296" s="89" t="s">
        <v>156</v>
      </c>
      <c r="D296" s="89" t="s">
        <v>82</v>
      </c>
      <c r="F296" s="6">
        <f t="shared" si="50"/>
        <v>7.9643888888888998</v>
      </c>
      <c r="G296" s="6">
        <f t="shared" si="48"/>
        <v>-54.492480999999998</v>
      </c>
      <c r="J296" s="89" t="s">
        <v>19</v>
      </c>
      <c r="K296" s="89" t="s">
        <v>156</v>
      </c>
      <c r="L296" s="89" t="s">
        <v>82</v>
      </c>
      <c r="N296" s="6">
        <f t="shared" si="51"/>
        <v>7.9643888888888998</v>
      </c>
      <c r="O296" s="6">
        <f t="shared" si="49"/>
        <v>-65.550033999999997</v>
      </c>
    </row>
    <row r="297" spans="2:16" x14ac:dyDescent="0.25">
      <c r="B297" s="89">
        <v>5727000000</v>
      </c>
      <c r="C297" s="89">
        <v>-30.387893999999999</v>
      </c>
      <c r="D297" s="89">
        <v>-21.497654000000001</v>
      </c>
      <c r="F297" s="6">
        <f t="shared" si="50"/>
        <v>8.2017777777777994</v>
      </c>
      <c r="G297" s="6">
        <f t="shared" si="48"/>
        <v>-56.399746</v>
      </c>
      <c r="J297" s="89">
        <v>5727000000</v>
      </c>
      <c r="K297" s="89">
        <v>-32.071078999999997</v>
      </c>
      <c r="L297" s="89">
        <v>-22.028326</v>
      </c>
      <c r="N297" s="6">
        <f t="shared" si="51"/>
        <v>8.2017777777777994</v>
      </c>
      <c r="O297" s="6">
        <f t="shared" si="49"/>
        <v>-65.864716000000001</v>
      </c>
    </row>
    <row r="298" spans="2:16" x14ac:dyDescent="0.25">
      <c r="B298" s="89">
        <v>6075500000</v>
      </c>
      <c r="C298" s="89">
        <v>-33.205578000000003</v>
      </c>
      <c r="D298" s="89">
        <v>-25.715591</v>
      </c>
      <c r="F298" s="6">
        <f t="shared" si="50"/>
        <v>8.4391666666667007</v>
      </c>
      <c r="G298" s="6">
        <f t="shared" si="48"/>
        <v>-55.363781000000003</v>
      </c>
      <c r="J298" s="89">
        <v>6075500000</v>
      </c>
      <c r="K298" s="89">
        <v>-32.955410000000001</v>
      </c>
      <c r="L298" s="89">
        <v>-25.259602000000001</v>
      </c>
      <c r="N298" s="6">
        <f t="shared" si="51"/>
        <v>8.4391666666667007</v>
      </c>
      <c r="O298" s="6">
        <f t="shared" si="49"/>
        <v>-66.198066999999995</v>
      </c>
    </row>
    <row r="299" spans="2:16" x14ac:dyDescent="0.25">
      <c r="B299" s="89">
        <v>6424000000</v>
      </c>
      <c r="C299" s="89">
        <v>-35.199782999999996</v>
      </c>
      <c r="D299" s="89">
        <v>-27.712992</v>
      </c>
      <c r="F299" s="6">
        <f t="shared" si="50"/>
        <v>8.6765555555555984</v>
      </c>
      <c r="G299" s="6">
        <f t="shared" si="48"/>
        <v>-58.712788000000003</v>
      </c>
      <c r="J299" s="89">
        <v>6424000000</v>
      </c>
      <c r="K299" s="89">
        <v>-34.845954999999996</v>
      </c>
      <c r="L299" s="89">
        <v>-27.541461999999999</v>
      </c>
      <c r="N299" s="6">
        <f t="shared" si="51"/>
        <v>8.6765555555555984</v>
      </c>
      <c r="O299" s="6">
        <f t="shared" si="49"/>
        <v>-69.178405999999995</v>
      </c>
    </row>
    <row r="300" spans="2:16" x14ac:dyDescent="0.25">
      <c r="B300" s="89">
        <v>6772500000</v>
      </c>
      <c r="C300" s="89">
        <v>-40.298740000000002</v>
      </c>
      <c r="D300" s="89">
        <v>-32.689877000000003</v>
      </c>
      <c r="F300" s="6">
        <f t="shared" si="50"/>
        <v>8.9139444444444003</v>
      </c>
      <c r="G300" s="6">
        <f t="shared" si="48"/>
        <v>-57.820953000000003</v>
      </c>
      <c r="J300" s="89">
        <v>6772500000</v>
      </c>
      <c r="K300" s="89">
        <v>-36.474739</v>
      </c>
      <c r="L300" s="89">
        <v>-28.661055000000001</v>
      </c>
      <c r="N300" s="6">
        <f t="shared" si="51"/>
        <v>8.9139444444444003</v>
      </c>
      <c r="O300" s="6">
        <f t="shared" si="49"/>
        <v>-63.686686999999999</v>
      </c>
    </row>
    <row r="301" spans="2:16" x14ac:dyDescent="0.25">
      <c r="B301" s="89">
        <v>7121000000</v>
      </c>
      <c r="C301" s="89">
        <v>-46.893883000000002</v>
      </c>
      <c r="D301" s="89">
        <v>-39.341952999999997</v>
      </c>
      <c r="F301" s="6">
        <f t="shared" si="50"/>
        <v>9.1513333333332998</v>
      </c>
      <c r="G301" s="6">
        <f t="shared" si="48"/>
        <v>-62.262279999999997</v>
      </c>
      <c r="J301" s="89">
        <v>7121000000</v>
      </c>
      <c r="K301" s="89">
        <v>-38.624862999999998</v>
      </c>
      <c r="L301" s="89">
        <v>-30.245211000000001</v>
      </c>
      <c r="N301" s="6">
        <f t="shared" si="51"/>
        <v>9.1513333333332998</v>
      </c>
      <c r="O301" s="6">
        <f t="shared" si="49"/>
        <v>-64.460564000000005</v>
      </c>
    </row>
    <row r="302" spans="2:16" x14ac:dyDescent="0.25">
      <c r="B302" s="89">
        <v>7469500000</v>
      </c>
      <c r="C302" s="89">
        <v>-45.423034999999999</v>
      </c>
      <c r="D302" s="89">
        <v>-37.783123000000003</v>
      </c>
      <c r="F302" s="6">
        <f t="shared" si="50"/>
        <v>9.3887222222222011</v>
      </c>
      <c r="G302" s="6">
        <f t="shared" si="48"/>
        <v>-60.282761000000001</v>
      </c>
      <c r="J302" s="89">
        <v>7469500000</v>
      </c>
      <c r="K302" s="89">
        <v>-41.336585999999997</v>
      </c>
      <c r="L302" s="89">
        <v>-32.797981</v>
      </c>
      <c r="N302" s="6">
        <f t="shared" si="51"/>
        <v>9.3887222222222011</v>
      </c>
      <c r="O302" s="6">
        <f t="shared" si="49"/>
        <v>-64.517516999999998</v>
      </c>
    </row>
    <row r="303" spans="2:16" x14ac:dyDescent="0.25">
      <c r="B303" s="89">
        <v>7818000000</v>
      </c>
      <c r="C303" s="89">
        <v>-40.045546999999999</v>
      </c>
      <c r="D303" s="89">
        <v>-32.467804000000001</v>
      </c>
      <c r="F303" s="6">
        <f t="shared" si="50"/>
        <v>9.6261111111110989</v>
      </c>
      <c r="G303" s="6">
        <f t="shared" si="48"/>
        <v>-67.399673000000007</v>
      </c>
      <c r="J303" s="89">
        <v>7818000000</v>
      </c>
      <c r="K303" s="89">
        <v>-43.489708</v>
      </c>
      <c r="L303" s="89">
        <v>-34.539791000000001</v>
      </c>
      <c r="N303" s="6">
        <f t="shared" si="51"/>
        <v>9.6261111111110989</v>
      </c>
      <c r="O303" s="6">
        <f t="shared" si="49"/>
        <v>-63.264068999999999</v>
      </c>
    </row>
    <row r="304" spans="2:16" x14ac:dyDescent="0.25">
      <c r="B304" s="89">
        <v>8166500000</v>
      </c>
      <c r="C304" s="89">
        <v>-37.904491</v>
      </c>
      <c r="D304" s="89">
        <v>-30.291018000000001</v>
      </c>
      <c r="F304" s="6">
        <f t="shared" si="50"/>
        <v>9.8635000000000002</v>
      </c>
      <c r="G304" s="6">
        <f t="shared" si="48"/>
        <v>-60.593890999999999</v>
      </c>
      <c r="J304" s="89">
        <v>8166500000</v>
      </c>
      <c r="K304" s="89">
        <v>-47.727276000000003</v>
      </c>
      <c r="L304" s="89">
        <v>-38.519900999999997</v>
      </c>
      <c r="N304" s="6">
        <f t="shared" si="51"/>
        <v>9.8635000000000002</v>
      </c>
      <c r="O304" s="6">
        <f t="shared" si="49"/>
        <v>-59.379818</v>
      </c>
    </row>
    <row r="305" spans="2:16" x14ac:dyDescent="0.25">
      <c r="B305" s="89">
        <v>8515000000</v>
      </c>
      <c r="C305" s="89">
        <v>-37.592606000000004</v>
      </c>
      <c r="D305" s="89">
        <v>-29.659904000000001</v>
      </c>
      <c r="F305" s="6">
        <f t="shared" si="50"/>
        <v>10.100888888888999</v>
      </c>
      <c r="G305" s="6">
        <f t="shared" si="48"/>
        <v>-62.555987999999999</v>
      </c>
      <c r="J305" s="89">
        <v>8515000000</v>
      </c>
      <c r="K305" s="89">
        <v>-51.135112999999997</v>
      </c>
      <c r="L305" s="89">
        <v>-41.528140999999998</v>
      </c>
      <c r="N305" s="6">
        <f t="shared" si="51"/>
        <v>10.100888888888999</v>
      </c>
      <c r="O305" s="6">
        <f t="shared" si="49"/>
        <v>-58.465595</v>
      </c>
    </row>
    <row r="306" spans="2:16" x14ac:dyDescent="0.25">
      <c r="B306" s="89">
        <v>8863500000</v>
      </c>
      <c r="C306" s="89">
        <v>-37.492226000000002</v>
      </c>
      <c r="D306" s="89">
        <v>-29.190722000000001</v>
      </c>
      <c r="F306" s="6">
        <f t="shared" si="50"/>
        <v>10.338277777778</v>
      </c>
      <c r="G306" s="6">
        <f t="shared" si="48"/>
        <v>-56.570236000000001</v>
      </c>
      <c r="J306" s="89">
        <v>8863500000</v>
      </c>
      <c r="K306" s="89">
        <v>-56.775722999999999</v>
      </c>
      <c r="L306" s="89">
        <v>-46.851784000000002</v>
      </c>
      <c r="N306" s="6">
        <f t="shared" si="51"/>
        <v>10.338277777778</v>
      </c>
      <c r="O306" s="6">
        <f t="shared" si="49"/>
        <v>-55.220897999999998</v>
      </c>
    </row>
    <row r="307" spans="2:16" x14ac:dyDescent="0.25">
      <c r="B307" s="89">
        <v>9212000000</v>
      </c>
      <c r="C307" s="89">
        <v>-38.635508999999999</v>
      </c>
      <c r="D307" s="89">
        <v>-30.214811000000001</v>
      </c>
      <c r="F307" s="6">
        <f t="shared" si="50"/>
        <v>10.575666666666999</v>
      </c>
      <c r="G307" s="6">
        <f t="shared" si="48"/>
        <v>-58.065604999999998</v>
      </c>
      <c r="J307" s="89">
        <v>9212000000</v>
      </c>
      <c r="K307" s="89">
        <v>-56.627605000000003</v>
      </c>
      <c r="L307" s="89">
        <v>-46.556488000000002</v>
      </c>
      <c r="N307" s="6">
        <f t="shared" si="51"/>
        <v>10.575666666666999</v>
      </c>
      <c r="O307" s="6">
        <f t="shared" si="49"/>
        <v>-55.294983000000002</v>
      </c>
    </row>
    <row r="308" spans="2:16" x14ac:dyDescent="0.25">
      <c r="B308" s="89">
        <v>9560500000</v>
      </c>
      <c r="C308" s="89">
        <v>-38.427821999999999</v>
      </c>
      <c r="D308" s="89">
        <v>-29.986362</v>
      </c>
      <c r="F308" s="6">
        <f t="shared" si="50"/>
        <v>10.813055555556</v>
      </c>
      <c r="G308" s="6">
        <f t="shared" si="48"/>
        <v>-53.243369999999999</v>
      </c>
      <c r="J308" s="89">
        <v>9560500000</v>
      </c>
      <c r="K308" s="89">
        <v>-59.053637999999999</v>
      </c>
      <c r="L308" s="89">
        <v>-48.887695000000001</v>
      </c>
      <c r="N308" s="6">
        <f t="shared" si="51"/>
        <v>10.813055555556</v>
      </c>
      <c r="O308" s="6">
        <f t="shared" si="49"/>
        <v>-54.808529</v>
      </c>
    </row>
    <row r="309" spans="2:16" x14ac:dyDescent="0.25">
      <c r="B309" s="89">
        <v>9909000000</v>
      </c>
      <c r="C309" s="89">
        <v>-38.114108999999999</v>
      </c>
      <c r="D309" s="89">
        <v>-29.472059000000002</v>
      </c>
      <c r="F309" s="6">
        <f t="shared" si="50"/>
        <v>11.050444444444</v>
      </c>
      <c r="G309" s="6">
        <f t="shared" si="48"/>
        <v>-53.963085</v>
      </c>
      <c r="J309" s="89">
        <v>9909000000</v>
      </c>
      <c r="K309" s="89">
        <v>-54.397675</v>
      </c>
      <c r="L309" s="89">
        <v>-43.930359000000003</v>
      </c>
      <c r="N309" s="6">
        <f t="shared" si="51"/>
        <v>11.050444444444</v>
      </c>
      <c r="O309" s="6">
        <f t="shared" si="49"/>
        <v>-54.505710999999998</v>
      </c>
    </row>
    <row r="310" spans="2:16" x14ac:dyDescent="0.25">
      <c r="B310" s="89">
        <v>10257500000</v>
      </c>
      <c r="C310" s="89">
        <v>-39.153514999999999</v>
      </c>
      <c r="D310" s="89">
        <v>-30.476258999999999</v>
      </c>
      <c r="F310" s="6">
        <f t="shared" si="50"/>
        <v>11.287833333332999</v>
      </c>
      <c r="G310" s="6">
        <f t="shared" si="48"/>
        <v>-52.171753000000002</v>
      </c>
      <c r="J310" s="89">
        <v>10257500000</v>
      </c>
      <c r="K310" s="89">
        <v>-50.831778999999997</v>
      </c>
      <c r="L310" s="89">
        <v>-40.486545999999997</v>
      </c>
      <c r="N310" s="6">
        <f t="shared" si="51"/>
        <v>11.287833333332999</v>
      </c>
      <c r="O310" s="6">
        <f t="shared" si="49"/>
        <v>-55.613247000000001</v>
      </c>
    </row>
    <row r="311" spans="2:16" x14ac:dyDescent="0.25">
      <c r="B311" s="89">
        <v>10606000000</v>
      </c>
      <c r="C311" s="89">
        <v>-40.162337999999998</v>
      </c>
      <c r="D311" s="89">
        <v>-31.434958999999999</v>
      </c>
      <c r="F311" s="6">
        <f t="shared" si="50"/>
        <v>11.525222222222</v>
      </c>
      <c r="G311" s="6">
        <f t="shared" si="48"/>
        <v>-51.008384999999997</v>
      </c>
      <c r="J311" s="89">
        <v>10606000000</v>
      </c>
      <c r="K311" s="89">
        <v>-48.769665000000003</v>
      </c>
      <c r="L311" s="89">
        <v>-38.530189999999997</v>
      </c>
      <c r="N311" s="6">
        <f t="shared" si="51"/>
        <v>11.525222222222</v>
      </c>
      <c r="O311" s="6">
        <f t="shared" si="49"/>
        <v>-55.127983</v>
      </c>
    </row>
    <row r="312" spans="2:16" x14ac:dyDescent="0.25">
      <c r="B312" s="89">
        <v>10954500000</v>
      </c>
      <c r="C312" s="89">
        <v>-40.774524999999997</v>
      </c>
      <c r="D312" s="89">
        <v>-32.064911000000002</v>
      </c>
      <c r="F312" s="6">
        <f t="shared" si="50"/>
        <v>11.762611111110999</v>
      </c>
      <c r="G312" s="6">
        <f t="shared" si="48"/>
        <v>-50.156353000000003</v>
      </c>
      <c r="J312" s="89">
        <v>10954500000</v>
      </c>
      <c r="K312" s="89">
        <v>-48.370438</v>
      </c>
      <c r="L312" s="89">
        <v>-38.204090000000001</v>
      </c>
      <c r="N312" s="6">
        <f t="shared" si="51"/>
        <v>11.762611111110999</v>
      </c>
      <c r="O312" s="6">
        <f t="shared" si="49"/>
        <v>-54.591571999999999</v>
      </c>
    </row>
    <row r="313" spans="2:16" x14ac:dyDescent="0.25">
      <c r="B313" s="89">
        <v>11303000000</v>
      </c>
      <c r="C313" s="89">
        <v>-40.873294999999999</v>
      </c>
      <c r="D313" s="89">
        <v>-32.021324</v>
      </c>
      <c r="F313" s="6">
        <f t="shared" si="50"/>
        <v>12</v>
      </c>
      <c r="G313" s="6">
        <f t="shared" si="48"/>
        <v>-48.011229999999998</v>
      </c>
      <c r="J313" s="89">
        <v>11303000000</v>
      </c>
      <c r="K313" s="89">
        <v>-47.728268</v>
      </c>
      <c r="L313" s="89">
        <v>-37.595756999999999</v>
      </c>
      <c r="N313" s="6">
        <f t="shared" si="51"/>
        <v>12</v>
      </c>
      <c r="O313" s="6">
        <f t="shared" si="49"/>
        <v>-55.425956999999997</v>
      </c>
    </row>
    <row r="314" spans="2:16" x14ac:dyDescent="0.25">
      <c r="B314" s="89">
        <v>11651500000</v>
      </c>
      <c r="C314" s="89">
        <v>-42.873210999999998</v>
      </c>
      <c r="D314" s="89">
        <v>-33.475693</v>
      </c>
      <c r="F314" s="6" t="s">
        <v>21</v>
      </c>
      <c r="J314" s="89">
        <v>11651500000</v>
      </c>
      <c r="K314" s="89">
        <v>-45.123547000000002</v>
      </c>
      <c r="L314" s="89">
        <v>-35.152183999999998</v>
      </c>
      <c r="N314" s="6" t="s">
        <v>21</v>
      </c>
    </row>
    <row r="315" spans="2:16" x14ac:dyDescent="0.25">
      <c r="B315" s="89">
        <v>12000000000</v>
      </c>
      <c r="C315" s="89">
        <v>-43.842674000000002</v>
      </c>
      <c r="D315" s="89">
        <v>-33.011971000000003</v>
      </c>
      <c r="J315" s="89">
        <v>12000000000</v>
      </c>
      <c r="K315" s="89">
        <v>-44.264964999999997</v>
      </c>
      <c r="L315" s="89">
        <v>-34.514442000000003</v>
      </c>
    </row>
    <row r="316" spans="2:16" x14ac:dyDescent="0.25">
      <c r="B316" s="89" t="s">
        <v>21</v>
      </c>
      <c r="J316" s="89" t="s">
        <v>21</v>
      </c>
    </row>
    <row r="317" spans="2:16" x14ac:dyDescent="0.25">
      <c r="F317" s="6" t="s">
        <v>51</v>
      </c>
      <c r="N317" s="6" t="s">
        <v>51</v>
      </c>
    </row>
    <row r="318" spans="2:16" ht="15.75" x14ac:dyDescent="0.25">
      <c r="F318" s="6" t="s">
        <v>19</v>
      </c>
      <c r="G318" s="6" t="str">
        <f t="shared" ref="G318:G337" si="52">D344</f>
        <v>3Ix5L dBc Log Mag(dB)</v>
      </c>
      <c r="H318" s="35">
        <v>3</v>
      </c>
      <c r="N318" s="6" t="s">
        <v>19</v>
      </c>
      <c r="O318" s="6" t="str">
        <f t="shared" ref="O318:O337" si="53">L344</f>
        <v>3Ix5L dBc Log Mag(dB)</v>
      </c>
      <c r="P318" s="35">
        <v>3</v>
      </c>
    </row>
    <row r="319" spans="2:16" ht="15.75" x14ac:dyDescent="0.25">
      <c r="B319" s="89" t="s">
        <v>49</v>
      </c>
      <c r="F319" s="6">
        <f t="shared" ref="F319:F337" si="54">B345/1000000000</f>
        <v>9.7270000000000003</v>
      </c>
      <c r="G319" s="6">
        <f t="shared" si="52"/>
        <v>-37.311138</v>
      </c>
      <c r="H319" s="36">
        <f>ABS(AVERAGE(G319:G337)-(H318-1)*5)</f>
        <v>54.874811894736844</v>
      </c>
      <c r="J319" s="89" t="s">
        <v>49</v>
      </c>
      <c r="N319" s="6">
        <f t="shared" ref="N319:N337" si="55">J345/1000000000</f>
        <v>9.7270000000000003</v>
      </c>
      <c r="O319" s="6">
        <f t="shared" si="53"/>
        <v>-32.889122</v>
      </c>
      <c r="P319" s="36">
        <f>ABS(AVERAGE(O319:O337)-(P318-1)*5)</f>
        <v>49.42447426315789</v>
      </c>
    </row>
    <row r="320" spans="2:16" x14ac:dyDescent="0.25">
      <c r="B320" s="89" t="s">
        <v>19</v>
      </c>
      <c r="C320" s="89" t="s">
        <v>157</v>
      </c>
      <c r="D320" s="89" t="s">
        <v>83</v>
      </c>
      <c r="F320" s="6">
        <f t="shared" si="54"/>
        <v>9.8532777777777998</v>
      </c>
      <c r="G320" s="6">
        <f t="shared" si="52"/>
        <v>-38.937668000000002</v>
      </c>
      <c r="J320" s="89" t="s">
        <v>19</v>
      </c>
      <c r="K320" s="89" t="s">
        <v>157</v>
      </c>
      <c r="L320" s="89" t="s">
        <v>83</v>
      </c>
      <c r="N320" s="6">
        <f t="shared" si="55"/>
        <v>9.8532777777777998</v>
      </c>
      <c r="O320" s="6">
        <f t="shared" si="53"/>
        <v>-38.180500000000002</v>
      </c>
    </row>
    <row r="321" spans="2:15" x14ac:dyDescent="0.25">
      <c r="B321" s="89">
        <v>7727000000</v>
      </c>
      <c r="C321" s="89">
        <v>-62.370700999999997</v>
      </c>
      <c r="D321" s="89">
        <v>-53.480460999999998</v>
      </c>
      <c r="F321" s="6">
        <f t="shared" si="54"/>
        <v>9.9795555555555993</v>
      </c>
      <c r="G321" s="6">
        <f t="shared" si="52"/>
        <v>-40.690632000000001</v>
      </c>
      <c r="J321" s="89">
        <v>7727000000</v>
      </c>
      <c r="K321" s="89">
        <v>-70.328995000000006</v>
      </c>
      <c r="L321" s="89">
        <v>-60.286239999999999</v>
      </c>
      <c r="N321" s="6">
        <f t="shared" si="55"/>
        <v>9.9795555555555993</v>
      </c>
      <c r="O321" s="6">
        <f t="shared" si="53"/>
        <v>-36.078570999999997</v>
      </c>
    </row>
    <row r="322" spans="2:15" x14ac:dyDescent="0.25">
      <c r="B322" s="89">
        <v>7964388888.8888998</v>
      </c>
      <c r="C322" s="89">
        <v>-61.982464</v>
      </c>
      <c r="D322" s="89">
        <v>-54.492480999999998</v>
      </c>
      <c r="F322" s="6">
        <f t="shared" si="54"/>
        <v>10.105833333333001</v>
      </c>
      <c r="G322" s="6">
        <f t="shared" si="52"/>
        <v>-39.536727999999997</v>
      </c>
      <c r="J322" s="89">
        <v>7964388888.8888998</v>
      </c>
      <c r="K322" s="89">
        <v>-73.245841999999996</v>
      </c>
      <c r="L322" s="89">
        <v>-65.550033999999997</v>
      </c>
      <c r="N322" s="6">
        <f t="shared" si="55"/>
        <v>10.105833333333001</v>
      </c>
      <c r="O322" s="6">
        <f t="shared" si="53"/>
        <v>-37.342823000000003</v>
      </c>
    </row>
    <row r="323" spans="2:15" x14ac:dyDescent="0.25">
      <c r="B323" s="89">
        <v>8201777777.7777996</v>
      </c>
      <c r="C323" s="89">
        <v>-63.886538999999999</v>
      </c>
      <c r="D323" s="89">
        <v>-56.399746</v>
      </c>
      <c r="F323" s="6">
        <f t="shared" si="54"/>
        <v>10.232111111110999</v>
      </c>
      <c r="G323" s="6">
        <f t="shared" si="52"/>
        <v>-42.869548999999999</v>
      </c>
      <c r="J323" s="89">
        <v>8201777777.7777996</v>
      </c>
      <c r="K323" s="89">
        <v>-73.169212000000002</v>
      </c>
      <c r="L323" s="89">
        <v>-65.864716000000001</v>
      </c>
      <c r="N323" s="6">
        <f t="shared" si="55"/>
        <v>10.232111111110999</v>
      </c>
      <c r="O323" s="6">
        <f t="shared" si="53"/>
        <v>-36.840263</v>
      </c>
    </row>
    <row r="324" spans="2:15" x14ac:dyDescent="0.25">
      <c r="B324" s="89">
        <v>8439166666.6667004</v>
      </c>
      <c r="C324" s="89">
        <v>-62.972645</v>
      </c>
      <c r="D324" s="89">
        <v>-55.363781000000003</v>
      </c>
      <c r="F324" s="6">
        <f t="shared" si="54"/>
        <v>10.358388888888999</v>
      </c>
      <c r="G324" s="6">
        <f t="shared" si="52"/>
        <v>-40.923988000000001</v>
      </c>
      <c r="J324" s="89">
        <v>8439166666.6667004</v>
      </c>
      <c r="K324" s="89">
        <v>-74.011757000000003</v>
      </c>
      <c r="L324" s="89">
        <v>-66.198066999999995</v>
      </c>
      <c r="N324" s="6">
        <f t="shared" si="55"/>
        <v>10.358388888888999</v>
      </c>
      <c r="O324" s="6">
        <f t="shared" si="53"/>
        <v>-35.487575999999997</v>
      </c>
    </row>
    <row r="325" spans="2:15" x14ac:dyDescent="0.25">
      <c r="B325" s="89">
        <v>8676555555.5555992</v>
      </c>
      <c r="C325" s="89">
        <v>-66.264717000000005</v>
      </c>
      <c r="D325" s="89">
        <v>-58.712788000000003</v>
      </c>
      <c r="F325" s="6">
        <f t="shared" si="54"/>
        <v>10.484666666667</v>
      </c>
      <c r="G325" s="6">
        <f t="shared" si="52"/>
        <v>-40.845455000000001</v>
      </c>
      <c r="J325" s="89">
        <v>8676555555.5555992</v>
      </c>
      <c r="K325" s="89">
        <v>-77.558052000000004</v>
      </c>
      <c r="L325" s="89">
        <v>-69.178405999999995</v>
      </c>
      <c r="N325" s="6">
        <f t="shared" si="55"/>
        <v>10.484666666667</v>
      </c>
      <c r="O325" s="6">
        <f t="shared" si="53"/>
        <v>-39.868026999999998</v>
      </c>
    </row>
    <row r="326" spans="2:15" x14ac:dyDescent="0.25">
      <c r="B326" s="89">
        <v>8913944444.4444008</v>
      </c>
      <c r="C326" s="89">
        <v>-65.460869000000002</v>
      </c>
      <c r="D326" s="89">
        <v>-57.820953000000003</v>
      </c>
      <c r="F326" s="6">
        <f t="shared" si="54"/>
        <v>10.610944444444</v>
      </c>
      <c r="G326" s="6">
        <f t="shared" si="52"/>
        <v>-46.842998999999999</v>
      </c>
      <c r="J326" s="89">
        <v>8913944444.4444008</v>
      </c>
      <c r="K326" s="89">
        <v>-72.225288000000006</v>
      </c>
      <c r="L326" s="89">
        <v>-63.686686999999999</v>
      </c>
      <c r="N326" s="6">
        <f t="shared" si="55"/>
        <v>10.610944444444</v>
      </c>
      <c r="O326" s="6">
        <f t="shared" si="53"/>
        <v>-36.742576999999997</v>
      </c>
    </row>
    <row r="327" spans="2:15" x14ac:dyDescent="0.25">
      <c r="B327" s="89">
        <v>9151333333.3332996</v>
      </c>
      <c r="C327" s="89">
        <v>-69.840027000000006</v>
      </c>
      <c r="D327" s="89">
        <v>-62.262279999999997</v>
      </c>
      <c r="F327" s="6">
        <f t="shared" si="54"/>
        <v>10.737222222222</v>
      </c>
      <c r="G327" s="6">
        <f t="shared" si="52"/>
        <v>-45.171084999999998</v>
      </c>
      <c r="J327" s="89">
        <v>9151333333.3332996</v>
      </c>
      <c r="K327" s="89">
        <v>-73.410483999999997</v>
      </c>
      <c r="L327" s="89">
        <v>-64.460564000000005</v>
      </c>
      <c r="N327" s="6">
        <f t="shared" si="55"/>
        <v>10.737222222222</v>
      </c>
      <c r="O327" s="6">
        <f t="shared" si="53"/>
        <v>-35.466842999999997</v>
      </c>
    </row>
    <row r="328" spans="2:15" x14ac:dyDescent="0.25">
      <c r="B328" s="89">
        <v>9388722222.2222004</v>
      </c>
      <c r="C328" s="89">
        <v>-67.896232999999995</v>
      </c>
      <c r="D328" s="89">
        <v>-60.282761000000001</v>
      </c>
      <c r="F328" s="6">
        <f t="shared" si="54"/>
        <v>10.8635</v>
      </c>
      <c r="G328" s="6">
        <f t="shared" si="52"/>
        <v>-41.265189999999997</v>
      </c>
      <c r="J328" s="89">
        <v>9388722222.2222004</v>
      </c>
      <c r="K328" s="89">
        <v>-73.724891999999997</v>
      </c>
      <c r="L328" s="89">
        <v>-64.517516999999998</v>
      </c>
      <c r="N328" s="6">
        <f t="shared" si="55"/>
        <v>10.8635</v>
      </c>
      <c r="O328" s="6">
        <f t="shared" si="53"/>
        <v>-39.385178000000003</v>
      </c>
    </row>
    <row r="329" spans="2:15" x14ac:dyDescent="0.25">
      <c r="B329" s="89">
        <v>9626111111.1110992</v>
      </c>
      <c r="C329" s="89">
        <v>-75.332374999999999</v>
      </c>
      <c r="D329" s="89">
        <v>-67.399673000000007</v>
      </c>
      <c r="F329" s="6">
        <f t="shared" si="54"/>
        <v>10.989777777778</v>
      </c>
      <c r="G329" s="6">
        <f t="shared" si="52"/>
        <v>-49.306305000000002</v>
      </c>
      <c r="J329" s="89">
        <v>9626111111.1110992</v>
      </c>
      <c r="K329" s="89">
        <v>-72.871039999999994</v>
      </c>
      <c r="L329" s="89">
        <v>-63.264068999999999</v>
      </c>
      <c r="N329" s="6">
        <f t="shared" si="55"/>
        <v>10.989777777778</v>
      </c>
      <c r="O329" s="6">
        <f t="shared" si="53"/>
        <v>-35.627372999999999</v>
      </c>
    </row>
    <row r="330" spans="2:15" x14ac:dyDescent="0.25">
      <c r="B330" s="89">
        <v>9863500000</v>
      </c>
      <c r="C330" s="89">
        <v>-68.895392999999999</v>
      </c>
      <c r="D330" s="89">
        <v>-60.593890999999999</v>
      </c>
      <c r="F330" s="6">
        <f t="shared" si="54"/>
        <v>11.116055555556001</v>
      </c>
      <c r="G330" s="6">
        <f t="shared" si="52"/>
        <v>-50.65934</v>
      </c>
      <c r="J330" s="89">
        <v>9863500000</v>
      </c>
      <c r="K330" s="89">
        <v>-69.303757000000004</v>
      </c>
      <c r="L330" s="89">
        <v>-59.379818</v>
      </c>
      <c r="N330" s="6">
        <f t="shared" si="55"/>
        <v>11.116055555556001</v>
      </c>
      <c r="O330" s="6">
        <f t="shared" si="53"/>
        <v>-38.185310000000001</v>
      </c>
    </row>
    <row r="331" spans="2:15" x14ac:dyDescent="0.25">
      <c r="B331" s="89">
        <v>10100888888.889</v>
      </c>
      <c r="C331" s="89">
        <v>-70.976685000000003</v>
      </c>
      <c r="D331" s="89">
        <v>-62.555987999999999</v>
      </c>
      <c r="F331" s="6">
        <f t="shared" si="54"/>
        <v>11.242333333333001</v>
      </c>
      <c r="G331" s="6">
        <f t="shared" si="52"/>
        <v>-55.148978999999997</v>
      </c>
      <c r="J331" s="89">
        <v>10100888888.889</v>
      </c>
      <c r="K331" s="89">
        <v>-68.536713000000006</v>
      </c>
      <c r="L331" s="89">
        <v>-58.465595</v>
      </c>
      <c r="N331" s="6">
        <f t="shared" si="55"/>
        <v>11.242333333333001</v>
      </c>
      <c r="O331" s="6">
        <f t="shared" si="53"/>
        <v>-40.222355</v>
      </c>
    </row>
    <row r="332" spans="2:15" x14ac:dyDescent="0.25">
      <c r="B332" s="89">
        <v>10338277777.778</v>
      </c>
      <c r="C332" s="89">
        <v>-65.011696000000001</v>
      </c>
      <c r="D332" s="89">
        <v>-56.570236000000001</v>
      </c>
      <c r="F332" s="6">
        <f t="shared" si="54"/>
        <v>11.368611111111001</v>
      </c>
      <c r="G332" s="6">
        <f t="shared" si="52"/>
        <v>-56.162331000000002</v>
      </c>
      <c r="J332" s="89">
        <v>10338277777.778</v>
      </c>
      <c r="K332" s="89">
        <v>-65.386841000000004</v>
      </c>
      <c r="L332" s="89">
        <v>-55.220897999999998</v>
      </c>
      <c r="N332" s="6">
        <f t="shared" si="55"/>
        <v>11.368611111111001</v>
      </c>
      <c r="O332" s="6">
        <f t="shared" si="53"/>
        <v>-36.616539000000003</v>
      </c>
    </row>
    <row r="333" spans="2:15" x14ac:dyDescent="0.25">
      <c r="B333" s="89">
        <v>10575666666.667</v>
      </c>
      <c r="C333" s="89">
        <v>-66.707656999999998</v>
      </c>
      <c r="D333" s="89">
        <v>-58.065604999999998</v>
      </c>
      <c r="F333" s="6">
        <f t="shared" si="54"/>
        <v>11.494888888888999</v>
      </c>
      <c r="G333" s="6">
        <f t="shared" si="52"/>
        <v>-53.239708</v>
      </c>
      <c r="J333" s="89">
        <v>10575666666.667</v>
      </c>
      <c r="K333" s="89">
        <v>-65.762298999999999</v>
      </c>
      <c r="L333" s="89">
        <v>-55.294983000000002</v>
      </c>
      <c r="N333" s="6">
        <f t="shared" si="55"/>
        <v>11.494888888888999</v>
      </c>
      <c r="O333" s="6">
        <f t="shared" si="53"/>
        <v>-43.782249</v>
      </c>
    </row>
    <row r="334" spans="2:15" x14ac:dyDescent="0.25">
      <c r="B334" s="89">
        <v>10813055555.556</v>
      </c>
      <c r="C334" s="89">
        <v>-61.920628000000001</v>
      </c>
      <c r="D334" s="89">
        <v>-53.243369999999999</v>
      </c>
      <c r="F334" s="6">
        <f t="shared" si="54"/>
        <v>11.621166666666999</v>
      </c>
      <c r="G334" s="6">
        <f t="shared" si="52"/>
        <v>-46.798305999999997</v>
      </c>
      <c r="J334" s="89">
        <v>10813055555.556</v>
      </c>
      <c r="K334" s="89">
        <v>-65.153762999999998</v>
      </c>
      <c r="L334" s="89">
        <v>-54.808529</v>
      </c>
      <c r="N334" s="6">
        <f t="shared" si="55"/>
        <v>11.621166666666999</v>
      </c>
      <c r="O334" s="6">
        <f t="shared" si="53"/>
        <v>-44.626933999999999</v>
      </c>
    </row>
    <row r="335" spans="2:15" x14ac:dyDescent="0.25">
      <c r="B335" s="89">
        <v>11050444444.444</v>
      </c>
      <c r="C335" s="89">
        <v>-62.690463999999999</v>
      </c>
      <c r="D335" s="89">
        <v>-53.963085</v>
      </c>
      <c r="F335" s="6">
        <f t="shared" si="54"/>
        <v>11.747444444444</v>
      </c>
      <c r="G335" s="6">
        <f t="shared" si="52"/>
        <v>-43.582568999999999</v>
      </c>
      <c r="J335" s="89">
        <v>11050444444.444</v>
      </c>
      <c r="K335" s="89">
        <v>-64.745186000000004</v>
      </c>
      <c r="L335" s="89">
        <v>-54.505710999999998</v>
      </c>
      <c r="N335" s="6">
        <f t="shared" si="55"/>
        <v>11.747444444444</v>
      </c>
      <c r="O335" s="6">
        <f t="shared" si="53"/>
        <v>-41.496090000000002</v>
      </c>
    </row>
    <row r="336" spans="2:15" x14ac:dyDescent="0.25">
      <c r="B336" s="89">
        <v>11287833333.333</v>
      </c>
      <c r="C336" s="89">
        <v>-60.881371000000001</v>
      </c>
      <c r="D336" s="89">
        <v>-52.171753000000002</v>
      </c>
      <c r="F336" s="6">
        <f t="shared" si="54"/>
        <v>11.873722222222</v>
      </c>
      <c r="G336" s="6">
        <f t="shared" si="52"/>
        <v>-43.288474999999998</v>
      </c>
      <c r="J336" s="89">
        <v>11287833333.333</v>
      </c>
      <c r="K336" s="89">
        <v>-65.779594000000003</v>
      </c>
      <c r="L336" s="89">
        <v>-55.613247000000001</v>
      </c>
      <c r="N336" s="6">
        <f t="shared" si="55"/>
        <v>11.873722222222</v>
      </c>
      <c r="O336" s="6">
        <f t="shared" si="53"/>
        <v>-57.228794000000001</v>
      </c>
    </row>
    <row r="337" spans="2:16" x14ac:dyDescent="0.25">
      <c r="B337" s="89">
        <v>11525222222.222</v>
      </c>
      <c r="C337" s="89">
        <v>-59.860354999999998</v>
      </c>
      <c r="D337" s="89">
        <v>-51.008384999999997</v>
      </c>
      <c r="F337" s="6">
        <f t="shared" si="54"/>
        <v>12</v>
      </c>
      <c r="G337" s="6">
        <f t="shared" si="52"/>
        <v>-40.040981000000002</v>
      </c>
      <c r="J337" s="89">
        <v>11525222222.222</v>
      </c>
      <c r="K337" s="89">
        <v>-65.260497999999998</v>
      </c>
      <c r="L337" s="89">
        <v>-55.127983</v>
      </c>
      <c r="N337" s="6">
        <f t="shared" si="55"/>
        <v>12</v>
      </c>
      <c r="O337" s="6">
        <f t="shared" si="53"/>
        <v>-42.997886999999999</v>
      </c>
    </row>
    <row r="338" spans="2:16" x14ac:dyDescent="0.25">
      <c r="B338" s="89">
        <v>11762611111.111</v>
      </c>
      <c r="C338" s="89">
        <v>-59.553871000000001</v>
      </c>
      <c r="D338" s="89">
        <v>-50.156353000000003</v>
      </c>
      <c r="F338" s="6" t="s">
        <v>21</v>
      </c>
      <c r="J338" s="89">
        <v>11762611111.111</v>
      </c>
      <c r="K338" s="89">
        <v>-64.562934999999996</v>
      </c>
      <c r="L338" s="89">
        <v>-54.591571999999999</v>
      </c>
      <c r="N338" s="6" t="s">
        <v>21</v>
      </c>
    </row>
    <row r="339" spans="2:16" x14ac:dyDescent="0.25">
      <c r="B339" s="89">
        <v>12000000000</v>
      </c>
      <c r="C339" s="89">
        <v>-58.841929999999998</v>
      </c>
      <c r="D339" s="89">
        <v>-48.011229999999998</v>
      </c>
      <c r="J339" s="89">
        <v>12000000000</v>
      </c>
      <c r="K339" s="89">
        <v>-65.176475999999994</v>
      </c>
      <c r="L339" s="89">
        <v>-55.425956999999997</v>
      </c>
    </row>
    <row r="340" spans="2:16" x14ac:dyDescent="0.25">
      <c r="B340" s="89" t="s">
        <v>21</v>
      </c>
      <c r="J340" s="89" t="s">
        <v>21</v>
      </c>
    </row>
    <row r="341" spans="2:16" x14ac:dyDescent="0.25">
      <c r="F341" s="6" t="s">
        <v>53</v>
      </c>
      <c r="N341" s="6" t="s">
        <v>53</v>
      </c>
    </row>
    <row r="342" spans="2:16" ht="15.75" x14ac:dyDescent="0.25">
      <c r="F342" s="6" t="s">
        <v>19</v>
      </c>
      <c r="G342" s="6" t="str">
        <f t="shared" ref="G342:G361" si="56">D368</f>
        <v>4Ix1L dBc Log Mag(dB)</v>
      </c>
      <c r="H342" s="35">
        <v>4</v>
      </c>
      <c r="N342" s="6" t="s">
        <v>19</v>
      </c>
      <c r="O342" s="6" t="str">
        <f t="shared" ref="O342:O361" si="57">L368</f>
        <v>4Ix1L dBc Log Mag(dB)</v>
      </c>
      <c r="P342" s="35">
        <v>4</v>
      </c>
    </row>
    <row r="343" spans="2:16" ht="15.75" x14ac:dyDescent="0.25">
      <c r="B343" s="89" t="s">
        <v>51</v>
      </c>
      <c r="F343" s="6">
        <f t="shared" ref="F343:F361" si="58">B369/1000000000</f>
        <v>1.6359999999999999</v>
      </c>
      <c r="G343" s="6">
        <f t="shared" si="56"/>
        <v>-63.491844</v>
      </c>
      <c r="H343" s="36">
        <f>ABS(AVERAGE(G343:G361)-(H342-1)*10)</f>
        <v>111.25092631578948</v>
      </c>
      <c r="J343" s="89" t="s">
        <v>51</v>
      </c>
      <c r="N343" s="6">
        <f t="shared" ref="N343:N361" si="59">J369/1000000000</f>
        <v>1.6359999999999999</v>
      </c>
      <c r="O343" s="6">
        <f t="shared" si="57"/>
        <v>-86.197524999999999</v>
      </c>
      <c r="P343" s="36">
        <f>ABS(AVERAGE(O343:O361)-(P342-1)*10)</f>
        <v>112.93790589473683</v>
      </c>
    </row>
    <row r="344" spans="2:16" x14ac:dyDescent="0.25">
      <c r="B344" s="89" t="s">
        <v>19</v>
      </c>
      <c r="C344" s="89" t="s">
        <v>158</v>
      </c>
      <c r="D344" s="89" t="s">
        <v>84</v>
      </c>
      <c r="F344" s="6">
        <f t="shared" si="58"/>
        <v>2.1915555555556003</v>
      </c>
      <c r="G344" s="6">
        <f t="shared" si="56"/>
        <v>-70.021728999999993</v>
      </c>
      <c r="J344" s="89" t="s">
        <v>19</v>
      </c>
      <c r="K344" s="89" t="s">
        <v>158</v>
      </c>
      <c r="L344" s="89" t="s">
        <v>84</v>
      </c>
      <c r="N344" s="6">
        <f t="shared" si="59"/>
        <v>2.1915555555556003</v>
      </c>
      <c r="O344" s="6">
        <f t="shared" si="57"/>
        <v>-79.440117000000001</v>
      </c>
    </row>
    <row r="345" spans="2:16" x14ac:dyDescent="0.25">
      <c r="B345" s="89">
        <v>9727000000</v>
      </c>
      <c r="C345" s="89">
        <v>-46.201377999999998</v>
      </c>
      <c r="D345" s="89">
        <v>-37.311138</v>
      </c>
      <c r="F345" s="6">
        <f t="shared" si="58"/>
        <v>2.7471111111111002</v>
      </c>
      <c r="G345" s="6">
        <f t="shared" si="56"/>
        <v>-67.595551</v>
      </c>
      <c r="J345" s="89">
        <v>9727000000</v>
      </c>
      <c r="K345" s="89">
        <v>-42.931873000000003</v>
      </c>
      <c r="L345" s="89">
        <v>-32.889122</v>
      </c>
      <c r="N345" s="6">
        <f t="shared" si="59"/>
        <v>2.7471111111111002</v>
      </c>
      <c r="O345" s="6">
        <f t="shared" si="57"/>
        <v>-67.343177999999995</v>
      </c>
    </row>
    <row r="346" spans="2:16" x14ac:dyDescent="0.25">
      <c r="B346" s="89">
        <v>9853277777.7777996</v>
      </c>
      <c r="C346" s="89">
        <v>-46.427653999999997</v>
      </c>
      <c r="D346" s="89">
        <v>-38.937668000000002</v>
      </c>
      <c r="F346" s="6">
        <f t="shared" si="58"/>
        <v>3.3026666666666999</v>
      </c>
      <c r="G346" s="6">
        <f t="shared" si="56"/>
        <v>-79.137054000000006</v>
      </c>
      <c r="J346" s="89">
        <v>9853277777.7777996</v>
      </c>
      <c r="K346" s="89">
        <v>-45.876308000000002</v>
      </c>
      <c r="L346" s="89">
        <v>-38.180500000000002</v>
      </c>
      <c r="N346" s="6">
        <f t="shared" si="59"/>
        <v>3.3026666666666999</v>
      </c>
      <c r="O346" s="6">
        <f t="shared" si="57"/>
        <v>-68.574661000000006</v>
      </c>
    </row>
    <row r="347" spans="2:16" x14ac:dyDescent="0.25">
      <c r="B347" s="89">
        <v>9979555555.5555992</v>
      </c>
      <c r="C347" s="89">
        <v>-48.177424999999999</v>
      </c>
      <c r="D347" s="89">
        <v>-40.690632000000001</v>
      </c>
      <c r="F347" s="6">
        <f t="shared" si="58"/>
        <v>3.8582222222221998</v>
      </c>
      <c r="G347" s="6">
        <f t="shared" si="56"/>
        <v>-86.805374</v>
      </c>
      <c r="J347" s="89">
        <v>9979555555.5555992</v>
      </c>
      <c r="K347" s="89">
        <v>-43.383063999999997</v>
      </c>
      <c r="L347" s="89">
        <v>-36.078570999999997</v>
      </c>
      <c r="N347" s="6">
        <f t="shared" si="59"/>
        <v>3.8582222222221998</v>
      </c>
      <c r="O347" s="6">
        <f t="shared" si="57"/>
        <v>-75.626998999999998</v>
      </c>
    </row>
    <row r="348" spans="2:16" x14ac:dyDescent="0.25">
      <c r="B348" s="89">
        <v>10105833333.333</v>
      </c>
      <c r="C348" s="89">
        <v>-47.145592000000001</v>
      </c>
      <c r="D348" s="89">
        <v>-39.536727999999997</v>
      </c>
      <c r="F348" s="6">
        <f t="shared" si="58"/>
        <v>4.4137777777778</v>
      </c>
      <c r="G348" s="6">
        <f t="shared" si="56"/>
        <v>-96.650481999999997</v>
      </c>
      <c r="J348" s="89">
        <v>10105833333.333</v>
      </c>
      <c r="K348" s="89">
        <v>-45.156509</v>
      </c>
      <c r="L348" s="89">
        <v>-37.342823000000003</v>
      </c>
      <c r="N348" s="6">
        <f t="shared" si="59"/>
        <v>4.4137777777778</v>
      </c>
      <c r="O348" s="6">
        <f t="shared" si="57"/>
        <v>-81.169785000000005</v>
      </c>
    </row>
    <row r="349" spans="2:16" x14ac:dyDescent="0.25">
      <c r="B349" s="89">
        <v>10232111111.111</v>
      </c>
      <c r="C349" s="89">
        <v>-50.421481999999997</v>
      </c>
      <c r="D349" s="89">
        <v>-42.869548999999999</v>
      </c>
      <c r="F349" s="6">
        <f t="shared" si="58"/>
        <v>4.9693333333332994</v>
      </c>
      <c r="G349" s="6">
        <f t="shared" si="56"/>
        <v>-97.078308000000007</v>
      </c>
      <c r="J349" s="89">
        <v>10232111111.111</v>
      </c>
      <c r="K349" s="89">
        <v>-45.219912999999998</v>
      </c>
      <c r="L349" s="89">
        <v>-36.840263</v>
      </c>
      <c r="N349" s="6">
        <f t="shared" si="59"/>
        <v>4.9693333333332994</v>
      </c>
      <c r="O349" s="6">
        <f t="shared" si="57"/>
        <v>-105.16513</v>
      </c>
    </row>
    <row r="350" spans="2:16" x14ac:dyDescent="0.25">
      <c r="B350" s="89">
        <v>10358388888.889</v>
      </c>
      <c r="C350" s="89">
        <v>-48.563904000000001</v>
      </c>
      <c r="D350" s="89">
        <v>-40.923988000000001</v>
      </c>
      <c r="F350" s="6">
        <f t="shared" si="58"/>
        <v>5.5248888888889001</v>
      </c>
      <c r="G350" s="6">
        <f t="shared" si="56"/>
        <v>-87.999572999999998</v>
      </c>
      <c r="J350" s="89">
        <v>10358388888.889</v>
      </c>
      <c r="K350" s="89">
        <v>-44.026176</v>
      </c>
      <c r="L350" s="89">
        <v>-35.487575999999997</v>
      </c>
      <c r="N350" s="6">
        <f t="shared" si="59"/>
        <v>5.5248888888889001</v>
      </c>
      <c r="O350" s="6">
        <f t="shared" si="57"/>
        <v>-80.808944999999994</v>
      </c>
    </row>
    <row r="351" spans="2:16" x14ac:dyDescent="0.25">
      <c r="B351" s="89">
        <v>10484666666.667</v>
      </c>
      <c r="C351" s="89">
        <v>-48.423198999999997</v>
      </c>
      <c r="D351" s="89">
        <v>-40.845455000000001</v>
      </c>
      <c r="F351" s="6">
        <f t="shared" si="58"/>
        <v>6.0804444444443995</v>
      </c>
      <c r="G351" s="6">
        <f t="shared" si="56"/>
        <v>-78.138794000000004</v>
      </c>
      <c r="J351" s="89">
        <v>10484666666.667</v>
      </c>
      <c r="K351" s="89">
        <v>-48.817946999999997</v>
      </c>
      <c r="L351" s="89">
        <v>-39.868026999999998</v>
      </c>
      <c r="N351" s="6">
        <f t="shared" si="59"/>
        <v>6.0804444444443995</v>
      </c>
      <c r="O351" s="6">
        <f t="shared" si="57"/>
        <v>-89.787491000000003</v>
      </c>
    </row>
    <row r="352" spans="2:16" x14ac:dyDescent="0.25">
      <c r="B352" s="89">
        <v>10610944444.444</v>
      </c>
      <c r="C352" s="89">
        <v>-54.456474</v>
      </c>
      <c r="D352" s="89">
        <v>-46.842998999999999</v>
      </c>
      <c r="F352" s="6">
        <f t="shared" si="58"/>
        <v>6.6360000000000001</v>
      </c>
      <c r="G352" s="6">
        <f t="shared" si="56"/>
        <v>-79.822090000000003</v>
      </c>
      <c r="J352" s="89">
        <v>10610944444.444</v>
      </c>
      <c r="K352" s="89">
        <v>-45.949950999999999</v>
      </c>
      <c r="L352" s="89">
        <v>-36.742576999999997</v>
      </c>
      <c r="N352" s="6">
        <f t="shared" si="59"/>
        <v>6.6360000000000001</v>
      </c>
      <c r="O352" s="6">
        <f t="shared" si="57"/>
        <v>-81.168036999999998</v>
      </c>
    </row>
    <row r="353" spans="2:16" x14ac:dyDescent="0.25">
      <c r="B353" s="89">
        <v>10737222222.222</v>
      </c>
      <c r="C353" s="89">
        <v>-53.103785999999999</v>
      </c>
      <c r="D353" s="89">
        <v>-45.171084999999998</v>
      </c>
      <c r="F353" s="6">
        <f t="shared" si="58"/>
        <v>7.1915555555555999</v>
      </c>
      <c r="G353" s="6">
        <f t="shared" si="56"/>
        <v>-89.489502000000002</v>
      </c>
      <c r="J353" s="89">
        <v>10737222222.222</v>
      </c>
      <c r="K353" s="89">
        <v>-45.073813999999999</v>
      </c>
      <c r="L353" s="89">
        <v>-35.466842999999997</v>
      </c>
      <c r="N353" s="6">
        <f t="shared" si="59"/>
        <v>7.1915555555555999</v>
      </c>
      <c r="O353" s="6">
        <f t="shared" si="57"/>
        <v>-79.357391000000007</v>
      </c>
    </row>
    <row r="354" spans="2:16" x14ac:dyDescent="0.25">
      <c r="B354" s="89">
        <v>10863500000</v>
      </c>
      <c r="C354" s="89">
        <v>-49.566692000000003</v>
      </c>
      <c r="D354" s="89">
        <v>-41.265189999999997</v>
      </c>
      <c r="F354" s="6">
        <f t="shared" si="58"/>
        <v>7.7471111111111002</v>
      </c>
      <c r="G354" s="6">
        <f t="shared" si="56"/>
        <v>-82.434464000000006</v>
      </c>
      <c r="J354" s="89">
        <v>10863500000</v>
      </c>
      <c r="K354" s="89">
        <v>-49.309116000000003</v>
      </c>
      <c r="L354" s="89">
        <v>-39.385178000000003</v>
      </c>
      <c r="N354" s="6">
        <f t="shared" si="59"/>
        <v>7.7471111111111002</v>
      </c>
      <c r="O354" s="6">
        <f t="shared" si="57"/>
        <v>-92.788833999999994</v>
      </c>
    </row>
    <row r="355" spans="2:16" x14ac:dyDescent="0.25">
      <c r="B355" s="89">
        <v>10989777777.778</v>
      </c>
      <c r="C355" s="89">
        <v>-57.727001000000001</v>
      </c>
      <c r="D355" s="89">
        <v>-49.306305000000002</v>
      </c>
      <c r="F355" s="6">
        <f t="shared" si="58"/>
        <v>8.3026666666667008</v>
      </c>
      <c r="G355" s="6">
        <f t="shared" si="56"/>
        <v>-82.888580000000005</v>
      </c>
      <c r="J355" s="89">
        <v>10989777777.778</v>
      </c>
      <c r="K355" s="89">
        <v>-45.69849</v>
      </c>
      <c r="L355" s="89">
        <v>-35.627372999999999</v>
      </c>
      <c r="N355" s="6">
        <f t="shared" si="59"/>
        <v>8.3026666666667008</v>
      </c>
      <c r="O355" s="6">
        <f t="shared" si="57"/>
        <v>-90.171370999999994</v>
      </c>
    </row>
    <row r="356" spans="2:16" x14ac:dyDescent="0.25">
      <c r="B356" s="89">
        <v>11116055555.556</v>
      </c>
      <c r="C356" s="89">
        <v>-59.1008</v>
      </c>
      <c r="D356" s="89">
        <v>-50.65934</v>
      </c>
      <c r="F356" s="6">
        <f t="shared" si="58"/>
        <v>8.8582222222222011</v>
      </c>
      <c r="G356" s="6">
        <f t="shared" si="56"/>
        <v>-82.469809999999995</v>
      </c>
      <c r="J356" s="89">
        <v>11116055555.556</v>
      </c>
      <c r="K356" s="89">
        <v>-48.351253999999997</v>
      </c>
      <c r="L356" s="89">
        <v>-38.185310000000001</v>
      </c>
      <c r="N356" s="6">
        <f t="shared" si="59"/>
        <v>8.8582222222222011</v>
      </c>
      <c r="O356" s="6">
        <f t="shared" si="57"/>
        <v>-87.272720000000007</v>
      </c>
    </row>
    <row r="357" spans="2:16" x14ac:dyDescent="0.25">
      <c r="B357" s="89">
        <v>11242333333.333</v>
      </c>
      <c r="C357" s="89">
        <v>-63.791023000000003</v>
      </c>
      <c r="D357" s="89">
        <v>-55.148978999999997</v>
      </c>
      <c r="F357" s="6">
        <f t="shared" si="58"/>
        <v>9.4137777777777991</v>
      </c>
      <c r="G357" s="6">
        <f t="shared" si="56"/>
        <v>-74.258162999999996</v>
      </c>
      <c r="J357" s="89">
        <v>11242333333.333</v>
      </c>
      <c r="K357" s="89">
        <v>-50.689667</v>
      </c>
      <c r="L357" s="89">
        <v>-40.222355</v>
      </c>
      <c r="N357" s="6">
        <f t="shared" si="59"/>
        <v>9.4137777777777991</v>
      </c>
      <c r="O357" s="6">
        <f t="shared" si="57"/>
        <v>-88.040794000000005</v>
      </c>
    </row>
    <row r="358" spans="2:16" x14ac:dyDescent="0.25">
      <c r="B358" s="89">
        <v>11368611111.111</v>
      </c>
      <c r="C358" s="89">
        <v>-64.839591999999996</v>
      </c>
      <c r="D358" s="89">
        <v>-56.162331000000002</v>
      </c>
      <c r="F358" s="6">
        <f t="shared" si="58"/>
        <v>9.9693333333332994</v>
      </c>
      <c r="G358" s="6">
        <f t="shared" si="56"/>
        <v>-79.523696999999999</v>
      </c>
      <c r="J358" s="89">
        <v>11368611111.111</v>
      </c>
      <c r="K358" s="89">
        <v>-46.961768999999997</v>
      </c>
      <c r="L358" s="89">
        <v>-36.616539000000003</v>
      </c>
      <c r="N358" s="6">
        <f t="shared" si="59"/>
        <v>9.9693333333332994</v>
      </c>
      <c r="O358" s="6">
        <f t="shared" si="57"/>
        <v>-84.083748</v>
      </c>
    </row>
    <row r="359" spans="2:16" x14ac:dyDescent="0.25">
      <c r="B359" s="89">
        <v>11494888888.889</v>
      </c>
      <c r="C359" s="89">
        <v>-61.967091000000003</v>
      </c>
      <c r="D359" s="89">
        <v>-53.239708</v>
      </c>
      <c r="F359" s="6">
        <f t="shared" si="58"/>
        <v>10.524888888889</v>
      </c>
      <c r="G359" s="6">
        <f t="shared" si="56"/>
        <v>-85.401443</v>
      </c>
      <c r="J359" s="89">
        <v>11494888888.889</v>
      </c>
      <c r="K359" s="89">
        <v>-54.021725000000004</v>
      </c>
      <c r="L359" s="89">
        <v>-43.782249</v>
      </c>
      <c r="N359" s="6">
        <f t="shared" si="59"/>
        <v>10.524888888889</v>
      </c>
      <c r="O359" s="6">
        <f t="shared" si="57"/>
        <v>-80.641006000000004</v>
      </c>
    </row>
    <row r="360" spans="2:16" x14ac:dyDescent="0.25">
      <c r="B360" s="89">
        <v>11621166666.667</v>
      </c>
      <c r="C360" s="89">
        <v>-55.507919000000001</v>
      </c>
      <c r="D360" s="89">
        <v>-46.798305999999997</v>
      </c>
      <c r="F360" s="6">
        <f t="shared" si="58"/>
        <v>11.080444444444</v>
      </c>
      <c r="G360" s="6">
        <f t="shared" si="56"/>
        <v>-82.429596000000004</v>
      </c>
      <c r="J360" s="89">
        <v>11621166666.667</v>
      </c>
      <c r="K360" s="89">
        <v>-54.793278000000001</v>
      </c>
      <c r="L360" s="89">
        <v>-44.626933999999999</v>
      </c>
      <c r="N360" s="6">
        <f t="shared" si="59"/>
        <v>11.080444444444</v>
      </c>
      <c r="O360" s="6">
        <f t="shared" si="57"/>
        <v>-81.239220000000003</v>
      </c>
    </row>
    <row r="361" spans="2:16" x14ac:dyDescent="0.25">
      <c r="B361" s="89">
        <v>11747444444.444</v>
      </c>
      <c r="C361" s="89">
        <v>-52.434539999999998</v>
      </c>
      <c r="D361" s="89">
        <v>-43.582568999999999</v>
      </c>
      <c r="F361" s="6">
        <f t="shared" si="58"/>
        <v>11.635999999999999</v>
      </c>
      <c r="G361" s="6">
        <f t="shared" si="56"/>
        <v>-78.131546</v>
      </c>
      <c r="J361" s="89">
        <v>11747444444.444</v>
      </c>
      <c r="K361" s="89">
        <v>-51.628601000000003</v>
      </c>
      <c r="L361" s="89">
        <v>-41.496090000000002</v>
      </c>
      <c r="N361" s="6">
        <f t="shared" si="59"/>
        <v>11.635999999999999</v>
      </c>
      <c r="O361" s="6">
        <f t="shared" si="57"/>
        <v>-76.943259999999995</v>
      </c>
    </row>
    <row r="362" spans="2:16" x14ac:dyDescent="0.25">
      <c r="B362" s="89">
        <v>11873722222.222</v>
      </c>
      <c r="C362" s="89">
        <v>-52.685993000000003</v>
      </c>
      <c r="D362" s="89">
        <v>-43.288474999999998</v>
      </c>
      <c r="F362" s="6" t="s">
        <v>21</v>
      </c>
      <c r="J362" s="89">
        <v>11873722222.222</v>
      </c>
      <c r="K362" s="89">
        <v>-67.200157000000004</v>
      </c>
      <c r="L362" s="89">
        <v>-57.228794000000001</v>
      </c>
      <c r="N362" s="6" t="s">
        <v>21</v>
      </c>
    </row>
    <row r="363" spans="2:16" x14ac:dyDescent="0.25">
      <c r="B363" s="89">
        <v>12000000000</v>
      </c>
      <c r="C363" s="89">
        <v>-50.871684999999999</v>
      </c>
      <c r="D363" s="89">
        <v>-40.040981000000002</v>
      </c>
      <c r="J363" s="89">
        <v>12000000000</v>
      </c>
      <c r="K363" s="89">
        <v>-52.748404999999998</v>
      </c>
      <c r="L363" s="89">
        <v>-42.997886999999999</v>
      </c>
    </row>
    <row r="364" spans="2:16" x14ac:dyDescent="0.25">
      <c r="B364" s="89" t="s">
        <v>21</v>
      </c>
      <c r="J364" s="89" t="s">
        <v>21</v>
      </c>
    </row>
    <row r="365" spans="2:16" x14ac:dyDescent="0.25">
      <c r="F365" s="6" t="s">
        <v>55</v>
      </c>
      <c r="N365" s="6" t="s">
        <v>55</v>
      </c>
    </row>
    <row r="366" spans="2:16" ht="15.75" x14ac:dyDescent="0.25">
      <c r="F366" s="6" t="s">
        <v>19</v>
      </c>
      <c r="G366" s="6" t="str">
        <f t="shared" ref="G366:G385" si="60">D392</f>
        <v>4Ix2L dBc Log Mag(dB)</v>
      </c>
      <c r="H366" s="35">
        <v>4</v>
      </c>
      <c r="N366" s="6" t="s">
        <v>19</v>
      </c>
      <c r="O366" s="6" t="str">
        <f t="shared" ref="O366:O385" si="61">L392</f>
        <v>4Ix2L dBc Log Mag(dB)</v>
      </c>
      <c r="P366" s="35">
        <v>4</v>
      </c>
    </row>
    <row r="367" spans="2:16" ht="15.75" x14ac:dyDescent="0.25">
      <c r="B367" s="89" t="s">
        <v>53</v>
      </c>
      <c r="F367" s="6">
        <f t="shared" ref="F367:F385" si="62">B393/1000000000</f>
        <v>3.6360000000000001</v>
      </c>
      <c r="G367" s="6">
        <f t="shared" si="60"/>
        <v>-53.031269000000002</v>
      </c>
      <c r="H367" s="36">
        <f>ABS(AVERAGE(G367:G385)-(H366-1)*10)</f>
        <v>96.708465947368424</v>
      </c>
      <c r="J367" s="89" t="s">
        <v>53</v>
      </c>
      <c r="N367" s="6">
        <f t="shared" ref="N367:N385" si="63">J393/1000000000</f>
        <v>3.6360000000000001</v>
      </c>
      <c r="O367" s="6">
        <f t="shared" si="61"/>
        <v>-81.206657000000007</v>
      </c>
      <c r="P367" s="36">
        <f>ABS(AVERAGE(O367:O385)-(P366-1)*10)</f>
        <v>93.488953947368429</v>
      </c>
    </row>
    <row r="368" spans="2:16" x14ac:dyDescent="0.25">
      <c r="B368" s="89" t="s">
        <v>19</v>
      </c>
      <c r="C368" s="89" t="s">
        <v>159</v>
      </c>
      <c r="D368" s="89" t="s">
        <v>85</v>
      </c>
      <c r="F368" s="6">
        <f t="shared" si="62"/>
        <v>4.1006666666667</v>
      </c>
      <c r="G368" s="6">
        <f t="shared" si="60"/>
        <v>-63.463397999999998</v>
      </c>
      <c r="J368" s="89" t="s">
        <v>19</v>
      </c>
      <c r="K368" s="89" t="s">
        <v>159</v>
      </c>
      <c r="L368" s="89" t="s">
        <v>85</v>
      </c>
      <c r="N368" s="6">
        <f t="shared" si="63"/>
        <v>4.1006666666667</v>
      </c>
      <c r="O368" s="6">
        <f t="shared" si="61"/>
        <v>-58.443644999999997</v>
      </c>
    </row>
    <row r="369" spans="2:15" x14ac:dyDescent="0.25">
      <c r="B369" s="89">
        <v>1636000000</v>
      </c>
      <c r="C369" s="89">
        <v>-72.382087999999996</v>
      </c>
      <c r="D369" s="89">
        <v>-63.491844</v>
      </c>
      <c r="F369" s="6">
        <f t="shared" si="62"/>
        <v>4.5653333333332995</v>
      </c>
      <c r="G369" s="6">
        <f t="shared" si="60"/>
        <v>-69.464843999999999</v>
      </c>
      <c r="J369" s="89">
        <v>1636000000</v>
      </c>
      <c r="K369" s="89">
        <v>-96.240279999999998</v>
      </c>
      <c r="L369" s="89">
        <v>-86.197524999999999</v>
      </c>
      <c r="N369" s="6">
        <f t="shared" si="63"/>
        <v>4.5653333333332995</v>
      </c>
      <c r="O369" s="6">
        <f t="shared" si="61"/>
        <v>-54.038558999999999</v>
      </c>
    </row>
    <row r="370" spans="2:15" x14ac:dyDescent="0.25">
      <c r="B370" s="89">
        <v>2191555555.5556002</v>
      </c>
      <c r="C370" s="89">
        <v>-77.511711000000005</v>
      </c>
      <c r="D370" s="89">
        <v>-70.021728999999993</v>
      </c>
      <c r="F370" s="6">
        <f t="shared" si="62"/>
        <v>5.03</v>
      </c>
      <c r="G370" s="6">
        <f t="shared" si="60"/>
        <v>-62.425224</v>
      </c>
      <c r="J370" s="89">
        <v>2191555555.5556002</v>
      </c>
      <c r="K370" s="89">
        <v>-87.135925</v>
      </c>
      <c r="L370" s="89">
        <v>-79.440117000000001</v>
      </c>
      <c r="N370" s="6">
        <f t="shared" si="63"/>
        <v>5.03</v>
      </c>
      <c r="O370" s="6">
        <f t="shared" si="61"/>
        <v>-58.969470999999999</v>
      </c>
    </row>
    <row r="371" spans="2:15" x14ac:dyDescent="0.25">
      <c r="B371" s="89">
        <v>2747111111.1111002</v>
      </c>
      <c r="C371" s="89">
        <v>-75.082344000000006</v>
      </c>
      <c r="D371" s="89">
        <v>-67.595551</v>
      </c>
      <c r="F371" s="6">
        <f t="shared" si="62"/>
        <v>5.4946666666667001</v>
      </c>
      <c r="G371" s="6">
        <f t="shared" si="60"/>
        <v>-63.426837999999996</v>
      </c>
      <c r="J371" s="89">
        <v>2747111111.1111002</v>
      </c>
      <c r="K371" s="89">
        <v>-74.647666999999998</v>
      </c>
      <c r="L371" s="89">
        <v>-67.343177999999995</v>
      </c>
      <c r="N371" s="6">
        <f t="shared" si="63"/>
        <v>5.4946666666667001</v>
      </c>
      <c r="O371" s="6">
        <f t="shared" si="61"/>
        <v>-56.098495</v>
      </c>
    </row>
    <row r="372" spans="2:15" x14ac:dyDescent="0.25">
      <c r="B372" s="89">
        <v>3302666666.6666999</v>
      </c>
      <c r="C372" s="89">
        <v>-86.745918000000003</v>
      </c>
      <c r="D372" s="89">
        <v>-79.137054000000006</v>
      </c>
      <c r="F372" s="6">
        <f t="shared" si="62"/>
        <v>5.9593333333332996</v>
      </c>
      <c r="G372" s="6">
        <f t="shared" si="60"/>
        <v>-62.892226999999998</v>
      </c>
      <c r="J372" s="89">
        <v>3302666666.6666999</v>
      </c>
      <c r="K372" s="89">
        <v>-76.388344000000004</v>
      </c>
      <c r="L372" s="89">
        <v>-68.574661000000006</v>
      </c>
      <c r="N372" s="6">
        <f t="shared" si="63"/>
        <v>5.9593333333332996</v>
      </c>
      <c r="O372" s="6">
        <f t="shared" si="61"/>
        <v>-52.113917999999998</v>
      </c>
    </row>
    <row r="373" spans="2:15" x14ac:dyDescent="0.25">
      <c r="B373" s="89">
        <v>3858222222.2221999</v>
      </c>
      <c r="C373" s="89">
        <v>-94.357307000000006</v>
      </c>
      <c r="D373" s="89">
        <v>-86.805374</v>
      </c>
      <c r="F373" s="6">
        <f t="shared" si="62"/>
        <v>6.4240000000000004</v>
      </c>
      <c r="G373" s="6">
        <f t="shared" si="60"/>
        <v>-60.412151000000001</v>
      </c>
      <c r="J373" s="89">
        <v>3858222222.2221999</v>
      </c>
      <c r="K373" s="89">
        <v>-84.006653</v>
      </c>
      <c r="L373" s="89">
        <v>-75.626998999999998</v>
      </c>
      <c r="N373" s="6">
        <f t="shared" si="63"/>
        <v>6.4240000000000004</v>
      </c>
      <c r="O373" s="6">
        <f t="shared" si="61"/>
        <v>-53.115349000000002</v>
      </c>
    </row>
    <row r="374" spans="2:15" x14ac:dyDescent="0.25">
      <c r="B374" s="89">
        <v>4413777777.7777996</v>
      </c>
      <c r="C374" s="89">
        <v>-104.29040000000001</v>
      </c>
      <c r="D374" s="89">
        <v>-96.650481999999997</v>
      </c>
      <c r="F374" s="6">
        <f t="shared" si="62"/>
        <v>6.8886666666667002</v>
      </c>
      <c r="G374" s="6">
        <f t="shared" si="60"/>
        <v>-65.288353000000001</v>
      </c>
      <c r="J374" s="89">
        <v>4413777777.7777996</v>
      </c>
      <c r="K374" s="89">
        <v>-89.708382</v>
      </c>
      <c r="L374" s="89">
        <v>-81.169785000000005</v>
      </c>
      <c r="N374" s="6">
        <f t="shared" si="63"/>
        <v>6.8886666666667002</v>
      </c>
      <c r="O374" s="6">
        <f t="shared" si="61"/>
        <v>-56.065178000000003</v>
      </c>
    </row>
    <row r="375" spans="2:15" x14ac:dyDescent="0.25">
      <c r="B375" s="89">
        <v>4969333333.3332996</v>
      </c>
      <c r="C375" s="89">
        <v>-104.65604999999999</v>
      </c>
      <c r="D375" s="89">
        <v>-97.078308000000007</v>
      </c>
      <c r="F375" s="6">
        <f t="shared" si="62"/>
        <v>7.3533333333332997</v>
      </c>
      <c r="G375" s="6">
        <f t="shared" si="60"/>
        <v>-66.600952000000007</v>
      </c>
      <c r="J375" s="89">
        <v>4969333333.3332996</v>
      </c>
      <c r="K375" s="89">
        <v>-114.11505</v>
      </c>
      <c r="L375" s="89">
        <v>-105.16513</v>
      </c>
      <c r="N375" s="6">
        <f t="shared" si="63"/>
        <v>7.3533333333332997</v>
      </c>
      <c r="O375" s="6">
        <f t="shared" si="61"/>
        <v>-58.773936999999997</v>
      </c>
    </row>
    <row r="376" spans="2:15" x14ac:dyDescent="0.25">
      <c r="B376" s="89">
        <v>5524888888.8888998</v>
      </c>
      <c r="C376" s="89">
        <v>-95.613045</v>
      </c>
      <c r="D376" s="89">
        <v>-87.999572999999998</v>
      </c>
      <c r="F376" s="6">
        <f t="shared" si="62"/>
        <v>7.8179999999999996</v>
      </c>
      <c r="G376" s="6">
        <f t="shared" si="60"/>
        <v>-71.139899999999997</v>
      </c>
      <c r="J376" s="89">
        <v>5524888888.8888998</v>
      </c>
      <c r="K376" s="89">
        <v>-90.016318999999996</v>
      </c>
      <c r="L376" s="89">
        <v>-80.808944999999994</v>
      </c>
      <c r="N376" s="6">
        <f t="shared" si="63"/>
        <v>7.8179999999999996</v>
      </c>
      <c r="O376" s="6">
        <f t="shared" si="61"/>
        <v>-59.641334999999998</v>
      </c>
    </row>
    <row r="377" spans="2:15" x14ac:dyDescent="0.25">
      <c r="B377" s="89">
        <v>6080444444.4443998</v>
      </c>
      <c r="C377" s="89">
        <v>-86.071494999999999</v>
      </c>
      <c r="D377" s="89">
        <v>-78.138794000000004</v>
      </c>
      <c r="F377" s="6">
        <f t="shared" si="62"/>
        <v>8.2826666666666995</v>
      </c>
      <c r="G377" s="6">
        <f t="shared" si="60"/>
        <v>-70.074378999999993</v>
      </c>
      <c r="J377" s="89">
        <v>6080444444.4443998</v>
      </c>
      <c r="K377" s="89">
        <v>-99.394463000000002</v>
      </c>
      <c r="L377" s="89">
        <v>-89.787491000000003</v>
      </c>
      <c r="N377" s="6">
        <f t="shared" si="63"/>
        <v>8.2826666666666995</v>
      </c>
      <c r="O377" s="6">
        <f t="shared" si="61"/>
        <v>-61.649268999999997</v>
      </c>
    </row>
    <row r="378" spans="2:15" x14ac:dyDescent="0.25">
      <c r="B378" s="89">
        <v>6636000000</v>
      </c>
      <c r="C378" s="89">
        <v>-88.123596000000006</v>
      </c>
      <c r="D378" s="89">
        <v>-79.822090000000003</v>
      </c>
      <c r="F378" s="6">
        <f t="shared" si="62"/>
        <v>8.7473333333332999</v>
      </c>
      <c r="G378" s="6">
        <f t="shared" si="60"/>
        <v>-72.298088000000007</v>
      </c>
      <c r="J378" s="89">
        <v>6636000000</v>
      </c>
      <c r="K378" s="89">
        <v>-91.091971999999998</v>
      </c>
      <c r="L378" s="89">
        <v>-81.168036999999998</v>
      </c>
      <c r="N378" s="6">
        <f t="shared" si="63"/>
        <v>8.7473333333332999</v>
      </c>
      <c r="O378" s="6">
        <f t="shared" si="61"/>
        <v>-62.379978000000001</v>
      </c>
    </row>
    <row r="379" spans="2:15" x14ac:dyDescent="0.25">
      <c r="B379" s="89">
        <v>7191555555.5556002</v>
      </c>
      <c r="C379" s="89">
        <v>-97.910194000000004</v>
      </c>
      <c r="D379" s="89">
        <v>-89.489502000000002</v>
      </c>
      <c r="F379" s="6">
        <f t="shared" si="62"/>
        <v>9.2119999999999997</v>
      </c>
      <c r="G379" s="6">
        <f t="shared" si="60"/>
        <v>-69.392632000000006</v>
      </c>
      <c r="J379" s="89">
        <v>7191555555.5556002</v>
      </c>
      <c r="K379" s="89">
        <v>-89.428512999999995</v>
      </c>
      <c r="L379" s="89">
        <v>-79.357391000000007</v>
      </c>
      <c r="N379" s="6">
        <f t="shared" si="63"/>
        <v>9.2119999999999997</v>
      </c>
      <c r="O379" s="6">
        <f t="shared" si="61"/>
        <v>-65.831496999999999</v>
      </c>
    </row>
    <row r="380" spans="2:15" x14ac:dyDescent="0.25">
      <c r="B380" s="89">
        <v>7747111111.1111002</v>
      </c>
      <c r="C380" s="89">
        <v>-90.875923</v>
      </c>
      <c r="D380" s="89">
        <v>-82.434464000000006</v>
      </c>
      <c r="F380" s="6">
        <f t="shared" si="62"/>
        <v>9.6766666666666996</v>
      </c>
      <c r="G380" s="6">
        <f t="shared" si="60"/>
        <v>-70.645409000000001</v>
      </c>
      <c r="J380" s="89">
        <v>7747111111.1111002</v>
      </c>
      <c r="K380" s="89">
        <v>-102.95478</v>
      </c>
      <c r="L380" s="89">
        <v>-92.788833999999994</v>
      </c>
      <c r="N380" s="6">
        <f t="shared" si="63"/>
        <v>9.6766666666666996</v>
      </c>
      <c r="O380" s="6">
        <f t="shared" si="61"/>
        <v>-69.370757999999995</v>
      </c>
    </row>
    <row r="381" spans="2:15" x14ac:dyDescent="0.25">
      <c r="B381" s="89">
        <v>8302666666.6667004</v>
      </c>
      <c r="C381" s="89">
        <v>-91.530631999999997</v>
      </c>
      <c r="D381" s="89">
        <v>-82.888580000000005</v>
      </c>
      <c r="F381" s="6">
        <f t="shared" si="62"/>
        <v>10.141333333333</v>
      </c>
      <c r="G381" s="6">
        <f t="shared" si="60"/>
        <v>-64.791411999999994</v>
      </c>
      <c r="J381" s="89">
        <v>8302666666.6667004</v>
      </c>
      <c r="K381" s="89">
        <v>-100.63869</v>
      </c>
      <c r="L381" s="89">
        <v>-90.171370999999994</v>
      </c>
      <c r="N381" s="6">
        <f t="shared" si="63"/>
        <v>10.141333333333</v>
      </c>
      <c r="O381" s="6">
        <f t="shared" si="61"/>
        <v>-72.802788000000007</v>
      </c>
    </row>
    <row r="382" spans="2:15" x14ac:dyDescent="0.25">
      <c r="B382" s="89">
        <v>8858222222.2222004</v>
      </c>
      <c r="C382" s="89">
        <v>-91.147071999999994</v>
      </c>
      <c r="D382" s="89">
        <v>-82.469809999999995</v>
      </c>
      <c r="F382" s="6">
        <f t="shared" si="62"/>
        <v>10.606</v>
      </c>
      <c r="G382" s="6">
        <f t="shared" si="60"/>
        <v>-65.788300000000007</v>
      </c>
      <c r="J382" s="89">
        <v>8858222222.2222004</v>
      </c>
      <c r="K382" s="89">
        <v>-97.617949999999993</v>
      </c>
      <c r="L382" s="89">
        <v>-87.272720000000007</v>
      </c>
      <c r="N382" s="6">
        <f t="shared" si="63"/>
        <v>10.606</v>
      </c>
      <c r="O382" s="6">
        <f t="shared" si="61"/>
        <v>-66.381362999999993</v>
      </c>
    </row>
    <row r="383" spans="2:15" x14ac:dyDescent="0.25">
      <c r="B383" s="89">
        <v>9413777777.7777996</v>
      </c>
      <c r="C383" s="89">
        <v>-82.985541999999995</v>
      </c>
      <c r="D383" s="89">
        <v>-74.258162999999996</v>
      </c>
      <c r="F383" s="6">
        <f t="shared" si="62"/>
        <v>11.070666666667</v>
      </c>
      <c r="G383" s="6">
        <f t="shared" si="60"/>
        <v>-69.64949</v>
      </c>
      <c r="J383" s="89">
        <v>9413777777.7777996</v>
      </c>
      <c r="K383" s="89">
        <v>-98.280272999999994</v>
      </c>
      <c r="L383" s="89">
        <v>-88.040794000000005</v>
      </c>
      <c r="N383" s="6">
        <f t="shared" si="63"/>
        <v>11.070666666667</v>
      </c>
      <c r="O383" s="6">
        <f t="shared" si="61"/>
        <v>-76.451324</v>
      </c>
    </row>
    <row r="384" spans="2:15" x14ac:dyDescent="0.25">
      <c r="B384" s="89">
        <v>9969333333.3332996</v>
      </c>
      <c r="C384" s="89">
        <v>-88.233315000000005</v>
      </c>
      <c r="D384" s="89">
        <v>-79.523696999999999</v>
      </c>
      <c r="F384" s="6">
        <f t="shared" si="62"/>
        <v>11.535333333333</v>
      </c>
      <c r="G384" s="6">
        <f t="shared" si="60"/>
        <v>-71.728943000000001</v>
      </c>
      <c r="J384" s="89">
        <v>9969333333.3332996</v>
      </c>
      <c r="K384" s="89">
        <v>-94.250091999999995</v>
      </c>
      <c r="L384" s="89">
        <v>-84.083748</v>
      </c>
      <c r="N384" s="6">
        <f t="shared" si="63"/>
        <v>11.535333333333</v>
      </c>
      <c r="O384" s="6">
        <f t="shared" si="61"/>
        <v>-71.926970999999995</v>
      </c>
    </row>
    <row r="385" spans="2:16" x14ac:dyDescent="0.25">
      <c r="B385" s="89">
        <v>10524888888.889</v>
      </c>
      <c r="C385" s="89">
        <v>-94.253410000000002</v>
      </c>
      <c r="D385" s="89">
        <v>-85.401443</v>
      </c>
      <c r="F385" s="6">
        <f t="shared" si="62"/>
        <v>12</v>
      </c>
      <c r="G385" s="6">
        <f t="shared" si="60"/>
        <v>-74.947044000000005</v>
      </c>
      <c r="J385" s="89">
        <v>10524888888.889</v>
      </c>
      <c r="K385" s="89">
        <v>-90.773521000000002</v>
      </c>
      <c r="L385" s="89">
        <v>-80.641006000000004</v>
      </c>
      <c r="N385" s="6">
        <f t="shared" si="63"/>
        <v>12</v>
      </c>
      <c r="O385" s="6">
        <f t="shared" si="61"/>
        <v>-71.029633000000004</v>
      </c>
    </row>
    <row r="386" spans="2:16" x14ac:dyDescent="0.25">
      <c r="B386" s="89">
        <v>11080444444.444</v>
      </c>
      <c r="C386" s="89">
        <v>-91.827110000000005</v>
      </c>
      <c r="D386" s="89">
        <v>-82.429596000000004</v>
      </c>
      <c r="F386" s="6" t="s">
        <v>21</v>
      </c>
      <c r="J386" s="89">
        <v>11080444444.444</v>
      </c>
      <c r="K386" s="89">
        <v>-91.210578999999996</v>
      </c>
      <c r="L386" s="89">
        <v>-81.239220000000003</v>
      </c>
      <c r="N386" s="6" t="s">
        <v>21</v>
      </c>
    </row>
    <row r="387" spans="2:16" x14ac:dyDescent="0.25">
      <c r="B387" s="89">
        <v>11636000000</v>
      </c>
      <c r="C387" s="89">
        <v>-88.962242000000003</v>
      </c>
      <c r="D387" s="89">
        <v>-78.131546</v>
      </c>
      <c r="J387" s="89">
        <v>11636000000</v>
      </c>
      <c r="K387" s="89">
        <v>-86.693787</v>
      </c>
      <c r="L387" s="89">
        <v>-76.943259999999995</v>
      </c>
    </row>
    <row r="388" spans="2:16" x14ac:dyDescent="0.25">
      <c r="B388" s="89" t="s">
        <v>21</v>
      </c>
      <c r="J388" s="89" t="s">
        <v>21</v>
      </c>
    </row>
    <row r="389" spans="2:16" x14ac:dyDescent="0.25">
      <c r="F389" s="6" t="s">
        <v>57</v>
      </c>
      <c r="N389" s="6" t="s">
        <v>57</v>
      </c>
    </row>
    <row r="390" spans="2:16" ht="15.75" x14ac:dyDescent="0.25">
      <c r="F390" s="6" t="s">
        <v>19</v>
      </c>
      <c r="G390" s="6" t="str">
        <f t="shared" ref="G390:G409" si="64">D416</f>
        <v>4Ix3L dBc Log Mag(dB)</v>
      </c>
      <c r="H390" s="35">
        <v>4</v>
      </c>
      <c r="N390" s="6" t="s">
        <v>19</v>
      </c>
      <c r="O390" s="6" t="str">
        <f t="shared" ref="O390:O409" si="65">L416</f>
        <v>4Ix3L dBc Log Mag(dB)</v>
      </c>
      <c r="P390" s="35">
        <v>4</v>
      </c>
    </row>
    <row r="391" spans="2:16" ht="15.75" x14ac:dyDescent="0.25">
      <c r="B391" s="89" t="s">
        <v>55</v>
      </c>
      <c r="F391" s="6">
        <f t="shared" ref="F391:F409" si="66">B417/1000000000</f>
        <v>5.6360000000000001</v>
      </c>
      <c r="G391" s="6">
        <f t="shared" si="64"/>
        <v>-57.264831999999998</v>
      </c>
      <c r="H391" s="36">
        <f>ABS(AVERAGE(G391:G409)-(H390-1)*10)</f>
        <v>96.602508210526324</v>
      </c>
      <c r="J391" s="89" t="s">
        <v>55</v>
      </c>
      <c r="N391" s="6">
        <f t="shared" ref="N391:N409" si="67">J417/1000000000</f>
        <v>5.6360000000000001</v>
      </c>
      <c r="O391" s="6">
        <f t="shared" si="65"/>
        <v>-78.635009999999994</v>
      </c>
      <c r="P391" s="36">
        <f>ABS(AVERAGE(O391:O409)-(P390-1)*10)</f>
        <v>103.54526478947369</v>
      </c>
    </row>
    <row r="392" spans="2:16" x14ac:dyDescent="0.25">
      <c r="B392" s="89" t="s">
        <v>19</v>
      </c>
      <c r="C392" s="89" t="s">
        <v>160</v>
      </c>
      <c r="D392" s="89" t="s">
        <v>86</v>
      </c>
      <c r="F392" s="6">
        <f t="shared" si="66"/>
        <v>5.9895555555555999</v>
      </c>
      <c r="G392" s="6">
        <f t="shared" si="64"/>
        <v>-60.603057999999997</v>
      </c>
      <c r="J392" s="89" t="s">
        <v>19</v>
      </c>
      <c r="K392" s="89" t="s">
        <v>160</v>
      </c>
      <c r="L392" s="89" t="s">
        <v>86</v>
      </c>
      <c r="N392" s="6">
        <f t="shared" si="67"/>
        <v>5.9895555555555999</v>
      </c>
      <c r="O392" s="6">
        <f t="shared" si="65"/>
        <v>-72.895256000000003</v>
      </c>
    </row>
    <row r="393" spans="2:16" x14ac:dyDescent="0.25">
      <c r="B393" s="89">
        <v>3636000000</v>
      </c>
      <c r="C393" s="89">
        <v>-61.921509</v>
      </c>
      <c r="D393" s="89">
        <v>-53.031269000000002</v>
      </c>
      <c r="F393" s="6">
        <f t="shared" si="66"/>
        <v>6.3431111111111003</v>
      </c>
      <c r="G393" s="6">
        <f t="shared" si="64"/>
        <v>-62.511786999999998</v>
      </c>
      <c r="J393" s="89">
        <v>3636000000</v>
      </c>
      <c r="K393" s="89">
        <v>-91.249413000000004</v>
      </c>
      <c r="L393" s="89">
        <v>-81.206657000000007</v>
      </c>
      <c r="N393" s="6">
        <f t="shared" si="67"/>
        <v>6.3431111111111003</v>
      </c>
      <c r="O393" s="6">
        <f t="shared" si="65"/>
        <v>-69.620902999999998</v>
      </c>
    </row>
    <row r="394" spans="2:16" x14ac:dyDescent="0.25">
      <c r="B394" s="89">
        <v>4100666666.6666999</v>
      </c>
      <c r="C394" s="89">
        <v>-70.953384</v>
      </c>
      <c r="D394" s="89">
        <v>-63.463397999999998</v>
      </c>
      <c r="F394" s="6">
        <f t="shared" si="66"/>
        <v>6.6966666666667001</v>
      </c>
      <c r="G394" s="6">
        <f t="shared" si="64"/>
        <v>-68.127930000000006</v>
      </c>
      <c r="J394" s="89">
        <v>4100666666.6666999</v>
      </c>
      <c r="K394" s="89">
        <v>-66.139458000000005</v>
      </c>
      <c r="L394" s="89">
        <v>-58.443644999999997</v>
      </c>
      <c r="N394" s="6">
        <f t="shared" si="67"/>
        <v>6.6966666666667001</v>
      </c>
      <c r="O394" s="6">
        <f t="shared" si="65"/>
        <v>-73.196899000000002</v>
      </c>
    </row>
    <row r="395" spans="2:16" x14ac:dyDescent="0.25">
      <c r="B395" s="89">
        <v>4565333333.3332996</v>
      </c>
      <c r="C395" s="89">
        <v>-76.951637000000005</v>
      </c>
      <c r="D395" s="89">
        <v>-69.464843999999999</v>
      </c>
      <c r="F395" s="6">
        <f t="shared" si="66"/>
        <v>7.0502222222222004</v>
      </c>
      <c r="G395" s="6">
        <f t="shared" si="64"/>
        <v>-73.011252999999996</v>
      </c>
      <c r="J395" s="89">
        <v>4565333333.3332996</v>
      </c>
      <c r="K395" s="89">
        <v>-61.343052</v>
      </c>
      <c r="L395" s="89">
        <v>-54.038558999999999</v>
      </c>
      <c r="N395" s="6">
        <f t="shared" si="67"/>
        <v>7.0502222222222004</v>
      </c>
      <c r="O395" s="6">
        <f t="shared" si="65"/>
        <v>-82.888938999999993</v>
      </c>
    </row>
    <row r="396" spans="2:16" x14ac:dyDescent="0.25">
      <c r="B396" s="89">
        <v>5030000000</v>
      </c>
      <c r="C396" s="89">
        <v>-70.034087999999997</v>
      </c>
      <c r="D396" s="89">
        <v>-62.425224</v>
      </c>
      <c r="F396" s="6">
        <f t="shared" si="66"/>
        <v>7.4037777777777993</v>
      </c>
      <c r="G396" s="6">
        <f t="shared" si="64"/>
        <v>-67.988028999999997</v>
      </c>
      <c r="J396" s="89">
        <v>5030000000</v>
      </c>
      <c r="K396" s="89">
        <v>-66.783157000000003</v>
      </c>
      <c r="L396" s="89">
        <v>-58.969470999999999</v>
      </c>
      <c r="N396" s="6">
        <f t="shared" si="67"/>
        <v>7.4037777777777993</v>
      </c>
      <c r="O396" s="6">
        <f t="shared" si="65"/>
        <v>-87.986969000000002</v>
      </c>
    </row>
    <row r="397" spans="2:16" x14ac:dyDescent="0.25">
      <c r="B397" s="89">
        <v>5494666666.6667004</v>
      </c>
      <c r="C397" s="89">
        <v>-70.978767000000005</v>
      </c>
      <c r="D397" s="89">
        <v>-63.426837999999996</v>
      </c>
      <c r="F397" s="6">
        <f t="shared" si="66"/>
        <v>7.7573333333332997</v>
      </c>
      <c r="G397" s="6">
        <f t="shared" si="64"/>
        <v>-66.137871000000004</v>
      </c>
      <c r="J397" s="89">
        <v>5494666666.6667004</v>
      </c>
      <c r="K397" s="89">
        <v>-64.478149000000002</v>
      </c>
      <c r="L397" s="89">
        <v>-56.098495</v>
      </c>
      <c r="N397" s="6">
        <f t="shared" si="67"/>
        <v>7.7573333333332997</v>
      </c>
      <c r="O397" s="6">
        <f t="shared" si="65"/>
        <v>-90.600814999999997</v>
      </c>
    </row>
    <row r="398" spans="2:16" x14ac:dyDescent="0.25">
      <c r="B398" s="89">
        <v>5959333333.3332996</v>
      </c>
      <c r="C398" s="89">
        <v>-70.532143000000005</v>
      </c>
      <c r="D398" s="89">
        <v>-62.892226999999998</v>
      </c>
      <c r="F398" s="6">
        <f t="shared" si="66"/>
        <v>8.1108888888888995</v>
      </c>
      <c r="G398" s="6">
        <f t="shared" si="64"/>
        <v>-64.502089999999995</v>
      </c>
      <c r="J398" s="89">
        <v>5959333333.3332996</v>
      </c>
      <c r="K398" s="89">
        <v>-60.652518999999998</v>
      </c>
      <c r="L398" s="89">
        <v>-52.113917999999998</v>
      </c>
      <c r="N398" s="6">
        <f t="shared" si="67"/>
        <v>8.1108888888888995</v>
      </c>
      <c r="O398" s="6">
        <f t="shared" si="65"/>
        <v>-75.408752000000007</v>
      </c>
    </row>
    <row r="399" spans="2:16" x14ac:dyDescent="0.25">
      <c r="B399" s="89">
        <v>6424000000</v>
      </c>
      <c r="C399" s="89">
        <v>-67.989898999999994</v>
      </c>
      <c r="D399" s="89">
        <v>-60.412151000000001</v>
      </c>
      <c r="F399" s="6">
        <f t="shared" si="66"/>
        <v>8.4644444444443998</v>
      </c>
      <c r="G399" s="6">
        <f t="shared" si="64"/>
        <v>-64.793723999999997</v>
      </c>
      <c r="J399" s="89">
        <v>6424000000</v>
      </c>
      <c r="K399" s="89">
        <v>-62.065269000000001</v>
      </c>
      <c r="L399" s="89">
        <v>-53.115349000000002</v>
      </c>
      <c r="N399" s="6">
        <f t="shared" si="67"/>
        <v>8.4644444444443998</v>
      </c>
      <c r="O399" s="6">
        <f t="shared" si="65"/>
        <v>-72.927391</v>
      </c>
    </row>
    <row r="400" spans="2:16" x14ac:dyDescent="0.25">
      <c r="B400" s="89">
        <v>6888666666.6667004</v>
      </c>
      <c r="C400" s="89">
        <v>-72.901832999999996</v>
      </c>
      <c r="D400" s="89">
        <v>-65.288353000000001</v>
      </c>
      <c r="F400" s="6">
        <f t="shared" si="66"/>
        <v>8.8179999999999996</v>
      </c>
      <c r="G400" s="6">
        <f t="shared" si="64"/>
        <v>-65.730926999999994</v>
      </c>
      <c r="J400" s="89">
        <v>6888666666.6667004</v>
      </c>
      <c r="K400" s="89">
        <v>-65.272552000000005</v>
      </c>
      <c r="L400" s="89">
        <v>-56.065178000000003</v>
      </c>
      <c r="N400" s="6">
        <f t="shared" si="67"/>
        <v>8.8179999999999996</v>
      </c>
      <c r="O400" s="6">
        <f t="shared" si="65"/>
        <v>-74.749915999999999</v>
      </c>
    </row>
    <row r="401" spans="2:16" x14ac:dyDescent="0.25">
      <c r="B401" s="89">
        <v>7353333333.3332996</v>
      </c>
      <c r="C401" s="89">
        <v>-74.533653000000001</v>
      </c>
      <c r="D401" s="89">
        <v>-66.600952000000007</v>
      </c>
      <c r="F401" s="6">
        <f t="shared" si="66"/>
        <v>9.1715555555555994</v>
      </c>
      <c r="G401" s="6">
        <f t="shared" si="64"/>
        <v>-65.762748999999999</v>
      </c>
      <c r="J401" s="89">
        <v>7353333333.3332996</v>
      </c>
      <c r="K401" s="89">
        <v>-68.380904999999998</v>
      </c>
      <c r="L401" s="89">
        <v>-58.773936999999997</v>
      </c>
      <c r="N401" s="6">
        <f t="shared" si="67"/>
        <v>9.1715555555555994</v>
      </c>
      <c r="O401" s="6">
        <f t="shared" si="65"/>
        <v>-73.597885000000005</v>
      </c>
    </row>
    <row r="402" spans="2:16" x14ac:dyDescent="0.25">
      <c r="B402" s="89">
        <v>7818000000</v>
      </c>
      <c r="C402" s="89">
        <v>-79.441399000000004</v>
      </c>
      <c r="D402" s="89">
        <v>-71.139899999999997</v>
      </c>
      <c r="F402" s="6">
        <f t="shared" si="66"/>
        <v>9.5251111111110998</v>
      </c>
      <c r="G402" s="6">
        <f t="shared" si="64"/>
        <v>-65.764977000000002</v>
      </c>
      <c r="J402" s="89">
        <v>7818000000</v>
      </c>
      <c r="K402" s="89">
        <v>-69.565269000000001</v>
      </c>
      <c r="L402" s="89">
        <v>-59.641334999999998</v>
      </c>
      <c r="N402" s="6">
        <f t="shared" si="67"/>
        <v>9.5251111111110998</v>
      </c>
      <c r="O402" s="6">
        <f t="shared" si="65"/>
        <v>-69.948066999999995</v>
      </c>
    </row>
    <row r="403" spans="2:16" x14ac:dyDescent="0.25">
      <c r="B403" s="89">
        <v>8282666666.6667004</v>
      </c>
      <c r="C403" s="89">
        <v>-78.495070999999996</v>
      </c>
      <c r="D403" s="89">
        <v>-70.074378999999993</v>
      </c>
      <c r="F403" s="6">
        <f t="shared" si="66"/>
        <v>9.8786666666666996</v>
      </c>
      <c r="G403" s="6">
        <f t="shared" si="64"/>
        <v>-66.491684000000006</v>
      </c>
      <c r="J403" s="89">
        <v>8282666666.6667004</v>
      </c>
      <c r="K403" s="89">
        <v>-71.720382999999998</v>
      </c>
      <c r="L403" s="89">
        <v>-61.649268999999997</v>
      </c>
      <c r="N403" s="6">
        <f t="shared" si="67"/>
        <v>9.8786666666666996</v>
      </c>
      <c r="O403" s="6">
        <f t="shared" si="65"/>
        <v>-67.154480000000007</v>
      </c>
    </row>
    <row r="404" spans="2:16" x14ac:dyDescent="0.25">
      <c r="B404" s="89">
        <v>8747333333.3332996</v>
      </c>
      <c r="C404" s="89">
        <v>-80.739547999999999</v>
      </c>
      <c r="D404" s="89">
        <v>-72.298088000000007</v>
      </c>
      <c r="F404" s="6">
        <f t="shared" si="66"/>
        <v>10.232222222222001</v>
      </c>
      <c r="G404" s="6">
        <f t="shared" si="64"/>
        <v>-66.120934000000005</v>
      </c>
      <c r="J404" s="89">
        <v>8747333333.3332996</v>
      </c>
      <c r="K404" s="89">
        <v>-72.545921000000007</v>
      </c>
      <c r="L404" s="89">
        <v>-62.379978000000001</v>
      </c>
      <c r="N404" s="6">
        <f t="shared" si="67"/>
        <v>10.232222222222001</v>
      </c>
      <c r="O404" s="6">
        <f t="shared" si="65"/>
        <v>-70.306670999999994</v>
      </c>
    </row>
    <row r="405" spans="2:16" x14ac:dyDescent="0.25">
      <c r="B405" s="89">
        <v>9212000000</v>
      </c>
      <c r="C405" s="89">
        <v>-78.034676000000005</v>
      </c>
      <c r="D405" s="89">
        <v>-69.392632000000006</v>
      </c>
      <c r="F405" s="6">
        <f t="shared" si="66"/>
        <v>10.585777777778</v>
      </c>
      <c r="G405" s="6">
        <f t="shared" si="64"/>
        <v>-66.344727000000006</v>
      </c>
      <c r="J405" s="89">
        <v>9212000000</v>
      </c>
      <c r="K405" s="89">
        <v>-76.298805000000002</v>
      </c>
      <c r="L405" s="89">
        <v>-65.831496999999999</v>
      </c>
      <c r="N405" s="6">
        <f t="shared" si="67"/>
        <v>10.585777777778</v>
      </c>
      <c r="O405" s="6">
        <f t="shared" si="65"/>
        <v>-70.614341999999994</v>
      </c>
    </row>
    <row r="406" spans="2:16" x14ac:dyDescent="0.25">
      <c r="B406" s="89">
        <v>9676666666.6667004</v>
      </c>
      <c r="C406" s="89">
        <v>-79.322661999999994</v>
      </c>
      <c r="D406" s="89">
        <v>-70.645409000000001</v>
      </c>
      <c r="F406" s="6">
        <f t="shared" si="66"/>
        <v>10.939333333333</v>
      </c>
      <c r="G406" s="6">
        <f t="shared" si="64"/>
        <v>-68.885566999999995</v>
      </c>
      <c r="J406" s="89">
        <v>9676666666.6667004</v>
      </c>
      <c r="K406" s="89">
        <v>-79.715987999999996</v>
      </c>
      <c r="L406" s="89">
        <v>-69.370757999999995</v>
      </c>
      <c r="N406" s="6">
        <f t="shared" si="67"/>
        <v>10.939333333333</v>
      </c>
      <c r="O406" s="6">
        <f t="shared" si="65"/>
        <v>-67.207961999999995</v>
      </c>
    </row>
    <row r="407" spans="2:16" x14ac:dyDescent="0.25">
      <c r="B407" s="89">
        <v>10141333333.333</v>
      </c>
      <c r="C407" s="89">
        <v>-73.518790999999993</v>
      </c>
      <c r="D407" s="89">
        <v>-64.791411999999994</v>
      </c>
      <c r="F407" s="6">
        <f t="shared" si="66"/>
        <v>11.292888888888999</v>
      </c>
      <c r="G407" s="6">
        <f t="shared" si="64"/>
        <v>-72.323318</v>
      </c>
      <c r="J407" s="89">
        <v>10141333333.333</v>
      </c>
      <c r="K407" s="89">
        <v>-83.042266999999995</v>
      </c>
      <c r="L407" s="89">
        <v>-72.802788000000007</v>
      </c>
      <c r="N407" s="6">
        <f t="shared" si="67"/>
        <v>11.292888888888999</v>
      </c>
      <c r="O407" s="6">
        <f t="shared" si="65"/>
        <v>-65.592940999999996</v>
      </c>
    </row>
    <row r="408" spans="2:16" x14ac:dyDescent="0.25">
      <c r="B408" s="89">
        <v>10606000000</v>
      </c>
      <c r="C408" s="89">
        <v>-74.497917000000001</v>
      </c>
      <c r="D408" s="89">
        <v>-65.788300000000007</v>
      </c>
      <c r="F408" s="6">
        <f t="shared" si="66"/>
        <v>11.646444444444001</v>
      </c>
      <c r="G408" s="6">
        <f t="shared" si="64"/>
        <v>-70.603263999999996</v>
      </c>
      <c r="J408" s="89">
        <v>10606000000</v>
      </c>
      <c r="K408" s="89">
        <v>-76.547713999999999</v>
      </c>
      <c r="L408" s="89">
        <v>-66.381362999999993</v>
      </c>
      <c r="N408" s="6">
        <f t="shared" si="67"/>
        <v>11.646444444444001</v>
      </c>
      <c r="O408" s="6">
        <f t="shared" si="65"/>
        <v>-67.240577999999999</v>
      </c>
    </row>
    <row r="409" spans="2:16" x14ac:dyDescent="0.25">
      <c r="B409" s="89">
        <v>11070666666.667</v>
      </c>
      <c r="C409" s="89">
        <v>-78.501457000000002</v>
      </c>
      <c r="D409" s="89">
        <v>-69.64949</v>
      </c>
      <c r="F409" s="6">
        <f t="shared" si="66"/>
        <v>12</v>
      </c>
      <c r="G409" s="6">
        <f t="shared" si="64"/>
        <v>-72.478935000000007</v>
      </c>
      <c r="J409" s="89">
        <v>11070666666.667</v>
      </c>
      <c r="K409" s="89">
        <v>-86.583838999999998</v>
      </c>
      <c r="L409" s="89">
        <v>-76.451324</v>
      </c>
      <c r="N409" s="6">
        <f t="shared" si="67"/>
        <v>12</v>
      </c>
      <c r="O409" s="6">
        <f t="shared" si="65"/>
        <v>-66.786254999999997</v>
      </c>
    </row>
    <row r="410" spans="2:16" x14ac:dyDescent="0.25">
      <c r="B410" s="89">
        <v>11535333333.333</v>
      </c>
      <c r="C410" s="89">
        <v>-81.126457000000002</v>
      </c>
      <c r="D410" s="89">
        <v>-71.728943000000001</v>
      </c>
      <c r="F410" s="6" t="s">
        <v>21</v>
      </c>
      <c r="J410" s="89">
        <v>11535333333.333</v>
      </c>
      <c r="K410" s="89">
        <v>-81.898330999999999</v>
      </c>
      <c r="L410" s="89">
        <v>-71.926970999999995</v>
      </c>
      <c r="N410" s="6" t="s">
        <v>21</v>
      </c>
    </row>
    <row r="411" spans="2:16" x14ac:dyDescent="0.25">
      <c r="B411" s="89">
        <v>12000000000</v>
      </c>
      <c r="C411" s="89">
        <v>-85.777748000000003</v>
      </c>
      <c r="D411" s="89">
        <v>-74.947044000000005</v>
      </c>
      <c r="J411" s="89">
        <v>12000000000</v>
      </c>
      <c r="K411" s="89">
        <v>-80.780151000000004</v>
      </c>
      <c r="L411" s="89">
        <v>-71.029633000000004</v>
      </c>
    </row>
    <row r="412" spans="2:16" x14ac:dyDescent="0.25">
      <c r="B412" s="89" t="s">
        <v>21</v>
      </c>
      <c r="J412" s="89" t="s">
        <v>21</v>
      </c>
    </row>
    <row r="413" spans="2:16" x14ac:dyDescent="0.25">
      <c r="F413" s="6" t="s">
        <v>59</v>
      </c>
      <c r="N413" s="6" t="s">
        <v>59</v>
      </c>
    </row>
    <row r="414" spans="2:16" ht="15.75" x14ac:dyDescent="0.25">
      <c r="F414" s="6" t="s">
        <v>19</v>
      </c>
      <c r="G414" s="6" t="str">
        <f t="shared" ref="G414:G433" si="68">D440</f>
        <v>4Ix4L dBc Log Mag(dB)</v>
      </c>
      <c r="H414" s="35">
        <v>4</v>
      </c>
      <c r="N414" s="6" t="s">
        <v>19</v>
      </c>
      <c r="O414" s="6" t="str">
        <f t="shared" ref="O414:O433" si="69">L440</f>
        <v>4Ix4L dBc Log Mag(dB)</v>
      </c>
      <c r="P414" s="35">
        <v>4</v>
      </c>
    </row>
    <row r="415" spans="2:16" ht="15.75" x14ac:dyDescent="0.25">
      <c r="B415" s="89" t="s">
        <v>57</v>
      </c>
      <c r="F415" s="6">
        <f t="shared" ref="F415:F433" si="70">B441/1000000000</f>
        <v>7.6360000000000001</v>
      </c>
      <c r="G415" s="6">
        <f t="shared" si="68"/>
        <v>-70.401465999999999</v>
      </c>
      <c r="H415" s="36">
        <f>ABS(AVERAGE(G415:G433)-(H414-1)*10)</f>
        <v>97.859616999999986</v>
      </c>
      <c r="J415" s="89" t="s">
        <v>57</v>
      </c>
      <c r="N415" s="6">
        <f t="shared" ref="N415:N433" si="71">J441/1000000000</f>
        <v>7.6360000000000001</v>
      </c>
      <c r="O415" s="6">
        <f t="shared" si="69"/>
        <v>-57.375670999999997</v>
      </c>
      <c r="P415" s="36">
        <f>ABS(AVERAGE(O415:O433)-(P414-1)*10)</f>
        <v>88.11377642105262</v>
      </c>
    </row>
    <row r="416" spans="2:16" x14ac:dyDescent="0.25">
      <c r="B416" s="89" t="s">
        <v>19</v>
      </c>
      <c r="C416" s="89" t="s">
        <v>161</v>
      </c>
      <c r="D416" s="89" t="s">
        <v>87</v>
      </c>
      <c r="F416" s="6">
        <f t="shared" si="70"/>
        <v>7.8784444444443995</v>
      </c>
      <c r="G416" s="6">
        <f t="shared" si="68"/>
        <v>-66.401298999999995</v>
      </c>
      <c r="J416" s="89" t="s">
        <v>19</v>
      </c>
      <c r="K416" s="89" t="s">
        <v>161</v>
      </c>
      <c r="L416" s="89" t="s">
        <v>87</v>
      </c>
      <c r="N416" s="6">
        <f t="shared" si="71"/>
        <v>7.8784444444443995</v>
      </c>
      <c r="O416" s="6">
        <f t="shared" si="69"/>
        <v>-58.163913999999998</v>
      </c>
    </row>
    <row r="417" spans="2:15" x14ac:dyDescent="0.25">
      <c r="B417" s="89">
        <v>5636000000</v>
      </c>
      <c r="C417" s="89">
        <v>-66.155074999999997</v>
      </c>
      <c r="D417" s="89">
        <v>-57.264831999999998</v>
      </c>
      <c r="F417" s="6">
        <f t="shared" si="70"/>
        <v>8.1208888888888993</v>
      </c>
      <c r="G417" s="6">
        <f t="shared" si="68"/>
        <v>-61.922198999999999</v>
      </c>
      <c r="J417" s="89">
        <v>5636000000</v>
      </c>
      <c r="K417" s="89">
        <v>-88.677764999999994</v>
      </c>
      <c r="L417" s="89">
        <v>-78.635009999999994</v>
      </c>
      <c r="N417" s="6">
        <f t="shared" si="71"/>
        <v>8.1208888888888993</v>
      </c>
      <c r="O417" s="6">
        <f t="shared" si="69"/>
        <v>-61.409213999999999</v>
      </c>
    </row>
    <row r="418" spans="2:15" x14ac:dyDescent="0.25">
      <c r="B418" s="89">
        <v>5989555555.5556002</v>
      </c>
      <c r="C418" s="89">
        <v>-68.093047999999996</v>
      </c>
      <c r="D418" s="89">
        <v>-60.603057999999997</v>
      </c>
      <c r="F418" s="6">
        <f t="shared" si="70"/>
        <v>8.3633333333332995</v>
      </c>
      <c r="G418" s="6">
        <f t="shared" si="68"/>
        <v>-61.484741</v>
      </c>
      <c r="J418" s="89">
        <v>5989555555.5556002</v>
      </c>
      <c r="K418" s="89">
        <v>-80.591064000000003</v>
      </c>
      <c r="L418" s="89">
        <v>-72.895256000000003</v>
      </c>
      <c r="N418" s="6">
        <f t="shared" si="71"/>
        <v>8.3633333333332995</v>
      </c>
      <c r="O418" s="6">
        <f t="shared" si="69"/>
        <v>-59.406177999999997</v>
      </c>
    </row>
    <row r="419" spans="2:15" x14ac:dyDescent="0.25">
      <c r="B419" s="89">
        <v>6343111111.1111002</v>
      </c>
      <c r="C419" s="89">
        <v>-69.998581000000001</v>
      </c>
      <c r="D419" s="89">
        <v>-62.511786999999998</v>
      </c>
      <c r="F419" s="6">
        <f t="shared" si="70"/>
        <v>8.6057777777777993</v>
      </c>
      <c r="G419" s="6">
        <f t="shared" si="68"/>
        <v>-60.706767999999997</v>
      </c>
      <c r="J419" s="89">
        <v>6343111111.1111002</v>
      </c>
      <c r="K419" s="89">
        <v>-76.925392000000002</v>
      </c>
      <c r="L419" s="89">
        <v>-69.620902999999998</v>
      </c>
      <c r="N419" s="6">
        <f t="shared" si="71"/>
        <v>8.6057777777777993</v>
      </c>
      <c r="O419" s="6">
        <f t="shared" si="69"/>
        <v>-63.090279000000002</v>
      </c>
    </row>
    <row r="420" spans="2:15" x14ac:dyDescent="0.25">
      <c r="B420" s="89">
        <v>6696666666.6667004</v>
      </c>
      <c r="C420" s="89">
        <v>-75.736794000000003</v>
      </c>
      <c r="D420" s="89">
        <v>-68.127930000000006</v>
      </c>
      <c r="F420" s="6">
        <f t="shared" si="70"/>
        <v>8.8482222222221996</v>
      </c>
      <c r="G420" s="6">
        <f t="shared" si="68"/>
        <v>-63.142558999999999</v>
      </c>
      <c r="J420" s="89">
        <v>6696666666.6667004</v>
      </c>
      <c r="K420" s="89">
        <v>-81.010581999999999</v>
      </c>
      <c r="L420" s="89">
        <v>-73.196899000000002</v>
      </c>
      <c r="N420" s="6">
        <f t="shared" si="71"/>
        <v>8.8482222222221996</v>
      </c>
      <c r="O420" s="6">
        <f t="shared" si="69"/>
        <v>-59.658679999999997</v>
      </c>
    </row>
    <row r="421" spans="2:15" x14ac:dyDescent="0.25">
      <c r="B421" s="89">
        <v>7050222222.2222004</v>
      </c>
      <c r="C421" s="89">
        <v>-80.563186999999999</v>
      </c>
      <c r="D421" s="89">
        <v>-73.011252999999996</v>
      </c>
      <c r="F421" s="6">
        <f t="shared" si="70"/>
        <v>9.0906666666667011</v>
      </c>
      <c r="G421" s="6">
        <f t="shared" si="68"/>
        <v>-64.992705999999998</v>
      </c>
      <c r="J421" s="89">
        <v>7050222222.2222004</v>
      </c>
      <c r="K421" s="89">
        <v>-91.268592999999996</v>
      </c>
      <c r="L421" s="89">
        <v>-82.888938999999993</v>
      </c>
      <c r="N421" s="6">
        <f t="shared" si="71"/>
        <v>9.0906666666667011</v>
      </c>
      <c r="O421" s="6">
        <f t="shared" si="69"/>
        <v>-61.250304999999997</v>
      </c>
    </row>
    <row r="422" spans="2:15" x14ac:dyDescent="0.25">
      <c r="B422" s="89">
        <v>7403777777.7777996</v>
      </c>
      <c r="C422" s="89">
        <v>-75.627944999999997</v>
      </c>
      <c r="D422" s="89">
        <v>-67.988028999999997</v>
      </c>
      <c r="F422" s="6">
        <f t="shared" si="70"/>
        <v>9.3331111111110996</v>
      </c>
      <c r="G422" s="6">
        <f t="shared" si="68"/>
        <v>-68.143364000000005</v>
      </c>
      <c r="J422" s="89">
        <v>7403777777.7777996</v>
      </c>
      <c r="K422" s="89">
        <v>-96.525565999999998</v>
      </c>
      <c r="L422" s="89">
        <v>-87.986969000000002</v>
      </c>
      <c r="N422" s="6">
        <f t="shared" si="71"/>
        <v>9.3331111111110996</v>
      </c>
      <c r="O422" s="6">
        <f t="shared" si="69"/>
        <v>-60.854484999999997</v>
      </c>
    </row>
    <row r="423" spans="2:15" x14ac:dyDescent="0.25">
      <c r="B423" s="89">
        <v>7757333333.3332996</v>
      </c>
      <c r="C423" s="89">
        <v>-73.715621999999996</v>
      </c>
      <c r="D423" s="89">
        <v>-66.137871000000004</v>
      </c>
      <c r="F423" s="6">
        <f t="shared" si="70"/>
        <v>9.5755555555555993</v>
      </c>
      <c r="G423" s="6">
        <f t="shared" si="68"/>
        <v>-67.473015000000004</v>
      </c>
      <c r="J423" s="89">
        <v>7757333333.3332996</v>
      </c>
      <c r="K423" s="89">
        <v>-99.550735000000003</v>
      </c>
      <c r="L423" s="89">
        <v>-90.600814999999997</v>
      </c>
      <c r="N423" s="6">
        <f t="shared" si="71"/>
        <v>9.5755555555555993</v>
      </c>
      <c r="O423" s="6">
        <f t="shared" si="69"/>
        <v>-58.253666000000003</v>
      </c>
    </row>
    <row r="424" spans="2:15" x14ac:dyDescent="0.25">
      <c r="B424" s="89">
        <v>8110888888.8888998</v>
      </c>
      <c r="C424" s="89">
        <v>-72.115561999999997</v>
      </c>
      <c r="D424" s="89">
        <v>-64.502089999999995</v>
      </c>
      <c r="F424" s="6">
        <f t="shared" si="70"/>
        <v>9.8179999999999996</v>
      </c>
      <c r="G424" s="6">
        <f t="shared" si="68"/>
        <v>-79.682579000000004</v>
      </c>
      <c r="J424" s="89">
        <v>8110888888.8888998</v>
      </c>
      <c r="K424" s="89">
        <v>-84.616127000000006</v>
      </c>
      <c r="L424" s="89">
        <v>-75.408752000000007</v>
      </c>
      <c r="N424" s="6">
        <f t="shared" si="71"/>
        <v>9.8179999999999996</v>
      </c>
      <c r="O424" s="6">
        <f t="shared" si="69"/>
        <v>-60.144482000000004</v>
      </c>
    </row>
    <row r="425" spans="2:15" x14ac:dyDescent="0.25">
      <c r="B425" s="89">
        <v>8464444444.4443998</v>
      </c>
      <c r="C425" s="89">
        <v>-72.726425000000006</v>
      </c>
      <c r="D425" s="89">
        <v>-64.793723999999997</v>
      </c>
      <c r="F425" s="6">
        <f t="shared" si="70"/>
        <v>10.060444444444</v>
      </c>
      <c r="G425" s="6">
        <f t="shared" si="68"/>
        <v>-70.109061999999994</v>
      </c>
      <c r="J425" s="89">
        <v>8464444444.4443998</v>
      </c>
      <c r="K425" s="89">
        <v>-82.534362999999999</v>
      </c>
      <c r="L425" s="89">
        <v>-72.927391</v>
      </c>
      <c r="N425" s="6">
        <f t="shared" si="71"/>
        <v>10.060444444444</v>
      </c>
      <c r="O425" s="6">
        <f t="shared" si="69"/>
        <v>-56.545059000000002</v>
      </c>
    </row>
    <row r="426" spans="2:15" x14ac:dyDescent="0.25">
      <c r="B426" s="89">
        <v>8818000000</v>
      </c>
      <c r="C426" s="89">
        <v>-74.032432999999997</v>
      </c>
      <c r="D426" s="89">
        <v>-65.730926999999994</v>
      </c>
      <c r="F426" s="6">
        <f t="shared" si="70"/>
        <v>10.302888888888999</v>
      </c>
      <c r="G426" s="6">
        <f t="shared" si="68"/>
        <v>-67.965980999999999</v>
      </c>
      <c r="J426" s="89">
        <v>8818000000</v>
      </c>
      <c r="K426" s="89">
        <v>-84.673850999999999</v>
      </c>
      <c r="L426" s="89">
        <v>-74.749915999999999</v>
      </c>
      <c r="N426" s="6">
        <f t="shared" si="71"/>
        <v>10.302888888888999</v>
      </c>
      <c r="O426" s="6">
        <f t="shared" si="69"/>
        <v>-57.409191</v>
      </c>
    </row>
    <row r="427" spans="2:15" x14ac:dyDescent="0.25">
      <c r="B427" s="89">
        <v>9171555555.5555992</v>
      </c>
      <c r="C427" s="89">
        <v>-74.183448999999996</v>
      </c>
      <c r="D427" s="89">
        <v>-65.762748999999999</v>
      </c>
      <c r="F427" s="6">
        <f t="shared" si="70"/>
        <v>10.545333333333</v>
      </c>
      <c r="G427" s="6">
        <f t="shared" si="68"/>
        <v>-74.558998000000003</v>
      </c>
      <c r="J427" s="89">
        <v>9171555555.5555992</v>
      </c>
      <c r="K427" s="89">
        <v>-83.669005999999996</v>
      </c>
      <c r="L427" s="89">
        <v>-73.597885000000005</v>
      </c>
      <c r="N427" s="6">
        <f t="shared" si="71"/>
        <v>10.545333333333</v>
      </c>
      <c r="O427" s="6">
        <f t="shared" si="69"/>
        <v>-54.322234999999999</v>
      </c>
    </row>
    <row r="428" spans="2:15" x14ac:dyDescent="0.25">
      <c r="B428" s="89">
        <v>9525111111.1110992</v>
      </c>
      <c r="C428" s="89">
        <v>-74.206435999999997</v>
      </c>
      <c r="D428" s="89">
        <v>-65.764977000000002</v>
      </c>
      <c r="F428" s="6">
        <f t="shared" si="70"/>
        <v>10.787777777778</v>
      </c>
      <c r="G428" s="6">
        <f t="shared" si="68"/>
        <v>-68.055344000000005</v>
      </c>
      <c r="J428" s="89">
        <v>9525111111.1110992</v>
      </c>
      <c r="K428" s="89">
        <v>-80.114006000000003</v>
      </c>
      <c r="L428" s="89">
        <v>-69.948066999999995</v>
      </c>
      <c r="N428" s="6">
        <f t="shared" si="71"/>
        <v>10.787777777778</v>
      </c>
      <c r="O428" s="6">
        <f t="shared" si="69"/>
        <v>-54.390934000000001</v>
      </c>
    </row>
    <row r="429" spans="2:15" x14ac:dyDescent="0.25">
      <c r="B429" s="89">
        <v>9878666666.6667004</v>
      </c>
      <c r="C429" s="89">
        <v>-75.133728000000005</v>
      </c>
      <c r="D429" s="89">
        <v>-66.491684000000006</v>
      </c>
      <c r="F429" s="6">
        <f t="shared" si="70"/>
        <v>11.030222222222001</v>
      </c>
      <c r="G429" s="6">
        <f t="shared" si="68"/>
        <v>-76.045708000000005</v>
      </c>
      <c r="J429" s="89">
        <v>9878666666.6667004</v>
      </c>
      <c r="K429" s="89">
        <v>-77.621796000000003</v>
      </c>
      <c r="L429" s="89">
        <v>-67.154480000000007</v>
      </c>
      <c r="N429" s="6">
        <f t="shared" si="71"/>
        <v>11.030222222222001</v>
      </c>
      <c r="O429" s="6">
        <f t="shared" si="69"/>
        <v>-53.704791999999998</v>
      </c>
    </row>
    <row r="430" spans="2:15" x14ac:dyDescent="0.25">
      <c r="B430" s="89">
        <v>10232222222.222</v>
      </c>
      <c r="C430" s="89">
        <v>-74.798195000000007</v>
      </c>
      <c r="D430" s="89">
        <v>-66.120934000000005</v>
      </c>
      <c r="F430" s="6">
        <f t="shared" si="70"/>
        <v>11.272666666667</v>
      </c>
      <c r="G430" s="6">
        <f t="shared" si="68"/>
        <v>-67.983520999999996</v>
      </c>
      <c r="J430" s="89">
        <v>10232222222.222</v>
      </c>
      <c r="K430" s="89">
        <v>-80.651909000000003</v>
      </c>
      <c r="L430" s="89">
        <v>-70.306670999999994</v>
      </c>
      <c r="N430" s="6">
        <f t="shared" si="71"/>
        <v>11.272666666667</v>
      </c>
      <c r="O430" s="6">
        <f t="shared" si="69"/>
        <v>-54.098647999999997</v>
      </c>
    </row>
    <row r="431" spans="2:15" x14ac:dyDescent="0.25">
      <c r="B431" s="89">
        <v>10585777777.778</v>
      </c>
      <c r="C431" s="89">
        <v>-75.072104999999993</v>
      </c>
      <c r="D431" s="89">
        <v>-66.344727000000006</v>
      </c>
      <c r="F431" s="6">
        <f t="shared" si="70"/>
        <v>11.515111111111</v>
      </c>
      <c r="G431" s="6">
        <f t="shared" si="68"/>
        <v>-66.441849000000005</v>
      </c>
      <c r="J431" s="89">
        <v>10585777777.778</v>
      </c>
      <c r="K431" s="89">
        <v>-80.853820999999996</v>
      </c>
      <c r="L431" s="89">
        <v>-70.614341999999994</v>
      </c>
      <c r="N431" s="6">
        <f t="shared" si="71"/>
        <v>11.515111111111</v>
      </c>
      <c r="O431" s="6">
        <f t="shared" si="69"/>
        <v>-56.599972000000001</v>
      </c>
    </row>
    <row r="432" spans="2:15" x14ac:dyDescent="0.25">
      <c r="B432" s="89">
        <v>10939333333.333</v>
      </c>
      <c r="C432" s="89">
        <v>-77.595184000000003</v>
      </c>
      <c r="D432" s="89">
        <v>-68.885566999999995</v>
      </c>
      <c r="F432" s="6">
        <f t="shared" si="70"/>
        <v>11.757555555555999</v>
      </c>
      <c r="G432" s="6">
        <f t="shared" si="68"/>
        <v>-68.590164000000001</v>
      </c>
      <c r="J432" s="89">
        <v>10939333333.333</v>
      </c>
      <c r="K432" s="89">
        <v>-77.374313000000001</v>
      </c>
      <c r="L432" s="89">
        <v>-67.207961999999995</v>
      </c>
      <c r="N432" s="6">
        <f t="shared" si="71"/>
        <v>11.757555555555999</v>
      </c>
      <c r="O432" s="6">
        <f t="shared" si="69"/>
        <v>-57.142414000000002</v>
      </c>
    </row>
    <row r="433" spans="2:16" x14ac:dyDescent="0.25">
      <c r="B433" s="89">
        <v>11292888888.889</v>
      </c>
      <c r="C433" s="89">
        <v>-81.175292999999996</v>
      </c>
      <c r="D433" s="89">
        <v>-72.323318</v>
      </c>
      <c r="F433" s="6">
        <f t="shared" si="70"/>
        <v>12</v>
      </c>
      <c r="G433" s="6">
        <f t="shared" si="68"/>
        <v>-65.231399999999994</v>
      </c>
      <c r="J433" s="89">
        <v>11292888888.889</v>
      </c>
      <c r="K433" s="89">
        <v>-75.725455999999994</v>
      </c>
      <c r="L433" s="89">
        <v>-65.592940999999996</v>
      </c>
      <c r="N433" s="6">
        <f t="shared" si="71"/>
        <v>12</v>
      </c>
      <c r="O433" s="6">
        <f t="shared" si="69"/>
        <v>-60.341633000000002</v>
      </c>
    </row>
    <row r="434" spans="2:16" x14ac:dyDescent="0.25">
      <c r="B434" s="89">
        <v>11646444444.444</v>
      </c>
      <c r="C434" s="89">
        <v>-80.000786000000005</v>
      </c>
      <c r="D434" s="89">
        <v>-70.603263999999996</v>
      </c>
      <c r="F434" s="6" t="s">
        <v>21</v>
      </c>
      <c r="J434" s="89">
        <v>11646444444.444</v>
      </c>
      <c r="K434" s="89">
        <v>-77.211937000000006</v>
      </c>
      <c r="L434" s="89">
        <v>-67.240577999999999</v>
      </c>
      <c r="N434" s="6" t="s">
        <v>21</v>
      </c>
    </row>
    <row r="435" spans="2:16" x14ac:dyDescent="0.25">
      <c r="B435" s="89">
        <v>12000000000</v>
      </c>
      <c r="C435" s="89">
        <v>-83.309639000000004</v>
      </c>
      <c r="D435" s="89">
        <v>-72.478935000000007</v>
      </c>
      <c r="J435" s="89">
        <v>12000000000</v>
      </c>
      <c r="K435" s="89">
        <v>-76.536773999999994</v>
      </c>
      <c r="L435" s="89">
        <v>-66.786254999999997</v>
      </c>
    </row>
    <row r="436" spans="2:16" x14ac:dyDescent="0.25">
      <c r="B436" s="89" t="s">
        <v>21</v>
      </c>
      <c r="J436" s="89" t="s">
        <v>21</v>
      </c>
    </row>
    <row r="437" spans="2:16" x14ac:dyDescent="0.25">
      <c r="F437" s="6" t="s">
        <v>61</v>
      </c>
      <c r="N437" s="6" t="s">
        <v>61</v>
      </c>
    </row>
    <row r="438" spans="2:16" ht="15.75" x14ac:dyDescent="0.25">
      <c r="F438" s="6" t="s">
        <v>19</v>
      </c>
      <c r="G438" s="6" t="str">
        <f t="shared" ref="G438:G457" si="72">D464</f>
        <v>4Ix5L dBc Log Mag(dB)</v>
      </c>
      <c r="H438" s="35">
        <v>4</v>
      </c>
      <c r="N438" s="6" t="s">
        <v>19</v>
      </c>
      <c r="O438" s="6" t="str">
        <f t="shared" ref="O438:O457" si="73">L464</f>
        <v>4Ix5L dBc Log Mag(dB)</v>
      </c>
      <c r="P438" s="35">
        <v>4</v>
      </c>
    </row>
    <row r="439" spans="2:16" ht="15.75" x14ac:dyDescent="0.25">
      <c r="B439" s="89" t="s">
        <v>59</v>
      </c>
      <c r="F439" s="6">
        <f t="shared" ref="F439:F457" si="74">B465/1000000000</f>
        <v>9.6359999999999992</v>
      </c>
      <c r="G439" s="6">
        <f t="shared" si="72"/>
        <v>-72.249001000000007</v>
      </c>
      <c r="H439" s="36">
        <f>ABS(AVERAGE(G439:G457)-(H438-1)*10)</f>
        <v>103.8379680526316</v>
      </c>
      <c r="J439" s="89" t="s">
        <v>59</v>
      </c>
      <c r="N439" s="6">
        <f t="shared" ref="N439:N457" si="75">J465/1000000000</f>
        <v>9.6359999999999992</v>
      </c>
      <c r="O439" s="6">
        <f t="shared" si="73"/>
        <v>-74.68235</v>
      </c>
      <c r="P439" s="36">
        <f>ABS(AVERAGE(O439:O457)-(P438-1)*10)</f>
        <v>104.16558031578947</v>
      </c>
    </row>
    <row r="440" spans="2:16" x14ac:dyDescent="0.25">
      <c r="B440" s="89" t="s">
        <v>19</v>
      </c>
      <c r="C440" s="89" t="s">
        <v>162</v>
      </c>
      <c r="D440" s="89" t="s">
        <v>88</v>
      </c>
      <c r="F440" s="6">
        <f t="shared" si="74"/>
        <v>9.7673333333332994</v>
      </c>
      <c r="G440" s="6">
        <f t="shared" si="72"/>
        <v>-68.573295999999999</v>
      </c>
      <c r="J440" s="89" t="s">
        <v>19</v>
      </c>
      <c r="K440" s="89" t="s">
        <v>162</v>
      </c>
      <c r="L440" s="89" t="s">
        <v>88</v>
      </c>
      <c r="N440" s="6">
        <f t="shared" si="75"/>
        <v>9.7673333333332994</v>
      </c>
      <c r="O440" s="6">
        <f t="shared" si="73"/>
        <v>-73.783126999999993</v>
      </c>
    </row>
    <row r="441" spans="2:16" x14ac:dyDescent="0.25">
      <c r="B441" s="89">
        <v>7636000000</v>
      </c>
      <c r="C441" s="89">
        <v>-79.291709999999995</v>
      </c>
      <c r="D441" s="89">
        <v>-70.401465999999999</v>
      </c>
      <c r="F441" s="6">
        <f t="shared" si="74"/>
        <v>9.8986666666667009</v>
      </c>
      <c r="G441" s="6">
        <f t="shared" si="72"/>
        <v>-71.020072999999996</v>
      </c>
      <c r="J441" s="89">
        <v>7636000000</v>
      </c>
      <c r="K441" s="89">
        <v>-67.418426999999994</v>
      </c>
      <c r="L441" s="89">
        <v>-57.375670999999997</v>
      </c>
      <c r="N441" s="6">
        <f t="shared" si="75"/>
        <v>9.8986666666667009</v>
      </c>
      <c r="O441" s="6">
        <f t="shared" si="73"/>
        <v>-74.900413999999998</v>
      </c>
    </row>
    <row r="442" spans="2:16" x14ac:dyDescent="0.25">
      <c r="B442" s="89">
        <v>7878444444.4443998</v>
      </c>
      <c r="C442" s="89">
        <v>-73.891281000000006</v>
      </c>
      <c r="D442" s="89">
        <v>-66.401298999999995</v>
      </c>
      <c r="F442" s="6">
        <f t="shared" si="74"/>
        <v>10.029999999999999</v>
      </c>
      <c r="G442" s="6">
        <f t="shared" si="72"/>
        <v>-73.117287000000005</v>
      </c>
      <c r="J442" s="89">
        <v>7878444444.4443998</v>
      </c>
      <c r="K442" s="89">
        <v>-65.859718000000001</v>
      </c>
      <c r="L442" s="89">
        <v>-58.163913999999998</v>
      </c>
      <c r="N442" s="6">
        <f t="shared" si="75"/>
        <v>10.029999999999999</v>
      </c>
      <c r="O442" s="6">
        <f t="shared" si="73"/>
        <v>-75.343033000000005</v>
      </c>
    </row>
    <row r="443" spans="2:16" x14ac:dyDescent="0.25">
      <c r="B443" s="89">
        <v>8120888888.8888998</v>
      </c>
      <c r="C443" s="89">
        <v>-69.408989000000005</v>
      </c>
      <c r="D443" s="89">
        <v>-61.922198999999999</v>
      </c>
      <c r="F443" s="6">
        <f t="shared" si="74"/>
        <v>10.161333333332999</v>
      </c>
      <c r="G443" s="6">
        <f t="shared" si="72"/>
        <v>-70.078498999999994</v>
      </c>
      <c r="J443" s="89">
        <v>8120888888.8888998</v>
      </c>
      <c r="K443" s="89">
        <v>-68.713706999999999</v>
      </c>
      <c r="L443" s="89">
        <v>-61.409213999999999</v>
      </c>
      <c r="N443" s="6">
        <f t="shared" si="75"/>
        <v>10.161333333332999</v>
      </c>
      <c r="O443" s="6">
        <f t="shared" si="73"/>
        <v>-75.695937999999998</v>
      </c>
    </row>
    <row r="444" spans="2:16" x14ac:dyDescent="0.25">
      <c r="B444" s="89">
        <v>8363333333.3332996</v>
      </c>
      <c r="C444" s="89">
        <v>-69.093604999999997</v>
      </c>
      <c r="D444" s="89">
        <v>-61.484741</v>
      </c>
      <c r="F444" s="6">
        <f t="shared" si="74"/>
        <v>10.292666666666999</v>
      </c>
      <c r="G444" s="6">
        <f t="shared" si="72"/>
        <v>-71.254538999999994</v>
      </c>
      <c r="J444" s="89">
        <v>8363333333.3332996</v>
      </c>
      <c r="K444" s="89">
        <v>-67.219864000000001</v>
      </c>
      <c r="L444" s="89">
        <v>-59.406177999999997</v>
      </c>
      <c r="N444" s="6">
        <f t="shared" si="75"/>
        <v>10.292666666666999</v>
      </c>
      <c r="O444" s="6">
        <f t="shared" si="73"/>
        <v>-74.384818999999993</v>
      </c>
    </row>
    <row r="445" spans="2:16" x14ac:dyDescent="0.25">
      <c r="B445" s="89">
        <v>8605777777.7777996</v>
      </c>
      <c r="C445" s="89">
        <v>-68.258697999999995</v>
      </c>
      <c r="D445" s="89">
        <v>-60.706767999999997</v>
      </c>
      <c r="F445" s="6">
        <f t="shared" si="74"/>
        <v>10.423999999999999</v>
      </c>
      <c r="G445" s="6">
        <f t="shared" si="72"/>
        <v>-74.024551000000002</v>
      </c>
      <c r="J445" s="89">
        <v>8605777777.7777996</v>
      </c>
      <c r="K445" s="89">
        <v>-71.469932999999997</v>
      </c>
      <c r="L445" s="89">
        <v>-63.090279000000002</v>
      </c>
      <c r="N445" s="6">
        <f t="shared" si="75"/>
        <v>10.423999999999999</v>
      </c>
      <c r="O445" s="6">
        <f t="shared" si="73"/>
        <v>-73.192436000000001</v>
      </c>
    </row>
    <row r="446" spans="2:16" x14ac:dyDescent="0.25">
      <c r="B446" s="89">
        <v>8848222222.2222004</v>
      </c>
      <c r="C446" s="89">
        <v>-70.782471000000001</v>
      </c>
      <c r="D446" s="89">
        <v>-63.142558999999999</v>
      </c>
      <c r="F446" s="6">
        <f t="shared" si="74"/>
        <v>10.555333333333</v>
      </c>
      <c r="G446" s="6">
        <f t="shared" si="72"/>
        <v>-71.415436</v>
      </c>
      <c r="J446" s="89">
        <v>8848222222.2222004</v>
      </c>
      <c r="K446" s="89">
        <v>-68.197281000000004</v>
      </c>
      <c r="L446" s="89">
        <v>-59.658679999999997</v>
      </c>
      <c r="N446" s="6">
        <f t="shared" si="75"/>
        <v>10.555333333333</v>
      </c>
      <c r="O446" s="6">
        <f t="shared" si="73"/>
        <v>-73.836624</v>
      </c>
    </row>
    <row r="447" spans="2:16" x14ac:dyDescent="0.25">
      <c r="B447" s="89">
        <v>9090666666.6667004</v>
      </c>
      <c r="C447" s="89">
        <v>-72.570449999999994</v>
      </c>
      <c r="D447" s="89">
        <v>-64.992705999999998</v>
      </c>
      <c r="F447" s="6">
        <f t="shared" si="74"/>
        <v>10.686666666667</v>
      </c>
      <c r="G447" s="6">
        <f t="shared" si="72"/>
        <v>-75.495407</v>
      </c>
      <c r="J447" s="89">
        <v>9090666666.6667004</v>
      </c>
      <c r="K447" s="89">
        <v>-70.200226000000001</v>
      </c>
      <c r="L447" s="89">
        <v>-61.250304999999997</v>
      </c>
      <c r="N447" s="6">
        <f t="shared" si="75"/>
        <v>10.686666666667</v>
      </c>
      <c r="O447" s="6">
        <f t="shared" si="73"/>
        <v>-72.155479</v>
      </c>
    </row>
    <row r="448" spans="2:16" x14ac:dyDescent="0.25">
      <c r="B448" s="89">
        <v>9333111111.1110992</v>
      </c>
      <c r="C448" s="89">
        <v>-75.756836000000007</v>
      </c>
      <c r="D448" s="89">
        <v>-68.143364000000005</v>
      </c>
      <c r="F448" s="6">
        <f t="shared" si="74"/>
        <v>10.818</v>
      </c>
      <c r="G448" s="6">
        <f t="shared" si="72"/>
        <v>-79.808357000000001</v>
      </c>
      <c r="J448" s="89">
        <v>9333111111.1110992</v>
      </c>
      <c r="K448" s="89">
        <v>-70.061858999999998</v>
      </c>
      <c r="L448" s="89">
        <v>-60.854484999999997</v>
      </c>
      <c r="N448" s="6">
        <f t="shared" si="75"/>
        <v>10.818</v>
      </c>
      <c r="O448" s="6">
        <f t="shared" si="73"/>
        <v>-74.186667999999997</v>
      </c>
    </row>
    <row r="449" spans="2:16" x14ac:dyDescent="0.25">
      <c r="B449" s="89">
        <v>9575555555.5555992</v>
      </c>
      <c r="C449" s="89">
        <v>-75.405715999999998</v>
      </c>
      <c r="D449" s="89">
        <v>-67.473015000000004</v>
      </c>
      <c r="F449" s="6">
        <f t="shared" si="74"/>
        <v>10.949333333333</v>
      </c>
      <c r="G449" s="6">
        <f t="shared" si="72"/>
        <v>-79.050262000000004</v>
      </c>
      <c r="J449" s="89">
        <v>9575555555.5555992</v>
      </c>
      <c r="K449" s="89">
        <v>-67.860634000000005</v>
      </c>
      <c r="L449" s="89">
        <v>-58.253666000000003</v>
      </c>
      <c r="N449" s="6">
        <f t="shared" si="75"/>
        <v>10.949333333333</v>
      </c>
      <c r="O449" s="6">
        <f t="shared" si="73"/>
        <v>-72.695969000000005</v>
      </c>
    </row>
    <row r="450" spans="2:16" x14ac:dyDescent="0.25">
      <c r="B450" s="89">
        <v>9818000000</v>
      </c>
      <c r="C450" s="89">
        <v>-87.984084999999993</v>
      </c>
      <c r="D450" s="89">
        <v>-79.682579000000004</v>
      </c>
      <c r="F450" s="6">
        <f t="shared" si="74"/>
        <v>11.080666666667</v>
      </c>
      <c r="G450" s="6">
        <f t="shared" si="72"/>
        <v>-79.107132000000007</v>
      </c>
      <c r="J450" s="89">
        <v>9818000000</v>
      </c>
      <c r="K450" s="89">
        <v>-70.068420000000003</v>
      </c>
      <c r="L450" s="89">
        <v>-60.144482000000004</v>
      </c>
      <c r="N450" s="6">
        <f t="shared" si="75"/>
        <v>11.080666666667</v>
      </c>
      <c r="O450" s="6">
        <f t="shared" si="73"/>
        <v>-71.803687999999994</v>
      </c>
    </row>
    <row r="451" spans="2:16" x14ac:dyDescent="0.25">
      <c r="B451" s="89">
        <v>10060444444.444</v>
      </c>
      <c r="C451" s="89">
        <v>-78.529762000000005</v>
      </c>
      <c r="D451" s="89">
        <v>-70.109061999999994</v>
      </c>
      <c r="F451" s="6">
        <f t="shared" si="74"/>
        <v>11.212</v>
      </c>
      <c r="G451" s="6">
        <f t="shared" si="72"/>
        <v>-72.756461999999999</v>
      </c>
      <c r="J451" s="89">
        <v>10060444444.444</v>
      </c>
      <c r="K451" s="89">
        <v>-66.61618</v>
      </c>
      <c r="L451" s="89">
        <v>-56.545059000000002</v>
      </c>
      <c r="N451" s="6">
        <f t="shared" si="75"/>
        <v>11.212</v>
      </c>
      <c r="O451" s="6">
        <f t="shared" si="73"/>
        <v>-72.050231999999994</v>
      </c>
    </row>
    <row r="452" spans="2:16" x14ac:dyDescent="0.25">
      <c r="B452" s="89">
        <v>10302888888.889</v>
      </c>
      <c r="C452" s="89">
        <v>-76.407439999999994</v>
      </c>
      <c r="D452" s="89">
        <v>-67.965980999999999</v>
      </c>
      <c r="F452" s="6">
        <f t="shared" si="74"/>
        <v>11.343333333333</v>
      </c>
      <c r="G452" s="6">
        <f t="shared" si="72"/>
        <v>-71.071701000000004</v>
      </c>
      <c r="J452" s="89">
        <v>10302888888.889</v>
      </c>
      <c r="K452" s="89">
        <v>-67.575134000000006</v>
      </c>
      <c r="L452" s="89">
        <v>-57.409191</v>
      </c>
      <c r="N452" s="6">
        <f t="shared" si="75"/>
        <v>11.343333333333</v>
      </c>
      <c r="O452" s="6">
        <f t="shared" si="73"/>
        <v>-74.227637999999999</v>
      </c>
    </row>
    <row r="453" spans="2:16" x14ac:dyDescent="0.25">
      <c r="B453" s="89">
        <v>10545333333.333</v>
      </c>
      <c r="C453" s="89">
        <v>-83.201042000000001</v>
      </c>
      <c r="D453" s="89">
        <v>-74.558998000000003</v>
      </c>
      <c r="F453" s="6">
        <f t="shared" si="74"/>
        <v>11.474666666667</v>
      </c>
      <c r="G453" s="6">
        <f t="shared" si="72"/>
        <v>-72.149260999999996</v>
      </c>
      <c r="J453" s="89">
        <v>10545333333.333</v>
      </c>
      <c r="K453" s="89">
        <v>-64.789551000000003</v>
      </c>
      <c r="L453" s="89">
        <v>-54.322234999999999</v>
      </c>
      <c r="N453" s="6">
        <f t="shared" si="75"/>
        <v>11.474666666667</v>
      </c>
      <c r="O453" s="6">
        <f t="shared" si="73"/>
        <v>-70.617912000000004</v>
      </c>
    </row>
    <row r="454" spans="2:16" x14ac:dyDescent="0.25">
      <c r="B454" s="89">
        <v>10787777777.778</v>
      </c>
      <c r="C454" s="89">
        <v>-76.732596999999998</v>
      </c>
      <c r="D454" s="89">
        <v>-68.055344000000005</v>
      </c>
      <c r="F454" s="6">
        <f t="shared" si="74"/>
        <v>11.606</v>
      </c>
      <c r="G454" s="6">
        <f t="shared" si="72"/>
        <v>-77.527000000000001</v>
      </c>
      <c r="J454" s="89">
        <v>10787777777.778</v>
      </c>
      <c r="K454" s="89">
        <v>-64.736168000000006</v>
      </c>
      <c r="L454" s="89">
        <v>-54.390934000000001</v>
      </c>
      <c r="N454" s="6">
        <f t="shared" si="75"/>
        <v>11.606</v>
      </c>
      <c r="O454" s="6">
        <f t="shared" si="73"/>
        <v>-75.029724000000002</v>
      </c>
    </row>
    <row r="455" spans="2:16" x14ac:dyDescent="0.25">
      <c r="B455" s="89">
        <v>11030222222.222</v>
      </c>
      <c r="C455" s="89">
        <v>-84.773087000000004</v>
      </c>
      <c r="D455" s="89">
        <v>-76.045708000000005</v>
      </c>
      <c r="F455" s="6">
        <f t="shared" si="74"/>
        <v>11.737333333333</v>
      </c>
      <c r="G455" s="6">
        <f t="shared" si="72"/>
        <v>-76.760245999999995</v>
      </c>
      <c r="J455" s="89">
        <v>11030222222.222</v>
      </c>
      <c r="K455" s="89">
        <v>-63.944267000000004</v>
      </c>
      <c r="L455" s="89">
        <v>-53.704791999999998</v>
      </c>
      <c r="N455" s="6">
        <f t="shared" si="75"/>
        <v>11.737333333333</v>
      </c>
      <c r="O455" s="6">
        <f t="shared" si="73"/>
        <v>-78.451049999999995</v>
      </c>
    </row>
    <row r="456" spans="2:16" x14ac:dyDescent="0.25">
      <c r="B456" s="89">
        <v>11272666666.667</v>
      </c>
      <c r="C456" s="89">
        <v>-76.693138000000005</v>
      </c>
      <c r="D456" s="89">
        <v>-67.983520999999996</v>
      </c>
      <c r="F456" s="6">
        <f t="shared" si="74"/>
        <v>11.868666666667</v>
      </c>
      <c r="G456" s="6">
        <f t="shared" si="72"/>
        <v>-75.280951999999999</v>
      </c>
      <c r="J456" s="89">
        <v>11272666666.667</v>
      </c>
      <c r="K456" s="89">
        <v>-64.264999000000003</v>
      </c>
      <c r="L456" s="89">
        <v>-54.098647999999997</v>
      </c>
      <c r="N456" s="6">
        <f t="shared" si="75"/>
        <v>11.868666666667</v>
      </c>
      <c r="O456" s="6">
        <f t="shared" si="73"/>
        <v>-74.925362000000007</v>
      </c>
    </row>
    <row r="457" spans="2:16" x14ac:dyDescent="0.25">
      <c r="B457" s="89">
        <v>11515111111.111</v>
      </c>
      <c r="C457" s="89">
        <v>-75.293823000000003</v>
      </c>
      <c r="D457" s="89">
        <v>-66.441849000000005</v>
      </c>
      <c r="F457" s="6">
        <f t="shared" si="74"/>
        <v>12</v>
      </c>
      <c r="G457" s="6">
        <f t="shared" si="72"/>
        <v>-72.181931000000006</v>
      </c>
      <c r="J457" s="89">
        <v>11515111111.111</v>
      </c>
      <c r="K457" s="89">
        <v>-66.732483000000002</v>
      </c>
      <c r="L457" s="89">
        <v>-56.599972000000001</v>
      </c>
      <c r="N457" s="6">
        <f t="shared" si="75"/>
        <v>12</v>
      </c>
      <c r="O457" s="6">
        <f t="shared" si="73"/>
        <v>-77.183563000000007</v>
      </c>
    </row>
    <row r="458" spans="2:16" x14ac:dyDescent="0.25">
      <c r="B458" s="89">
        <v>11757555555.556</v>
      </c>
      <c r="C458" s="89">
        <v>-77.987679</v>
      </c>
      <c r="D458" s="89">
        <v>-68.590164000000001</v>
      </c>
      <c r="F458" s="6" t="s">
        <v>21</v>
      </c>
      <c r="J458" s="89">
        <v>11757555555.556</v>
      </c>
      <c r="K458" s="89">
        <v>-67.113776999999999</v>
      </c>
      <c r="L458" s="89">
        <v>-57.142414000000002</v>
      </c>
      <c r="N458" s="6" t="s">
        <v>21</v>
      </c>
    </row>
    <row r="459" spans="2:16" x14ac:dyDescent="0.25">
      <c r="B459" s="89">
        <v>12000000000</v>
      </c>
      <c r="C459" s="89">
        <v>-76.062102999999993</v>
      </c>
      <c r="D459" s="89">
        <v>-65.231399999999994</v>
      </c>
      <c r="J459" s="89">
        <v>12000000000</v>
      </c>
      <c r="K459" s="89">
        <v>-70.092147999999995</v>
      </c>
      <c r="L459" s="89">
        <v>-60.341633000000002</v>
      </c>
    </row>
    <row r="460" spans="2:16" x14ac:dyDescent="0.25">
      <c r="B460" s="89" t="s">
        <v>21</v>
      </c>
      <c r="J460" s="89" t="s">
        <v>21</v>
      </c>
    </row>
    <row r="461" spans="2:16" x14ac:dyDescent="0.25">
      <c r="F461" s="6" t="s">
        <v>63</v>
      </c>
      <c r="N461" s="6" t="s">
        <v>63</v>
      </c>
    </row>
    <row r="462" spans="2:16" ht="15.75" x14ac:dyDescent="0.25">
      <c r="F462" s="6" t="s">
        <v>19</v>
      </c>
      <c r="G462" s="6" t="str">
        <f t="shared" ref="G462:G481" si="76">D488</f>
        <v>5Ix1L dBc Log Mag(dB)</v>
      </c>
      <c r="H462" s="35">
        <v>5</v>
      </c>
      <c r="N462" s="6" t="s">
        <v>19</v>
      </c>
      <c r="O462" s="6" t="str">
        <f t="shared" ref="O462:O481" si="77">L488</f>
        <v>5Ix1L dBc Log Mag(dB)</v>
      </c>
      <c r="P462" s="35">
        <v>5</v>
      </c>
    </row>
    <row r="463" spans="2:16" ht="15.75" x14ac:dyDescent="0.25">
      <c r="B463" s="89" t="s">
        <v>61</v>
      </c>
      <c r="F463" s="6">
        <f t="shared" ref="F463:F481" si="78">B489/1000000000</f>
        <v>2</v>
      </c>
      <c r="G463" s="6">
        <f t="shared" si="76"/>
        <v>-36.406227000000001</v>
      </c>
      <c r="H463" s="36">
        <f>ABS(AVERAGE(G463:G481)-(H462-1)*10)</f>
        <v>101.05943731578948</v>
      </c>
      <c r="J463" s="89" t="s">
        <v>61</v>
      </c>
      <c r="N463" s="6">
        <f t="shared" ref="N463:N481" si="79">J489/1000000000</f>
        <v>2</v>
      </c>
      <c r="O463" s="6">
        <f t="shared" si="77"/>
        <v>-38.796382999999999</v>
      </c>
      <c r="P463" s="36">
        <f>ABS(AVERAGE(O463:O481)-(P462-1)*10)</f>
        <v>103.55986252631578</v>
      </c>
    </row>
    <row r="464" spans="2:16" x14ac:dyDescent="0.25">
      <c r="B464" s="89" t="s">
        <v>19</v>
      </c>
      <c r="C464" s="89" t="s">
        <v>163</v>
      </c>
      <c r="D464" s="89" t="s">
        <v>89</v>
      </c>
      <c r="F464" s="6">
        <f t="shared" si="78"/>
        <v>2.5302777777778003</v>
      </c>
      <c r="G464" s="6">
        <f t="shared" si="76"/>
        <v>-40.778644999999997</v>
      </c>
      <c r="J464" s="89" t="s">
        <v>19</v>
      </c>
      <c r="K464" s="89" t="s">
        <v>163</v>
      </c>
      <c r="L464" s="89" t="s">
        <v>89</v>
      </c>
      <c r="N464" s="6">
        <f t="shared" si="79"/>
        <v>2.5302777777778003</v>
      </c>
      <c r="O464" s="6">
        <f t="shared" si="77"/>
        <v>-42.901398</v>
      </c>
    </row>
    <row r="465" spans="2:15" x14ac:dyDescent="0.25">
      <c r="B465" s="89">
        <v>9636000000</v>
      </c>
      <c r="C465" s="89">
        <v>-81.139235999999997</v>
      </c>
      <c r="D465" s="89">
        <v>-72.249001000000007</v>
      </c>
      <c r="F465" s="6">
        <f t="shared" si="78"/>
        <v>3.0605555555556001</v>
      </c>
      <c r="G465" s="6">
        <f t="shared" si="76"/>
        <v>-54.022140999999998</v>
      </c>
      <c r="J465" s="89">
        <v>9636000000</v>
      </c>
      <c r="K465" s="89">
        <v>-84.725104999999999</v>
      </c>
      <c r="L465" s="89">
        <v>-74.68235</v>
      </c>
      <c r="N465" s="6">
        <f t="shared" si="79"/>
        <v>3.0605555555556001</v>
      </c>
      <c r="O465" s="6">
        <f t="shared" si="77"/>
        <v>-51.186236999999998</v>
      </c>
    </row>
    <row r="466" spans="2:15" x14ac:dyDescent="0.25">
      <c r="B466" s="89">
        <v>9767333333.3332996</v>
      </c>
      <c r="C466" s="89">
        <v>-76.063277999999997</v>
      </c>
      <c r="D466" s="89">
        <v>-68.573295999999999</v>
      </c>
      <c r="F466" s="6">
        <f t="shared" si="78"/>
        <v>3.5908333333333</v>
      </c>
      <c r="G466" s="6">
        <f t="shared" si="76"/>
        <v>-57.906925000000001</v>
      </c>
      <c r="J466" s="89">
        <v>9767333333.3332996</v>
      </c>
      <c r="K466" s="89">
        <v>-81.478935000000007</v>
      </c>
      <c r="L466" s="89">
        <v>-73.783126999999993</v>
      </c>
      <c r="N466" s="6">
        <f t="shared" si="79"/>
        <v>3.5908333333333</v>
      </c>
      <c r="O466" s="6">
        <f t="shared" si="77"/>
        <v>-56.754004999999999</v>
      </c>
    </row>
    <row r="467" spans="2:15" x14ac:dyDescent="0.25">
      <c r="B467" s="89">
        <v>9898666666.6667004</v>
      </c>
      <c r="C467" s="89">
        <v>-78.506866000000002</v>
      </c>
      <c r="D467" s="89">
        <v>-71.020072999999996</v>
      </c>
      <c r="F467" s="6">
        <f t="shared" si="78"/>
        <v>4.1211111111110998</v>
      </c>
      <c r="G467" s="6">
        <f t="shared" si="76"/>
        <v>-61.017302999999998</v>
      </c>
      <c r="J467" s="89">
        <v>9898666666.6667004</v>
      </c>
      <c r="K467" s="89">
        <v>-82.204903000000002</v>
      </c>
      <c r="L467" s="89">
        <v>-74.900413999999998</v>
      </c>
      <c r="N467" s="6">
        <f t="shared" si="79"/>
        <v>4.1211111111110998</v>
      </c>
      <c r="O467" s="6">
        <f t="shared" si="77"/>
        <v>-56.350940999999999</v>
      </c>
    </row>
    <row r="468" spans="2:15" x14ac:dyDescent="0.25">
      <c r="B468" s="89">
        <v>10030000000</v>
      </c>
      <c r="C468" s="89">
        <v>-80.726151000000002</v>
      </c>
      <c r="D468" s="89">
        <v>-73.117287000000005</v>
      </c>
      <c r="F468" s="6">
        <f t="shared" si="78"/>
        <v>4.6513888888889001</v>
      </c>
      <c r="G468" s="6">
        <f t="shared" si="76"/>
        <v>-61.275742000000001</v>
      </c>
      <c r="J468" s="89">
        <v>10030000000</v>
      </c>
      <c r="K468" s="89">
        <v>-83.156715000000005</v>
      </c>
      <c r="L468" s="89">
        <v>-75.343033000000005</v>
      </c>
      <c r="N468" s="6">
        <f t="shared" si="79"/>
        <v>4.6513888888889001</v>
      </c>
      <c r="O468" s="6">
        <f t="shared" si="77"/>
        <v>-57.294379999999997</v>
      </c>
    </row>
    <row r="469" spans="2:15" x14ac:dyDescent="0.25">
      <c r="B469" s="89">
        <v>10161333333.333</v>
      </c>
      <c r="C469" s="89">
        <v>-77.630431999999999</v>
      </c>
      <c r="D469" s="89">
        <v>-70.078498999999994</v>
      </c>
      <c r="F469" s="6">
        <f t="shared" si="78"/>
        <v>5.1816666666667004</v>
      </c>
      <c r="G469" s="6">
        <f t="shared" si="76"/>
        <v>-59.354033999999999</v>
      </c>
      <c r="J469" s="89">
        <v>10161333333.333</v>
      </c>
      <c r="K469" s="89">
        <v>-84.075592</v>
      </c>
      <c r="L469" s="89">
        <v>-75.695937999999998</v>
      </c>
      <c r="N469" s="6">
        <f t="shared" si="79"/>
        <v>5.1816666666667004</v>
      </c>
      <c r="O469" s="6">
        <f t="shared" si="77"/>
        <v>-61.299267</v>
      </c>
    </row>
    <row r="470" spans="2:15" x14ac:dyDescent="0.25">
      <c r="B470" s="89">
        <v>10292666666.667</v>
      </c>
      <c r="C470" s="89">
        <v>-78.894454999999994</v>
      </c>
      <c r="D470" s="89">
        <v>-71.254538999999994</v>
      </c>
      <c r="F470" s="6">
        <f t="shared" si="78"/>
        <v>5.7119444444443994</v>
      </c>
      <c r="G470" s="6">
        <f t="shared" si="76"/>
        <v>-57.955227000000001</v>
      </c>
      <c r="J470" s="89">
        <v>10292666666.667</v>
      </c>
      <c r="K470" s="89">
        <v>-82.923416000000003</v>
      </c>
      <c r="L470" s="89">
        <v>-74.384818999999993</v>
      </c>
      <c r="N470" s="6">
        <f t="shared" si="79"/>
        <v>5.7119444444443994</v>
      </c>
      <c r="O470" s="6">
        <f t="shared" si="77"/>
        <v>-65.886291999999997</v>
      </c>
    </row>
    <row r="471" spans="2:15" x14ac:dyDescent="0.25">
      <c r="B471" s="89">
        <v>10424000000</v>
      </c>
      <c r="C471" s="89">
        <v>-81.602294999999998</v>
      </c>
      <c r="D471" s="89">
        <v>-74.024551000000002</v>
      </c>
      <c r="F471" s="6">
        <f t="shared" si="78"/>
        <v>6.2422222222222006</v>
      </c>
      <c r="G471" s="6">
        <f t="shared" si="76"/>
        <v>-60.931736000000001</v>
      </c>
      <c r="J471" s="89">
        <v>10424000000</v>
      </c>
      <c r="K471" s="89">
        <v>-82.142357000000004</v>
      </c>
      <c r="L471" s="89">
        <v>-73.192436000000001</v>
      </c>
      <c r="N471" s="6">
        <f t="shared" si="79"/>
        <v>6.2422222222222006</v>
      </c>
      <c r="O471" s="6">
        <f t="shared" si="77"/>
        <v>-67.537002999999999</v>
      </c>
    </row>
    <row r="472" spans="2:15" x14ac:dyDescent="0.25">
      <c r="B472" s="89">
        <v>10555333333.333</v>
      </c>
      <c r="C472" s="89">
        <v>-79.028914999999998</v>
      </c>
      <c r="D472" s="89">
        <v>-71.415436</v>
      </c>
      <c r="F472" s="6">
        <f t="shared" si="78"/>
        <v>6.7725</v>
      </c>
      <c r="G472" s="6">
        <f t="shared" si="76"/>
        <v>-63.208801000000001</v>
      </c>
      <c r="J472" s="89">
        <v>10555333333.333</v>
      </c>
      <c r="K472" s="89">
        <v>-83.043998999999999</v>
      </c>
      <c r="L472" s="89">
        <v>-73.836624</v>
      </c>
      <c r="N472" s="6">
        <f t="shared" si="79"/>
        <v>6.7725</v>
      </c>
      <c r="O472" s="6">
        <f t="shared" si="77"/>
        <v>-62.898617000000002</v>
      </c>
    </row>
    <row r="473" spans="2:15" x14ac:dyDescent="0.25">
      <c r="B473" s="89">
        <v>10686666666.667</v>
      </c>
      <c r="C473" s="89">
        <v>-83.428116000000003</v>
      </c>
      <c r="D473" s="89">
        <v>-75.495407</v>
      </c>
      <c r="F473" s="6">
        <f t="shared" si="78"/>
        <v>7.3027777777777994</v>
      </c>
      <c r="G473" s="6">
        <f t="shared" si="76"/>
        <v>-69.325362999999996</v>
      </c>
      <c r="J473" s="89">
        <v>10686666666.667</v>
      </c>
      <c r="K473" s="89">
        <v>-81.762450999999999</v>
      </c>
      <c r="L473" s="89">
        <v>-72.155479</v>
      </c>
      <c r="N473" s="6">
        <f t="shared" si="79"/>
        <v>7.3027777777777994</v>
      </c>
      <c r="O473" s="6">
        <f t="shared" si="77"/>
        <v>-70.775825999999995</v>
      </c>
    </row>
    <row r="474" spans="2:15" x14ac:dyDescent="0.25">
      <c r="B474" s="89">
        <v>10818000000</v>
      </c>
      <c r="C474" s="89">
        <v>-88.109863000000004</v>
      </c>
      <c r="D474" s="89">
        <v>-79.808357000000001</v>
      </c>
      <c r="F474" s="6">
        <f t="shared" si="78"/>
        <v>7.8330555555556005</v>
      </c>
      <c r="G474" s="6">
        <f t="shared" si="76"/>
        <v>-68.097389000000007</v>
      </c>
      <c r="J474" s="89">
        <v>10818000000</v>
      </c>
      <c r="K474" s="89">
        <v>-84.110602999999998</v>
      </c>
      <c r="L474" s="89">
        <v>-74.186667999999997</v>
      </c>
      <c r="N474" s="6">
        <f t="shared" si="79"/>
        <v>7.8330555555556005</v>
      </c>
      <c r="O474" s="6">
        <f t="shared" si="77"/>
        <v>-71.296211</v>
      </c>
    </row>
    <row r="475" spans="2:15" x14ac:dyDescent="0.25">
      <c r="B475" s="89">
        <v>10949333333.333</v>
      </c>
      <c r="C475" s="89">
        <v>-87.470962999999998</v>
      </c>
      <c r="D475" s="89">
        <v>-79.050262000000004</v>
      </c>
      <c r="F475" s="6">
        <f t="shared" si="78"/>
        <v>8.3633333333332995</v>
      </c>
      <c r="G475" s="6">
        <f t="shared" si="76"/>
        <v>-69.455627000000007</v>
      </c>
      <c r="J475" s="89">
        <v>10949333333.333</v>
      </c>
      <c r="K475" s="89">
        <v>-82.767089999999996</v>
      </c>
      <c r="L475" s="89">
        <v>-72.695969000000005</v>
      </c>
      <c r="N475" s="6">
        <f t="shared" si="79"/>
        <v>8.3633333333332995</v>
      </c>
      <c r="O475" s="6">
        <f t="shared" si="77"/>
        <v>-71.832977</v>
      </c>
    </row>
    <row r="476" spans="2:15" x14ac:dyDescent="0.25">
      <c r="B476" s="89">
        <v>11080666666.667</v>
      </c>
      <c r="C476" s="89">
        <v>-87.548591999999999</v>
      </c>
      <c r="D476" s="89">
        <v>-79.107132000000007</v>
      </c>
      <c r="F476" s="6">
        <f t="shared" si="78"/>
        <v>8.8936111111110989</v>
      </c>
      <c r="G476" s="6">
        <f t="shared" si="76"/>
        <v>-75.262184000000005</v>
      </c>
      <c r="J476" s="89">
        <v>11080666666.667</v>
      </c>
      <c r="K476" s="89">
        <v>-81.969627000000003</v>
      </c>
      <c r="L476" s="89">
        <v>-71.803687999999994</v>
      </c>
      <c r="N476" s="6">
        <f t="shared" si="79"/>
        <v>8.8936111111110989</v>
      </c>
      <c r="O476" s="6">
        <f t="shared" si="77"/>
        <v>-76.915108000000004</v>
      </c>
    </row>
    <row r="477" spans="2:15" x14ac:dyDescent="0.25">
      <c r="B477" s="89">
        <v>11212000000</v>
      </c>
      <c r="C477" s="89">
        <v>-81.398514000000006</v>
      </c>
      <c r="D477" s="89">
        <v>-72.756461999999999</v>
      </c>
      <c r="F477" s="6">
        <f t="shared" si="78"/>
        <v>9.4238888888889001</v>
      </c>
      <c r="G477" s="6">
        <f t="shared" si="76"/>
        <v>-67.074280000000002</v>
      </c>
      <c r="J477" s="89">
        <v>11212000000</v>
      </c>
      <c r="K477" s="89">
        <v>-82.517539999999997</v>
      </c>
      <c r="L477" s="89">
        <v>-72.050231999999994</v>
      </c>
      <c r="N477" s="6">
        <f t="shared" si="79"/>
        <v>9.4238888888889001</v>
      </c>
      <c r="O477" s="6">
        <f t="shared" si="77"/>
        <v>-73.151725999999996</v>
      </c>
    </row>
    <row r="478" spans="2:15" x14ac:dyDescent="0.25">
      <c r="B478" s="89">
        <v>11343333333.333</v>
      </c>
      <c r="C478" s="89">
        <v>-79.748954999999995</v>
      </c>
      <c r="D478" s="89">
        <v>-71.071701000000004</v>
      </c>
      <c r="F478" s="6">
        <f t="shared" si="78"/>
        <v>9.9541666666667012</v>
      </c>
      <c r="G478" s="6">
        <f t="shared" si="76"/>
        <v>-67.244704999999996</v>
      </c>
      <c r="J478" s="89">
        <v>11343333333.333</v>
      </c>
      <c r="K478" s="89">
        <v>-84.572875999999994</v>
      </c>
      <c r="L478" s="89">
        <v>-74.227637999999999</v>
      </c>
      <c r="N478" s="6">
        <f t="shared" si="79"/>
        <v>9.9541666666667012</v>
      </c>
      <c r="O478" s="6">
        <f t="shared" si="77"/>
        <v>-76.949073999999996</v>
      </c>
    </row>
    <row r="479" spans="2:15" x14ac:dyDescent="0.25">
      <c r="B479" s="89">
        <v>11474666666.667</v>
      </c>
      <c r="C479" s="89">
        <v>-80.876639999999995</v>
      </c>
      <c r="D479" s="89">
        <v>-72.149260999999996</v>
      </c>
      <c r="F479" s="6">
        <f t="shared" si="78"/>
        <v>10.484444444444</v>
      </c>
      <c r="G479" s="6">
        <f t="shared" si="76"/>
        <v>-66.314719999999994</v>
      </c>
      <c r="J479" s="89">
        <v>11474666666.667</v>
      </c>
      <c r="K479" s="89">
        <v>-80.857383999999996</v>
      </c>
      <c r="L479" s="89">
        <v>-70.617912000000004</v>
      </c>
      <c r="N479" s="6">
        <f t="shared" si="79"/>
        <v>10.484444444444</v>
      </c>
      <c r="O479" s="6">
        <f t="shared" si="77"/>
        <v>-72.751152000000005</v>
      </c>
    </row>
    <row r="480" spans="2:15" x14ac:dyDescent="0.25">
      <c r="B480" s="89">
        <v>11606000000</v>
      </c>
      <c r="C480" s="89">
        <v>-86.236609999999999</v>
      </c>
      <c r="D480" s="89">
        <v>-77.527000000000001</v>
      </c>
      <c r="F480" s="6">
        <f t="shared" si="78"/>
        <v>11.014722222222</v>
      </c>
      <c r="G480" s="6">
        <f t="shared" si="76"/>
        <v>-62.568545999999998</v>
      </c>
      <c r="J480" s="89">
        <v>11606000000</v>
      </c>
      <c r="K480" s="89">
        <v>-85.196067999999997</v>
      </c>
      <c r="L480" s="89">
        <v>-75.029724000000002</v>
      </c>
      <c r="N480" s="6">
        <f t="shared" si="79"/>
        <v>11.014722222222</v>
      </c>
      <c r="O480" s="6">
        <f t="shared" si="77"/>
        <v>-67.643638999999993</v>
      </c>
    </row>
    <row r="481" spans="2:16" x14ac:dyDescent="0.25">
      <c r="B481" s="89">
        <v>11737333333.333</v>
      </c>
      <c r="C481" s="89">
        <v>-85.612221000000005</v>
      </c>
      <c r="D481" s="89">
        <v>-76.760245999999995</v>
      </c>
      <c r="F481" s="6">
        <f t="shared" si="78"/>
        <v>11.545</v>
      </c>
      <c r="G481" s="6">
        <f t="shared" si="76"/>
        <v>-61.929713999999997</v>
      </c>
      <c r="J481" s="89">
        <v>11737333333.333</v>
      </c>
      <c r="K481" s="89">
        <v>-88.583564999999993</v>
      </c>
      <c r="L481" s="89">
        <v>-78.451049999999995</v>
      </c>
      <c r="N481" s="6">
        <f t="shared" si="79"/>
        <v>11.545</v>
      </c>
      <c r="O481" s="6">
        <f t="shared" si="77"/>
        <v>-65.417152000000002</v>
      </c>
    </row>
    <row r="482" spans="2:16" x14ac:dyDescent="0.25">
      <c r="B482" s="89">
        <v>11868666666.667</v>
      </c>
      <c r="C482" s="89">
        <v>-84.678473999999994</v>
      </c>
      <c r="D482" s="89">
        <v>-75.280951999999999</v>
      </c>
      <c r="F482" s="6" t="s">
        <v>21</v>
      </c>
      <c r="J482" s="89">
        <v>11868666666.667</v>
      </c>
      <c r="K482" s="89">
        <v>-84.896720999999999</v>
      </c>
      <c r="L482" s="89">
        <v>-74.925362000000007</v>
      </c>
      <c r="N482" s="6" t="s">
        <v>21</v>
      </c>
    </row>
    <row r="483" spans="2:16" x14ac:dyDescent="0.25">
      <c r="B483" s="89">
        <v>12000000000</v>
      </c>
      <c r="C483" s="89">
        <v>-83.012634000000006</v>
      </c>
      <c r="D483" s="89">
        <v>-72.181931000000006</v>
      </c>
      <c r="J483" s="89">
        <v>12000000000</v>
      </c>
      <c r="K483" s="89">
        <v>-86.934089999999998</v>
      </c>
      <c r="L483" s="89">
        <v>-77.183563000000007</v>
      </c>
    </row>
    <row r="484" spans="2:16" x14ac:dyDescent="0.25">
      <c r="B484" s="89" t="s">
        <v>21</v>
      </c>
      <c r="J484" s="89" t="s">
        <v>21</v>
      </c>
    </row>
    <row r="485" spans="2:16" x14ac:dyDescent="0.25">
      <c r="F485" s="6" t="s">
        <v>64</v>
      </c>
      <c r="N485" s="6" t="s">
        <v>64</v>
      </c>
    </row>
    <row r="486" spans="2:16" ht="15.75" x14ac:dyDescent="0.25">
      <c r="F486" s="6" t="s">
        <v>19</v>
      </c>
      <c r="G486" s="6" t="str">
        <f t="shared" ref="G486:G505" si="80">D512</f>
        <v>5Ix2L dBc Log Mag(dB)</v>
      </c>
      <c r="H486" s="35">
        <v>5</v>
      </c>
      <c r="N486" s="6" t="s">
        <v>19</v>
      </c>
      <c r="O486" s="6" t="str">
        <f t="shared" ref="O486:O505" si="81">L512</f>
        <v>5Ix2L dBc Log Mag(dB)</v>
      </c>
      <c r="P486" s="35">
        <v>5</v>
      </c>
    </row>
    <row r="487" spans="2:16" ht="15.75" x14ac:dyDescent="0.25">
      <c r="B487" s="89" t="s">
        <v>63</v>
      </c>
      <c r="F487" s="6">
        <f t="shared" ref="F487:F505" si="82">B513/1000000000</f>
        <v>3.5449999999999999</v>
      </c>
      <c r="G487" s="6">
        <f t="shared" si="80"/>
        <v>-56.763461999999997</v>
      </c>
      <c r="H487" s="36">
        <f>ABS(AVERAGE(G487:G505)-(H486-1)*10)</f>
        <v>116.81900847368419</v>
      </c>
      <c r="J487" s="89" t="s">
        <v>63</v>
      </c>
      <c r="N487" s="6">
        <f t="shared" ref="N487:N505" si="83">J513/1000000000</f>
        <v>3.5449999999999999</v>
      </c>
      <c r="O487" s="6">
        <f t="shared" si="81"/>
        <v>-67.739044000000007</v>
      </c>
      <c r="P487" s="36">
        <f>ABS(AVERAGE(O487:O505)-(P486-1)*10)</f>
        <v>115.75649578947368</v>
      </c>
    </row>
    <row r="488" spans="2:16" x14ac:dyDescent="0.25">
      <c r="B488" s="89" t="s">
        <v>19</v>
      </c>
      <c r="C488" s="89" t="s">
        <v>164</v>
      </c>
      <c r="D488" s="89" t="s">
        <v>90</v>
      </c>
      <c r="F488" s="6">
        <f t="shared" si="82"/>
        <v>4.0147222222221997</v>
      </c>
      <c r="G488" s="6">
        <f t="shared" si="80"/>
        <v>-71.481223999999997</v>
      </c>
      <c r="J488" s="89" t="s">
        <v>19</v>
      </c>
      <c r="K488" s="89" t="s">
        <v>164</v>
      </c>
      <c r="L488" s="89" t="s">
        <v>90</v>
      </c>
      <c r="N488" s="6">
        <f t="shared" si="83"/>
        <v>4.0147222222221997</v>
      </c>
      <c r="O488" s="6">
        <f t="shared" si="81"/>
        <v>-72.595107999999996</v>
      </c>
    </row>
    <row r="489" spans="2:16" x14ac:dyDescent="0.25">
      <c r="B489" s="89">
        <v>2000000000</v>
      </c>
      <c r="C489" s="89">
        <v>-45.296467</v>
      </c>
      <c r="D489" s="89">
        <v>-36.406227000000001</v>
      </c>
      <c r="F489" s="6">
        <f t="shared" si="82"/>
        <v>4.4844444444444003</v>
      </c>
      <c r="G489" s="6">
        <f t="shared" si="80"/>
        <v>-81.393317999999994</v>
      </c>
      <c r="J489" s="89">
        <v>2000000000</v>
      </c>
      <c r="K489" s="89">
        <v>-48.839137999999998</v>
      </c>
      <c r="L489" s="89">
        <v>-38.796382999999999</v>
      </c>
      <c r="N489" s="6">
        <f t="shared" si="83"/>
        <v>4.4844444444444003</v>
      </c>
      <c r="O489" s="6">
        <f t="shared" si="81"/>
        <v>-65.634583000000006</v>
      </c>
    </row>
    <row r="490" spans="2:16" x14ac:dyDescent="0.25">
      <c r="B490" s="89">
        <v>2530277777.7778001</v>
      </c>
      <c r="C490" s="89">
        <v>-48.268630999999999</v>
      </c>
      <c r="D490" s="89">
        <v>-40.778644999999997</v>
      </c>
      <c r="F490" s="6">
        <f t="shared" si="82"/>
        <v>4.9541666666667004</v>
      </c>
      <c r="G490" s="6">
        <f t="shared" si="80"/>
        <v>-75.862862000000007</v>
      </c>
      <c r="J490" s="89">
        <v>2530277777.7778001</v>
      </c>
      <c r="K490" s="89">
        <v>-50.597209999999997</v>
      </c>
      <c r="L490" s="89">
        <v>-42.901398</v>
      </c>
      <c r="N490" s="6">
        <f t="shared" si="83"/>
        <v>4.9541666666667004</v>
      </c>
      <c r="O490" s="6">
        <f t="shared" si="81"/>
        <v>-61.752479999999998</v>
      </c>
    </row>
    <row r="491" spans="2:16" x14ac:dyDescent="0.25">
      <c r="B491" s="89">
        <v>3060555555.5556002</v>
      </c>
      <c r="C491" s="89">
        <v>-61.508929999999999</v>
      </c>
      <c r="D491" s="89">
        <v>-54.022140999999998</v>
      </c>
      <c r="F491" s="6">
        <f t="shared" si="82"/>
        <v>5.4238888888889001</v>
      </c>
      <c r="G491" s="6">
        <f t="shared" si="80"/>
        <v>-69.587585000000004</v>
      </c>
      <c r="J491" s="89">
        <v>3060555555.5556002</v>
      </c>
      <c r="K491" s="89">
        <v>-58.490734000000003</v>
      </c>
      <c r="L491" s="89">
        <v>-51.186236999999998</v>
      </c>
      <c r="N491" s="6">
        <f t="shared" si="83"/>
        <v>5.4238888888889001</v>
      </c>
      <c r="O491" s="6">
        <f t="shared" si="81"/>
        <v>-67.621871999999996</v>
      </c>
    </row>
    <row r="492" spans="2:16" x14ac:dyDescent="0.25">
      <c r="B492" s="89">
        <v>3590833333.3333001</v>
      </c>
      <c r="C492" s="89">
        <v>-65.515793000000002</v>
      </c>
      <c r="D492" s="89">
        <v>-57.906925000000001</v>
      </c>
      <c r="F492" s="6">
        <f t="shared" si="82"/>
        <v>5.8936111111110998</v>
      </c>
      <c r="G492" s="6">
        <f t="shared" si="80"/>
        <v>-75.683998000000003</v>
      </c>
      <c r="J492" s="89">
        <v>3590833333.3333001</v>
      </c>
      <c r="K492" s="89">
        <v>-64.567688000000004</v>
      </c>
      <c r="L492" s="89">
        <v>-56.754004999999999</v>
      </c>
      <c r="N492" s="6">
        <f t="shared" si="83"/>
        <v>5.8936111111110998</v>
      </c>
      <c r="O492" s="6">
        <f t="shared" si="81"/>
        <v>-75.949875000000006</v>
      </c>
    </row>
    <row r="493" spans="2:16" x14ac:dyDescent="0.25">
      <c r="B493" s="89">
        <v>4121111111.1111002</v>
      </c>
      <c r="C493" s="89">
        <v>-68.569237000000001</v>
      </c>
      <c r="D493" s="89">
        <v>-61.017302999999998</v>
      </c>
      <c r="F493" s="6">
        <f t="shared" si="82"/>
        <v>6.3633333333332995</v>
      </c>
      <c r="G493" s="6">
        <f t="shared" si="80"/>
        <v>-93.648421999999997</v>
      </c>
      <c r="J493" s="89">
        <v>4121111111.1111002</v>
      </c>
      <c r="K493" s="89">
        <v>-64.730591000000004</v>
      </c>
      <c r="L493" s="89">
        <v>-56.350940999999999</v>
      </c>
      <c r="N493" s="6">
        <f t="shared" si="83"/>
        <v>6.3633333333332995</v>
      </c>
      <c r="O493" s="6">
        <f t="shared" si="81"/>
        <v>-74.762535</v>
      </c>
    </row>
    <row r="494" spans="2:16" x14ac:dyDescent="0.25">
      <c r="B494" s="89">
        <v>4651388888.8888998</v>
      </c>
      <c r="C494" s="89">
        <v>-68.915656999999996</v>
      </c>
      <c r="D494" s="89">
        <v>-61.275742000000001</v>
      </c>
      <c r="F494" s="6">
        <f t="shared" si="82"/>
        <v>6.8330555555556005</v>
      </c>
      <c r="G494" s="6">
        <f t="shared" si="80"/>
        <v>-75.473701000000005</v>
      </c>
      <c r="J494" s="89">
        <v>4651388888.8888998</v>
      </c>
      <c r="K494" s="89">
        <v>-65.832984999999994</v>
      </c>
      <c r="L494" s="89">
        <v>-57.294379999999997</v>
      </c>
      <c r="N494" s="6">
        <f t="shared" si="83"/>
        <v>6.8330555555556005</v>
      </c>
      <c r="O494" s="6">
        <f t="shared" si="81"/>
        <v>-75.688957000000002</v>
      </c>
    </row>
    <row r="495" spans="2:16" x14ac:dyDescent="0.25">
      <c r="B495" s="89">
        <v>5181666666.6667004</v>
      </c>
      <c r="C495" s="89">
        <v>-66.931777999999994</v>
      </c>
      <c r="D495" s="89">
        <v>-59.354033999999999</v>
      </c>
      <c r="F495" s="6">
        <f t="shared" si="82"/>
        <v>7.3027777777777994</v>
      </c>
      <c r="G495" s="6">
        <f t="shared" si="80"/>
        <v>-76.152405000000002</v>
      </c>
      <c r="J495" s="89">
        <v>5181666666.6667004</v>
      </c>
      <c r="K495" s="89">
        <v>-70.249184</v>
      </c>
      <c r="L495" s="89">
        <v>-61.299267</v>
      </c>
      <c r="N495" s="6">
        <f t="shared" si="83"/>
        <v>7.3027777777777994</v>
      </c>
      <c r="O495" s="6">
        <f t="shared" si="81"/>
        <v>-80.312798000000001</v>
      </c>
    </row>
    <row r="496" spans="2:16" x14ac:dyDescent="0.25">
      <c r="B496" s="89">
        <v>5711944444.4443998</v>
      </c>
      <c r="C496" s="89">
        <v>-65.568702999999999</v>
      </c>
      <c r="D496" s="89">
        <v>-57.955227000000001</v>
      </c>
      <c r="F496" s="6">
        <f t="shared" si="82"/>
        <v>7.7725</v>
      </c>
      <c r="G496" s="6">
        <f t="shared" si="80"/>
        <v>-79.517173999999997</v>
      </c>
      <c r="J496" s="89">
        <v>5711944444.4443998</v>
      </c>
      <c r="K496" s="89">
        <v>-75.093673999999993</v>
      </c>
      <c r="L496" s="89">
        <v>-65.886291999999997</v>
      </c>
      <c r="N496" s="6">
        <f t="shared" si="83"/>
        <v>7.7725</v>
      </c>
      <c r="O496" s="6">
        <f t="shared" si="81"/>
        <v>-80.139778000000007</v>
      </c>
    </row>
    <row r="497" spans="2:16" x14ac:dyDescent="0.25">
      <c r="B497" s="89">
        <v>6242222222.2222004</v>
      </c>
      <c r="C497" s="89">
        <v>-68.864440999999999</v>
      </c>
      <c r="D497" s="89">
        <v>-60.931736000000001</v>
      </c>
      <c r="F497" s="6">
        <f t="shared" si="82"/>
        <v>8.2422222222221997</v>
      </c>
      <c r="G497" s="6">
        <f t="shared" si="80"/>
        <v>-80.875313000000006</v>
      </c>
      <c r="J497" s="89">
        <v>6242222222.2222004</v>
      </c>
      <c r="K497" s="89">
        <v>-77.143974</v>
      </c>
      <c r="L497" s="89">
        <v>-67.537002999999999</v>
      </c>
      <c r="N497" s="6">
        <f t="shared" si="83"/>
        <v>8.2422222222221997</v>
      </c>
      <c r="O497" s="6">
        <f t="shared" si="81"/>
        <v>-80.584441999999996</v>
      </c>
    </row>
    <row r="498" spans="2:16" x14ac:dyDescent="0.25">
      <c r="B498" s="89">
        <v>6772500000</v>
      </c>
      <c r="C498" s="89">
        <v>-71.510306999999997</v>
      </c>
      <c r="D498" s="89">
        <v>-63.208801000000001</v>
      </c>
      <c r="F498" s="6">
        <f t="shared" si="82"/>
        <v>8.7119444444444003</v>
      </c>
      <c r="G498" s="6">
        <f t="shared" si="80"/>
        <v>-81.324592999999993</v>
      </c>
      <c r="J498" s="89">
        <v>6772500000</v>
      </c>
      <c r="K498" s="89">
        <v>-72.822556000000006</v>
      </c>
      <c r="L498" s="89">
        <v>-62.898617000000002</v>
      </c>
      <c r="N498" s="6">
        <f t="shared" si="83"/>
        <v>8.7119444444444003</v>
      </c>
      <c r="O498" s="6">
        <f t="shared" si="81"/>
        <v>-80.020308999999997</v>
      </c>
    </row>
    <row r="499" spans="2:16" x14ac:dyDescent="0.25">
      <c r="B499" s="89">
        <v>7302777777.7777996</v>
      </c>
      <c r="C499" s="89">
        <v>-77.746063000000007</v>
      </c>
      <c r="D499" s="89">
        <v>-69.325362999999996</v>
      </c>
      <c r="F499" s="6">
        <f t="shared" si="82"/>
        <v>9.1816666666667004</v>
      </c>
      <c r="G499" s="6">
        <f t="shared" si="80"/>
        <v>-79.012519999999995</v>
      </c>
      <c r="J499" s="89">
        <v>7302777777.7777996</v>
      </c>
      <c r="K499" s="89">
        <v>-80.846939000000006</v>
      </c>
      <c r="L499" s="89">
        <v>-70.775825999999995</v>
      </c>
      <c r="N499" s="6">
        <f t="shared" si="83"/>
        <v>9.1816666666667004</v>
      </c>
      <c r="O499" s="6">
        <f t="shared" si="81"/>
        <v>-81.829955999999996</v>
      </c>
    </row>
    <row r="500" spans="2:16" x14ac:dyDescent="0.25">
      <c r="B500" s="89">
        <v>7833055555.5556002</v>
      </c>
      <c r="C500" s="89">
        <v>-76.538848999999999</v>
      </c>
      <c r="D500" s="89">
        <v>-68.097389000000007</v>
      </c>
      <c r="F500" s="6">
        <f t="shared" si="82"/>
        <v>9.651388888888901</v>
      </c>
      <c r="G500" s="6">
        <f t="shared" si="80"/>
        <v>-73.369690000000006</v>
      </c>
      <c r="J500" s="89">
        <v>7833055555.5556002</v>
      </c>
      <c r="K500" s="89">
        <v>-81.462151000000006</v>
      </c>
      <c r="L500" s="89">
        <v>-71.296211</v>
      </c>
      <c r="N500" s="6">
        <f t="shared" si="83"/>
        <v>9.651388888888901</v>
      </c>
      <c r="O500" s="6">
        <f t="shared" si="81"/>
        <v>-74.167632999999995</v>
      </c>
    </row>
    <row r="501" spans="2:16" x14ac:dyDescent="0.25">
      <c r="B501" s="89">
        <v>8363333333.3332996</v>
      </c>
      <c r="C501" s="89">
        <v>-78.097678999999999</v>
      </c>
      <c r="D501" s="89">
        <v>-69.455627000000007</v>
      </c>
      <c r="F501" s="6">
        <f t="shared" si="82"/>
        <v>10.121111111111</v>
      </c>
      <c r="G501" s="6">
        <f t="shared" si="80"/>
        <v>-72.224700999999996</v>
      </c>
      <c r="J501" s="89">
        <v>8363333333.3332996</v>
      </c>
      <c r="K501" s="89">
        <v>-82.300292999999996</v>
      </c>
      <c r="L501" s="89">
        <v>-71.832977</v>
      </c>
      <c r="N501" s="6">
        <f t="shared" si="83"/>
        <v>10.121111111111</v>
      </c>
      <c r="O501" s="6">
        <f t="shared" si="81"/>
        <v>-77.049544999999995</v>
      </c>
    </row>
    <row r="502" spans="2:16" x14ac:dyDescent="0.25">
      <c r="B502" s="89">
        <v>8893611111.1110992</v>
      </c>
      <c r="C502" s="89">
        <v>-83.939445000000006</v>
      </c>
      <c r="D502" s="89">
        <v>-75.262184000000005</v>
      </c>
      <c r="F502" s="6">
        <f t="shared" si="82"/>
        <v>10.590833333333</v>
      </c>
      <c r="G502" s="6">
        <f t="shared" si="80"/>
        <v>-73.542450000000002</v>
      </c>
      <c r="J502" s="89">
        <v>8893611111.1110992</v>
      </c>
      <c r="K502" s="89">
        <v>-87.260345000000001</v>
      </c>
      <c r="L502" s="89">
        <v>-76.915108000000004</v>
      </c>
      <c r="N502" s="6">
        <f t="shared" si="83"/>
        <v>10.590833333333</v>
      </c>
      <c r="O502" s="6">
        <f t="shared" si="81"/>
        <v>-80.976082000000005</v>
      </c>
    </row>
    <row r="503" spans="2:16" x14ac:dyDescent="0.25">
      <c r="B503" s="89">
        <v>9423888888.8889008</v>
      </c>
      <c r="C503" s="89">
        <v>-75.801659000000001</v>
      </c>
      <c r="D503" s="89">
        <v>-67.074280000000002</v>
      </c>
      <c r="F503" s="6">
        <f t="shared" si="82"/>
        <v>11.060555555556</v>
      </c>
      <c r="G503" s="6">
        <f t="shared" si="80"/>
        <v>-79.131255999999993</v>
      </c>
      <c r="J503" s="89">
        <v>9423888888.8889008</v>
      </c>
      <c r="K503" s="89">
        <v>-83.391204999999999</v>
      </c>
      <c r="L503" s="89">
        <v>-73.151725999999996</v>
      </c>
      <c r="N503" s="6">
        <f t="shared" si="83"/>
        <v>11.060555555556</v>
      </c>
      <c r="O503" s="6">
        <f t="shared" si="81"/>
        <v>-81.876495000000006</v>
      </c>
    </row>
    <row r="504" spans="2:16" x14ac:dyDescent="0.25">
      <c r="B504" s="89">
        <v>9954166666.6667004</v>
      </c>
      <c r="C504" s="89">
        <v>-75.954323000000002</v>
      </c>
      <c r="D504" s="89">
        <v>-67.244704999999996</v>
      </c>
      <c r="F504" s="6">
        <f t="shared" si="82"/>
        <v>11.530277777778</v>
      </c>
      <c r="G504" s="6">
        <f t="shared" si="80"/>
        <v>-84.321494999999999</v>
      </c>
      <c r="J504" s="89">
        <v>9954166666.6667004</v>
      </c>
      <c r="K504" s="89">
        <v>-87.115416999999994</v>
      </c>
      <c r="L504" s="89">
        <v>-76.949073999999996</v>
      </c>
      <c r="N504" s="6">
        <f t="shared" si="83"/>
        <v>11.530277777778</v>
      </c>
      <c r="O504" s="6">
        <f t="shared" si="81"/>
        <v>-78.219031999999999</v>
      </c>
    </row>
    <row r="505" spans="2:16" x14ac:dyDescent="0.25">
      <c r="B505" s="89">
        <v>10484444444.444</v>
      </c>
      <c r="C505" s="89">
        <v>-75.166686999999996</v>
      </c>
      <c r="D505" s="89">
        <v>-66.314719999999994</v>
      </c>
      <c r="F505" s="6">
        <f t="shared" si="82"/>
        <v>12</v>
      </c>
      <c r="G505" s="6">
        <f t="shared" si="80"/>
        <v>-80.194991999999999</v>
      </c>
      <c r="J505" s="89">
        <v>10484444444.444</v>
      </c>
      <c r="K505" s="89">
        <v>-82.883667000000003</v>
      </c>
      <c r="L505" s="89">
        <v>-72.751152000000005</v>
      </c>
      <c r="N505" s="6">
        <f t="shared" si="83"/>
        <v>12</v>
      </c>
      <c r="O505" s="6">
        <f t="shared" si="81"/>
        <v>-82.452895999999996</v>
      </c>
    </row>
    <row r="506" spans="2:16" x14ac:dyDescent="0.25">
      <c r="B506" s="89">
        <v>11014722222.222</v>
      </c>
      <c r="C506" s="89">
        <v>-71.966064000000003</v>
      </c>
      <c r="D506" s="89">
        <v>-62.568545999999998</v>
      </c>
      <c r="F506" s="6" t="s">
        <v>21</v>
      </c>
      <c r="J506" s="89">
        <v>11014722222.222</v>
      </c>
      <c r="K506" s="89">
        <v>-77.615004999999996</v>
      </c>
      <c r="L506" s="89">
        <v>-67.643638999999993</v>
      </c>
      <c r="N506" s="6" t="s">
        <v>21</v>
      </c>
    </row>
    <row r="507" spans="2:16" x14ac:dyDescent="0.25">
      <c r="B507" s="89">
        <v>11545000000</v>
      </c>
      <c r="C507" s="89">
        <v>-72.760413999999997</v>
      </c>
      <c r="D507" s="89">
        <v>-61.929713999999997</v>
      </c>
      <c r="J507" s="89">
        <v>11545000000</v>
      </c>
      <c r="K507" s="89">
        <v>-75.167670999999999</v>
      </c>
      <c r="L507" s="89">
        <v>-65.417152000000002</v>
      </c>
    </row>
    <row r="508" spans="2:16" x14ac:dyDescent="0.25">
      <c r="B508" s="89" t="s">
        <v>21</v>
      </c>
      <c r="J508" s="89" t="s">
        <v>21</v>
      </c>
    </row>
    <row r="509" spans="2:16" x14ac:dyDescent="0.25">
      <c r="F509" s="6" t="s">
        <v>66</v>
      </c>
      <c r="N509" s="6" t="s">
        <v>66</v>
      </c>
    </row>
    <row r="510" spans="2:16" ht="15.75" x14ac:dyDescent="0.25">
      <c r="F510" s="6" t="s">
        <v>19</v>
      </c>
      <c r="G510" s="6" t="str">
        <f t="shared" ref="G510:G529" si="84">D536</f>
        <v>5Ix3L dBc Log Mag(dB)</v>
      </c>
      <c r="H510" s="35">
        <v>5</v>
      </c>
      <c r="N510" s="6" t="s">
        <v>19</v>
      </c>
      <c r="O510" s="6" t="str">
        <f t="shared" ref="O510:O529" si="85">L536</f>
        <v>5Ix3L dBc Log Mag(dB)</v>
      </c>
      <c r="P510" s="35">
        <v>5</v>
      </c>
    </row>
    <row r="511" spans="2:16" ht="15.75" x14ac:dyDescent="0.25">
      <c r="B511" s="89" t="s">
        <v>64</v>
      </c>
      <c r="F511" s="6">
        <f t="shared" ref="F511:F529" si="86">B537/1000000000</f>
        <v>5.5449999999999999</v>
      </c>
      <c r="G511" s="6">
        <f t="shared" si="84"/>
        <v>-30.459617999999999</v>
      </c>
      <c r="H511" s="36">
        <f>ABS(AVERAGE(G511:G529)-(H510-1)*10)</f>
        <v>84.766624631578949</v>
      </c>
      <c r="J511" s="89" t="s">
        <v>64</v>
      </c>
      <c r="N511" s="6">
        <f t="shared" ref="N511:N529" si="87">J537/1000000000</f>
        <v>5.5449999999999999</v>
      </c>
      <c r="O511" s="6">
        <f t="shared" si="85"/>
        <v>-36.550578999999999</v>
      </c>
      <c r="P511" s="36">
        <f>ABS(AVERAGE(O511:O529)-(P510-1)*10)</f>
        <v>86.250655789473683</v>
      </c>
    </row>
    <row r="512" spans="2:16" x14ac:dyDescent="0.25">
      <c r="B512" s="89" t="s">
        <v>19</v>
      </c>
      <c r="C512" s="89" t="s">
        <v>165</v>
      </c>
      <c r="D512" s="89" t="s">
        <v>91</v>
      </c>
      <c r="F512" s="6">
        <f t="shared" si="86"/>
        <v>5.9036111111111005</v>
      </c>
      <c r="G512" s="6">
        <f t="shared" si="84"/>
        <v>-37.575546000000003</v>
      </c>
      <c r="J512" s="89" t="s">
        <v>19</v>
      </c>
      <c r="K512" s="89" t="s">
        <v>165</v>
      </c>
      <c r="L512" s="89" t="s">
        <v>91</v>
      </c>
      <c r="N512" s="6">
        <f t="shared" si="87"/>
        <v>5.9036111111111005</v>
      </c>
      <c r="O512" s="6">
        <f t="shared" si="85"/>
        <v>-39.457233000000002</v>
      </c>
    </row>
    <row r="513" spans="2:15" x14ac:dyDescent="0.25">
      <c r="B513" s="89">
        <v>3545000000</v>
      </c>
      <c r="C513" s="89">
        <v>-65.653701999999996</v>
      </c>
      <c r="D513" s="89">
        <v>-56.763461999999997</v>
      </c>
      <c r="F513" s="6">
        <f t="shared" si="86"/>
        <v>6.2622222222222002</v>
      </c>
      <c r="G513" s="6">
        <f t="shared" si="84"/>
        <v>-46.454780999999997</v>
      </c>
      <c r="J513" s="89">
        <v>3545000000</v>
      </c>
      <c r="K513" s="89">
        <v>-77.781799000000007</v>
      </c>
      <c r="L513" s="89">
        <v>-67.739044000000007</v>
      </c>
      <c r="N513" s="6">
        <f t="shared" si="87"/>
        <v>6.2622222222222002</v>
      </c>
      <c r="O513" s="6">
        <f t="shared" si="85"/>
        <v>-41.933506000000001</v>
      </c>
    </row>
    <row r="514" spans="2:15" x14ac:dyDescent="0.25">
      <c r="B514" s="89">
        <v>4014722222.2221999</v>
      </c>
      <c r="C514" s="89">
        <v>-78.971214000000003</v>
      </c>
      <c r="D514" s="89">
        <v>-71.481223999999997</v>
      </c>
      <c r="F514" s="6">
        <f t="shared" si="86"/>
        <v>6.6208333333332998</v>
      </c>
      <c r="G514" s="6">
        <f t="shared" si="84"/>
        <v>-52.176921999999998</v>
      </c>
      <c r="J514" s="89">
        <v>4014722222.2221999</v>
      </c>
      <c r="K514" s="89">
        <v>-80.290915999999996</v>
      </c>
      <c r="L514" s="89">
        <v>-72.595107999999996</v>
      </c>
      <c r="N514" s="6">
        <f t="shared" si="87"/>
        <v>6.6208333333332998</v>
      </c>
      <c r="O514" s="6">
        <f t="shared" si="85"/>
        <v>-41.247742000000002</v>
      </c>
    </row>
    <row r="515" spans="2:15" x14ac:dyDescent="0.25">
      <c r="B515" s="89">
        <v>4484444444.4443998</v>
      </c>
      <c r="C515" s="89">
        <v>-88.880111999999997</v>
      </c>
      <c r="D515" s="89">
        <v>-81.393317999999994</v>
      </c>
      <c r="F515" s="6">
        <f t="shared" si="86"/>
        <v>6.9794444444443995</v>
      </c>
      <c r="G515" s="6">
        <f t="shared" si="84"/>
        <v>-45.918261999999999</v>
      </c>
      <c r="J515" s="89">
        <v>4484444444.4443998</v>
      </c>
      <c r="K515" s="89">
        <v>-72.939079000000007</v>
      </c>
      <c r="L515" s="89">
        <v>-65.634583000000006</v>
      </c>
      <c r="N515" s="6">
        <f t="shared" si="87"/>
        <v>6.9794444444443995</v>
      </c>
      <c r="O515" s="6">
        <f t="shared" si="85"/>
        <v>-41.584739999999996</v>
      </c>
    </row>
    <row r="516" spans="2:15" x14ac:dyDescent="0.25">
      <c r="B516" s="89">
        <v>4954166666.6667004</v>
      </c>
      <c r="C516" s="89">
        <v>-83.471725000000006</v>
      </c>
      <c r="D516" s="89">
        <v>-75.862862000000007</v>
      </c>
      <c r="F516" s="6">
        <f t="shared" si="86"/>
        <v>7.3380555555556004</v>
      </c>
      <c r="G516" s="6">
        <f t="shared" si="84"/>
        <v>-41.715434999999999</v>
      </c>
      <c r="J516" s="89">
        <v>4954166666.6667004</v>
      </c>
      <c r="K516" s="89">
        <v>-69.566162000000006</v>
      </c>
      <c r="L516" s="89">
        <v>-61.752479999999998</v>
      </c>
      <c r="N516" s="6">
        <f t="shared" si="87"/>
        <v>7.3380555555556004</v>
      </c>
      <c r="O516" s="6">
        <f t="shared" si="85"/>
        <v>-42.762160999999999</v>
      </c>
    </row>
    <row r="517" spans="2:15" x14ac:dyDescent="0.25">
      <c r="B517" s="89">
        <v>5423888888.8888998</v>
      </c>
      <c r="C517" s="89">
        <v>-77.139519000000007</v>
      </c>
      <c r="D517" s="89">
        <v>-69.587585000000004</v>
      </c>
      <c r="F517" s="6">
        <f t="shared" si="86"/>
        <v>7.6966666666667001</v>
      </c>
      <c r="G517" s="6">
        <f t="shared" si="84"/>
        <v>-40.343181999999999</v>
      </c>
      <c r="J517" s="89">
        <v>5423888888.8888998</v>
      </c>
      <c r="K517" s="89">
        <v>-76.001518000000004</v>
      </c>
      <c r="L517" s="89">
        <v>-67.621871999999996</v>
      </c>
      <c r="N517" s="6">
        <f t="shared" si="87"/>
        <v>7.6966666666667001</v>
      </c>
      <c r="O517" s="6">
        <f t="shared" si="85"/>
        <v>-43.327801000000001</v>
      </c>
    </row>
    <row r="518" spans="2:15" x14ac:dyDescent="0.25">
      <c r="B518" s="89">
        <v>5893611111.1111002</v>
      </c>
      <c r="C518" s="89">
        <v>-83.323914000000002</v>
      </c>
      <c r="D518" s="89">
        <v>-75.683998000000003</v>
      </c>
      <c r="F518" s="6">
        <f t="shared" si="86"/>
        <v>8.0552777777777997</v>
      </c>
      <c r="G518" s="6">
        <f t="shared" si="84"/>
        <v>-40.868617999999998</v>
      </c>
      <c r="J518" s="89">
        <v>5893611111.1111002</v>
      </c>
      <c r="K518" s="89">
        <v>-84.488479999999996</v>
      </c>
      <c r="L518" s="89">
        <v>-75.949875000000006</v>
      </c>
      <c r="N518" s="6">
        <f t="shared" si="87"/>
        <v>8.0552777777777997</v>
      </c>
      <c r="O518" s="6">
        <f t="shared" si="85"/>
        <v>-45.710976000000002</v>
      </c>
    </row>
    <row r="519" spans="2:15" x14ac:dyDescent="0.25">
      <c r="B519" s="89">
        <v>6363333333.3332996</v>
      </c>
      <c r="C519" s="89">
        <v>-101.22617</v>
      </c>
      <c r="D519" s="89">
        <v>-93.648421999999997</v>
      </c>
      <c r="F519" s="6">
        <f t="shared" si="86"/>
        <v>8.4138888888889003</v>
      </c>
      <c r="G519" s="6">
        <f t="shared" si="84"/>
        <v>-42.53886</v>
      </c>
      <c r="J519" s="89">
        <v>6363333333.3332996</v>
      </c>
      <c r="K519" s="89">
        <v>-83.712456000000003</v>
      </c>
      <c r="L519" s="89">
        <v>-74.762535</v>
      </c>
      <c r="N519" s="6">
        <f t="shared" si="87"/>
        <v>8.4138888888889003</v>
      </c>
      <c r="O519" s="6">
        <f t="shared" si="85"/>
        <v>-48.160792999999998</v>
      </c>
    </row>
    <row r="520" spans="2:15" x14ac:dyDescent="0.25">
      <c r="B520" s="89">
        <v>6833055555.5556002</v>
      </c>
      <c r="C520" s="89">
        <v>-83.087173000000007</v>
      </c>
      <c r="D520" s="89">
        <v>-75.473701000000005</v>
      </c>
      <c r="F520" s="6">
        <f t="shared" si="86"/>
        <v>8.7725000000000009</v>
      </c>
      <c r="G520" s="6">
        <f t="shared" si="84"/>
        <v>-43.785732000000003</v>
      </c>
      <c r="J520" s="89">
        <v>6833055555.5556002</v>
      </c>
      <c r="K520" s="89">
        <v>-84.896332000000001</v>
      </c>
      <c r="L520" s="89">
        <v>-75.688957000000002</v>
      </c>
      <c r="N520" s="6">
        <f t="shared" si="87"/>
        <v>8.7725000000000009</v>
      </c>
      <c r="O520" s="6">
        <f t="shared" si="85"/>
        <v>-51.510714999999998</v>
      </c>
    </row>
    <row r="521" spans="2:15" x14ac:dyDescent="0.25">
      <c r="B521" s="89">
        <v>7302777777.7777996</v>
      </c>
      <c r="C521" s="89">
        <v>-84.085105999999996</v>
      </c>
      <c r="D521" s="89">
        <v>-76.152405000000002</v>
      </c>
      <c r="F521" s="6">
        <f t="shared" si="86"/>
        <v>9.1311111111110996</v>
      </c>
      <c r="G521" s="6">
        <f t="shared" si="84"/>
        <v>-44.812328000000001</v>
      </c>
      <c r="J521" s="89">
        <v>7302777777.7777996</v>
      </c>
      <c r="K521" s="89">
        <v>-89.919769000000002</v>
      </c>
      <c r="L521" s="89">
        <v>-80.312798000000001</v>
      </c>
      <c r="N521" s="6">
        <f t="shared" si="87"/>
        <v>9.1311111111110996</v>
      </c>
      <c r="O521" s="6">
        <f t="shared" si="85"/>
        <v>-53.720421000000002</v>
      </c>
    </row>
    <row r="522" spans="2:15" x14ac:dyDescent="0.25">
      <c r="B522" s="89">
        <v>7772500000</v>
      </c>
      <c r="C522" s="89">
        <v>-87.818672000000007</v>
      </c>
      <c r="D522" s="89">
        <v>-79.517173999999997</v>
      </c>
      <c r="F522" s="6">
        <f t="shared" si="86"/>
        <v>9.4897222222222002</v>
      </c>
      <c r="G522" s="6">
        <f t="shared" si="84"/>
        <v>-45.919319000000002</v>
      </c>
      <c r="J522" s="89">
        <v>7772500000</v>
      </c>
      <c r="K522" s="89">
        <v>-90.063721000000001</v>
      </c>
      <c r="L522" s="89">
        <v>-80.139778000000007</v>
      </c>
      <c r="N522" s="6">
        <f t="shared" si="87"/>
        <v>9.4897222222222002</v>
      </c>
      <c r="O522" s="6">
        <f t="shared" si="85"/>
        <v>-49.606625000000001</v>
      </c>
    </row>
    <row r="523" spans="2:15" x14ac:dyDescent="0.25">
      <c r="B523" s="89">
        <v>8242222222.2222004</v>
      </c>
      <c r="C523" s="89">
        <v>-89.296004999999994</v>
      </c>
      <c r="D523" s="89">
        <v>-80.875313000000006</v>
      </c>
      <c r="F523" s="6">
        <f t="shared" si="86"/>
        <v>9.848333333333299</v>
      </c>
      <c r="G523" s="6">
        <f t="shared" si="84"/>
        <v>-46.091408000000001</v>
      </c>
      <c r="J523" s="89">
        <v>8242222222.2222004</v>
      </c>
      <c r="K523" s="89">
        <v>-90.655563000000001</v>
      </c>
      <c r="L523" s="89">
        <v>-80.584441999999996</v>
      </c>
      <c r="N523" s="6">
        <f t="shared" si="87"/>
        <v>9.848333333333299</v>
      </c>
      <c r="O523" s="6">
        <f t="shared" si="85"/>
        <v>-49.464249000000002</v>
      </c>
    </row>
    <row r="524" spans="2:15" x14ac:dyDescent="0.25">
      <c r="B524" s="89">
        <v>8711944444.4444008</v>
      </c>
      <c r="C524" s="89">
        <v>-89.766052000000002</v>
      </c>
      <c r="D524" s="89">
        <v>-81.324592999999993</v>
      </c>
      <c r="F524" s="6">
        <f t="shared" si="86"/>
        <v>10.206944444444</v>
      </c>
      <c r="G524" s="6">
        <f t="shared" si="84"/>
        <v>-45.564301</v>
      </c>
      <c r="J524" s="89">
        <v>8711944444.4444008</v>
      </c>
      <c r="K524" s="89">
        <v>-90.186249000000004</v>
      </c>
      <c r="L524" s="89">
        <v>-80.020308999999997</v>
      </c>
      <c r="N524" s="6">
        <f t="shared" si="87"/>
        <v>10.206944444444</v>
      </c>
      <c r="O524" s="6">
        <f t="shared" si="85"/>
        <v>-49.525658</v>
      </c>
    </row>
    <row r="525" spans="2:15" x14ac:dyDescent="0.25">
      <c r="B525" s="89">
        <v>9181666666.6667004</v>
      </c>
      <c r="C525" s="89">
        <v>-87.654563999999993</v>
      </c>
      <c r="D525" s="89">
        <v>-79.012519999999995</v>
      </c>
      <c r="F525" s="6">
        <f t="shared" si="86"/>
        <v>10.565555555555999</v>
      </c>
      <c r="G525" s="6">
        <f t="shared" si="84"/>
        <v>-46.309483</v>
      </c>
      <c r="J525" s="89">
        <v>9181666666.6667004</v>
      </c>
      <c r="K525" s="89">
        <v>-92.297272000000007</v>
      </c>
      <c r="L525" s="89">
        <v>-81.829955999999996</v>
      </c>
      <c r="N525" s="6">
        <f t="shared" si="87"/>
        <v>10.565555555555999</v>
      </c>
      <c r="O525" s="6">
        <f t="shared" si="85"/>
        <v>-48.526904999999999</v>
      </c>
    </row>
    <row r="526" spans="2:15" x14ac:dyDescent="0.25">
      <c r="B526" s="89">
        <v>9651388888.8889008</v>
      </c>
      <c r="C526" s="89">
        <v>-82.046951000000007</v>
      </c>
      <c r="D526" s="89">
        <v>-73.369690000000006</v>
      </c>
      <c r="F526" s="6">
        <f t="shared" si="86"/>
        <v>10.924166666667</v>
      </c>
      <c r="G526" s="6">
        <f t="shared" si="84"/>
        <v>-48.740355999999998</v>
      </c>
      <c r="J526" s="89">
        <v>9651388888.8889008</v>
      </c>
      <c r="K526" s="89">
        <v>-84.512862999999996</v>
      </c>
      <c r="L526" s="89">
        <v>-74.167632999999995</v>
      </c>
      <c r="N526" s="6">
        <f t="shared" si="87"/>
        <v>10.924166666667</v>
      </c>
      <c r="O526" s="6">
        <f t="shared" si="85"/>
        <v>-48.4114</v>
      </c>
    </row>
    <row r="527" spans="2:15" x14ac:dyDescent="0.25">
      <c r="B527" s="89">
        <v>10121111111.111</v>
      </c>
      <c r="C527" s="89">
        <v>-80.952079999999995</v>
      </c>
      <c r="D527" s="89">
        <v>-72.224700999999996</v>
      </c>
      <c r="F527" s="6">
        <f t="shared" si="86"/>
        <v>11.282777777778</v>
      </c>
      <c r="G527" s="6">
        <f t="shared" si="84"/>
        <v>-49.998736999999998</v>
      </c>
      <c r="J527" s="89">
        <v>10121111111.111</v>
      </c>
      <c r="K527" s="89">
        <v>-87.289023999999998</v>
      </c>
      <c r="L527" s="89">
        <v>-77.049544999999995</v>
      </c>
      <c r="N527" s="6">
        <f t="shared" si="87"/>
        <v>11.282777777778</v>
      </c>
      <c r="O527" s="6">
        <f t="shared" si="85"/>
        <v>-48.322037000000002</v>
      </c>
    </row>
    <row r="528" spans="2:15" x14ac:dyDescent="0.25">
      <c r="B528" s="89">
        <v>10590833333.333</v>
      </c>
      <c r="C528" s="89">
        <v>-82.25206</v>
      </c>
      <c r="D528" s="89">
        <v>-73.542450000000002</v>
      </c>
      <c r="F528" s="6">
        <f t="shared" si="86"/>
        <v>11.641388888889001</v>
      </c>
      <c r="G528" s="6">
        <f t="shared" si="84"/>
        <v>-50.110233000000001</v>
      </c>
      <c r="J528" s="89">
        <v>10590833333.333</v>
      </c>
      <c r="K528" s="89">
        <v>-91.142432999999997</v>
      </c>
      <c r="L528" s="89">
        <v>-80.976082000000005</v>
      </c>
      <c r="N528" s="6">
        <f t="shared" si="87"/>
        <v>11.641388888889001</v>
      </c>
      <c r="O528" s="6">
        <f t="shared" si="85"/>
        <v>-49.002842000000001</v>
      </c>
    </row>
    <row r="529" spans="2:16" x14ac:dyDescent="0.25">
      <c r="B529" s="89">
        <v>11060555555.556</v>
      </c>
      <c r="C529" s="89">
        <v>-87.983222999999995</v>
      </c>
      <c r="D529" s="89">
        <v>-79.131255999999993</v>
      </c>
      <c r="F529" s="6">
        <f t="shared" si="86"/>
        <v>12</v>
      </c>
      <c r="G529" s="6">
        <f t="shared" si="84"/>
        <v>-51.182746999999999</v>
      </c>
      <c r="J529" s="89">
        <v>11060555555.556</v>
      </c>
      <c r="K529" s="89">
        <v>-92.009010000000004</v>
      </c>
      <c r="L529" s="89">
        <v>-81.876495000000006</v>
      </c>
      <c r="N529" s="6">
        <f t="shared" si="87"/>
        <v>12</v>
      </c>
      <c r="O529" s="6">
        <f t="shared" si="85"/>
        <v>-49.936076999999997</v>
      </c>
    </row>
    <row r="530" spans="2:16" x14ac:dyDescent="0.25">
      <c r="B530" s="89">
        <v>11530277777.778</v>
      </c>
      <c r="C530" s="89">
        <v>-93.719016999999994</v>
      </c>
      <c r="D530" s="89">
        <v>-84.321494999999999</v>
      </c>
      <c r="F530" s="6" t="s">
        <v>21</v>
      </c>
      <c r="J530" s="89">
        <v>11530277777.778</v>
      </c>
      <c r="K530" s="89">
        <v>-88.190392000000003</v>
      </c>
      <c r="L530" s="89">
        <v>-78.219031999999999</v>
      </c>
      <c r="N530" s="6" t="s">
        <v>21</v>
      </c>
    </row>
    <row r="531" spans="2:16" x14ac:dyDescent="0.25">
      <c r="B531" s="89">
        <v>12000000000</v>
      </c>
      <c r="C531" s="89">
        <v>-91.025695999999996</v>
      </c>
      <c r="D531" s="89">
        <v>-80.194991999999999</v>
      </c>
      <c r="J531" s="89">
        <v>12000000000</v>
      </c>
      <c r="K531" s="89">
        <v>-92.203415000000007</v>
      </c>
      <c r="L531" s="89">
        <v>-82.452895999999996</v>
      </c>
    </row>
    <row r="532" spans="2:16" x14ac:dyDescent="0.25">
      <c r="B532" s="89" t="s">
        <v>21</v>
      </c>
      <c r="J532" s="89" t="s">
        <v>21</v>
      </c>
    </row>
    <row r="533" spans="2:16" x14ac:dyDescent="0.25">
      <c r="F533" s="6" t="s">
        <v>68</v>
      </c>
      <c r="N533" s="6" t="s">
        <v>68</v>
      </c>
    </row>
    <row r="534" spans="2:16" ht="15.75" x14ac:dyDescent="0.25">
      <c r="F534" s="6" t="s">
        <v>19</v>
      </c>
      <c r="G534" s="6" t="str">
        <f t="shared" ref="G534:G553" si="88">D560</f>
        <v>5Ix4L dBc Log Mag(dB)</v>
      </c>
      <c r="H534" s="35">
        <v>5</v>
      </c>
      <c r="N534" s="6" t="s">
        <v>19</v>
      </c>
      <c r="O534" s="6" t="str">
        <f t="shared" ref="O534:O553" si="89">L560</f>
        <v>5Ix4L dBc Log Mag(dB)</v>
      </c>
      <c r="P534" s="35">
        <v>5</v>
      </c>
    </row>
    <row r="535" spans="2:16" ht="15.75" x14ac:dyDescent="0.25">
      <c r="B535" s="89" t="s">
        <v>66</v>
      </c>
      <c r="F535" s="6">
        <f t="shared" ref="F535:F553" si="90">B561/1000000000</f>
        <v>7.5449999999999999</v>
      </c>
      <c r="G535" s="6">
        <f t="shared" si="88"/>
        <v>-63.954624000000003</v>
      </c>
      <c r="H535" s="36">
        <f>ABS(AVERAGE(G535:G553)-(H534-1)*10)</f>
        <v>108.4121764736842</v>
      </c>
      <c r="J535" s="89" t="s">
        <v>66</v>
      </c>
      <c r="N535" s="6">
        <f t="shared" ref="N535:N553" si="91">J561/1000000000</f>
        <v>7.5449999999999999</v>
      </c>
      <c r="O535" s="6">
        <f t="shared" si="89"/>
        <v>-66.760970999999998</v>
      </c>
      <c r="P535" s="36">
        <f>ABS(AVERAGE(O535:O553)-(P534-1)*10)</f>
        <v>113.24011705263159</v>
      </c>
    </row>
    <row r="536" spans="2:16" x14ac:dyDescent="0.25">
      <c r="B536" s="89" t="s">
        <v>19</v>
      </c>
      <c r="C536" s="89" t="s">
        <v>166</v>
      </c>
      <c r="D536" s="89" t="s">
        <v>92</v>
      </c>
      <c r="F536" s="6">
        <f t="shared" si="90"/>
        <v>7.7925000000000004</v>
      </c>
      <c r="G536" s="6">
        <f t="shared" si="88"/>
        <v>-66.578605999999994</v>
      </c>
      <c r="J536" s="89" t="s">
        <v>19</v>
      </c>
      <c r="K536" s="89" t="s">
        <v>166</v>
      </c>
      <c r="L536" s="89" t="s">
        <v>92</v>
      </c>
      <c r="N536" s="6">
        <f t="shared" si="91"/>
        <v>7.7925000000000004</v>
      </c>
      <c r="O536" s="6">
        <f t="shared" si="89"/>
        <v>-74.268660999999994</v>
      </c>
    </row>
    <row r="537" spans="2:16" x14ac:dyDescent="0.25">
      <c r="B537" s="89">
        <v>5545000000</v>
      </c>
      <c r="C537" s="89">
        <v>-39.349857</v>
      </c>
      <c r="D537" s="89">
        <v>-30.459617999999999</v>
      </c>
      <c r="F537" s="6">
        <f t="shared" si="90"/>
        <v>8.0399999999999991</v>
      </c>
      <c r="G537" s="6">
        <f t="shared" si="88"/>
        <v>-67.198395000000005</v>
      </c>
      <c r="J537" s="89">
        <v>5545000000</v>
      </c>
      <c r="K537" s="89">
        <v>-46.593330000000002</v>
      </c>
      <c r="L537" s="89">
        <v>-36.550578999999999</v>
      </c>
      <c r="N537" s="6">
        <f t="shared" si="91"/>
        <v>8.0399999999999991</v>
      </c>
      <c r="O537" s="6">
        <f t="shared" si="89"/>
        <v>-74.010559000000001</v>
      </c>
    </row>
    <row r="538" spans="2:16" x14ac:dyDescent="0.25">
      <c r="B538" s="89">
        <v>5903611111.1111002</v>
      </c>
      <c r="C538" s="89">
        <v>-45.065533000000002</v>
      </c>
      <c r="D538" s="89">
        <v>-37.575546000000003</v>
      </c>
      <c r="F538" s="6">
        <f t="shared" si="90"/>
        <v>8.2874999999999996</v>
      </c>
      <c r="G538" s="6">
        <f t="shared" si="88"/>
        <v>-70.176856999999998</v>
      </c>
      <c r="J538" s="89">
        <v>5903611111.1111002</v>
      </c>
      <c r="K538" s="89">
        <v>-47.153041999999999</v>
      </c>
      <c r="L538" s="89">
        <v>-39.457233000000002</v>
      </c>
      <c r="N538" s="6">
        <f t="shared" si="91"/>
        <v>8.2874999999999996</v>
      </c>
      <c r="O538" s="6">
        <f t="shared" si="89"/>
        <v>-75.696617000000003</v>
      </c>
    </row>
    <row r="539" spans="2:16" x14ac:dyDescent="0.25">
      <c r="B539" s="89">
        <v>6262222222.2222004</v>
      </c>
      <c r="C539" s="89">
        <v>-53.941574000000003</v>
      </c>
      <c r="D539" s="89">
        <v>-46.454780999999997</v>
      </c>
      <c r="F539" s="6">
        <f t="shared" si="90"/>
        <v>8.5350000000000001</v>
      </c>
      <c r="G539" s="6">
        <f t="shared" si="88"/>
        <v>-69.345528000000002</v>
      </c>
      <c r="J539" s="89">
        <v>6262222222.2222004</v>
      </c>
      <c r="K539" s="89">
        <v>-49.237999000000002</v>
      </c>
      <c r="L539" s="89">
        <v>-41.933506000000001</v>
      </c>
      <c r="N539" s="6">
        <f t="shared" si="91"/>
        <v>8.5350000000000001</v>
      </c>
      <c r="O539" s="6">
        <f t="shared" si="89"/>
        <v>-74.963347999999996</v>
      </c>
    </row>
    <row r="540" spans="2:16" x14ac:dyDescent="0.25">
      <c r="B540" s="89">
        <v>6620833333.3332996</v>
      </c>
      <c r="C540" s="89">
        <v>-59.785786000000002</v>
      </c>
      <c r="D540" s="89">
        <v>-52.176921999999998</v>
      </c>
      <c r="F540" s="6">
        <f t="shared" si="90"/>
        <v>8.7825000000000006</v>
      </c>
      <c r="G540" s="6">
        <f t="shared" si="88"/>
        <v>-75.956565999999995</v>
      </c>
      <c r="J540" s="89">
        <v>6620833333.3332996</v>
      </c>
      <c r="K540" s="89">
        <v>-49.061427999999999</v>
      </c>
      <c r="L540" s="89">
        <v>-41.247742000000002</v>
      </c>
      <c r="N540" s="6">
        <f t="shared" si="91"/>
        <v>8.7825000000000006</v>
      </c>
      <c r="O540" s="6">
        <f t="shared" si="89"/>
        <v>-85.787086000000002</v>
      </c>
    </row>
    <row r="541" spans="2:16" x14ac:dyDescent="0.25">
      <c r="B541" s="89">
        <v>6979444444.4443998</v>
      </c>
      <c r="C541" s="89">
        <v>-53.470196000000001</v>
      </c>
      <c r="D541" s="89">
        <v>-45.918261999999999</v>
      </c>
      <c r="F541" s="6">
        <f t="shared" si="90"/>
        <v>9.0299999999999994</v>
      </c>
      <c r="G541" s="6">
        <f t="shared" si="88"/>
        <v>-81.561035000000004</v>
      </c>
      <c r="J541" s="89">
        <v>6979444444.4443998</v>
      </c>
      <c r="K541" s="89">
        <v>-49.964393999999999</v>
      </c>
      <c r="L541" s="89">
        <v>-41.584739999999996</v>
      </c>
      <c r="N541" s="6">
        <f t="shared" si="91"/>
        <v>9.0299999999999994</v>
      </c>
      <c r="O541" s="6">
        <f t="shared" si="89"/>
        <v>-77.142394999999993</v>
      </c>
    </row>
    <row r="542" spans="2:16" x14ac:dyDescent="0.25">
      <c r="B542" s="89">
        <v>7338055555.5556002</v>
      </c>
      <c r="C542" s="89">
        <v>-49.355347000000002</v>
      </c>
      <c r="D542" s="89">
        <v>-41.715434999999999</v>
      </c>
      <c r="F542" s="6">
        <f t="shared" si="90"/>
        <v>9.2774999999999999</v>
      </c>
      <c r="G542" s="6">
        <f t="shared" si="88"/>
        <v>-79.599068000000003</v>
      </c>
      <c r="J542" s="89">
        <v>7338055555.5556002</v>
      </c>
      <c r="K542" s="89">
        <v>-51.300766000000003</v>
      </c>
      <c r="L542" s="89">
        <v>-42.762160999999999</v>
      </c>
      <c r="N542" s="6">
        <f t="shared" si="91"/>
        <v>9.2774999999999999</v>
      </c>
      <c r="O542" s="6">
        <f t="shared" si="89"/>
        <v>-75.077834999999993</v>
      </c>
    </row>
    <row r="543" spans="2:16" x14ac:dyDescent="0.25">
      <c r="B543" s="89">
        <v>7696666666.6667004</v>
      </c>
      <c r="C543" s="89">
        <v>-47.920924999999997</v>
      </c>
      <c r="D543" s="89">
        <v>-40.343181999999999</v>
      </c>
      <c r="F543" s="6">
        <f t="shared" si="90"/>
        <v>9.5250000000000004</v>
      </c>
      <c r="G543" s="6">
        <f t="shared" si="88"/>
        <v>-74.253258000000002</v>
      </c>
      <c r="J543" s="89">
        <v>7696666666.6667004</v>
      </c>
      <c r="K543" s="89">
        <v>-52.277718</v>
      </c>
      <c r="L543" s="89">
        <v>-43.327801000000001</v>
      </c>
      <c r="N543" s="6">
        <f t="shared" si="91"/>
        <v>9.5250000000000004</v>
      </c>
      <c r="O543" s="6">
        <f t="shared" si="89"/>
        <v>-71.463256999999999</v>
      </c>
    </row>
    <row r="544" spans="2:16" x14ac:dyDescent="0.25">
      <c r="B544" s="89">
        <v>8055277777.7777996</v>
      </c>
      <c r="C544" s="89">
        <v>-48.482089999999999</v>
      </c>
      <c r="D544" s="89">
        <v>-40.868617999999998</v>
      </c>
      <c r="F544" s="6">
        <f t="shared" si="90"/>
        <v>9.7725000000000009</v>
      </c>
      <c r="G544" s="6">
        <f t="shared" si="88"/>
        <v>-70.526390000000006</v>
      </c>
      <c r="J544" s="89">
        <v>8055277777.7777996</v>
      </c>
      <c r="K544" s="89">
        <v>-54.918349999999997</v>
      </c>
      <c r="L544" s="89">
        <v>-45.710976000000002</v>
      </c>
      <c r="N544" s="6">
        <f t="shared" si="91"/>
        <v>9.7725000000000009</v>
      </c>
      <c r="O544" s="6">
        <f t="shared" si="89"/>
        <v>-72.538207999999997</v>
      </c>
    </row>
    <row r="545" spans="2:16" x14ac:dyDescent="0.25">
      <c r="B545" s="89">
        <v>8413888888.8888998</v>
      </c>
      <c r="C545" s="89">
        <v>-50.471564999999998</v>
      </c>
      <c r="D545" s="89">
        <v>-42.53886</v>
      </c>
      <c r="F545" s="6">
        <f t="shared" si="90"/>
        <v>10.02</v>
      </c>
      <c r="G545" s="6">
        <f t="shared" si="88"/>
        <v>-69.299919000000003</v>
      </c>
      <c r="J545" s="89">
        <v>8413888888.8888998</v>
      </c>
      <c r="K545" s="89">
        <v>-57.767764999999997</v>
      </c>
      <c r="L545" s="89">
        <v>-48.160792999999998</v>
      </c>
      <c r="N545" s="6">
        <f t="shared" si="91"/>
        <v>10.02</v>
      </c>
      <c r="O545" s="6">
        <f t="shared" si="89"/>
        <v>-67.637337000000002</v>
      </c>
    </row>
    <row r="546" spans="2:16" x14ac:dyDescent="0.25">
      <c r="B546" s="89">
        <v>8772500000</v>
      </c>
      <c r="C546" s="89">
        <v>-52.087237999999999</v>
      </c>
      <c r="D546" s="89">
        <v>-43.785732000000003</v>
      </c>
      <c r="F546" s="6">
        <f t="shared" si="90"/>
        <v>10.2675</v>
      </c>
      <c r="G546" s="6">
        <f t="shared" si="88"/>
        <v>-66.755508000000006</v>
      </c>
      <c r="J546" s="89">
        <v>8772500000</v>
      </c>
      <c r="K546" s="89">
        <v>-61.434654000000002</v>
      </c>
      <c r="L546" s="89">
        <v>-51.510714999999998</v>
      </c>
      <c r="N546" s="6">
        <f t="shared" si="91"/>
        <v>10.2675</v>
      </c>
      <c r="O546" s="6">
        <f t="shared" si="89"/>
        <v>-70.781295999999998</v>
      </c>
    </row>
    <row r="547" spans="2:16" x14ac:dyDescent="0.25">
      <c r="B547" s="89">
        <v>9131111111.1110992</v>
      </c>
      <c r="C547" s="89">
        <v>-53.233024999999998</v>
      </c>
      <c r="D547" s="89">
        <v>-44.812328000000001</v>
      </c>
      <c r="F547" s="6">
        <f t="shared" si="90"/>
        <v>10.515000000000001</v>
      </c>
      <c r="G547" s="6">
        <f t="shared" si="88"/>
        <v>-67.056624999999997</v>
      </c>
      <c r="J547" s="89">
        <v>9131111111.1110992</v>
      </c>
      <c r="K547" s="89">
        <v>-63.791533999999999</v>
      </c>
      <c r="L547" s="89">
        <v>-53.720421000000002</v>
      </c>
      <c r="N547" s="6">
        <f t="shared" si="91"/>
        <v>10.515000000000001</v>
      </c>
      <c r="O547" s="6">
        <f t="shared" si="89"/>
        <v>-73.965294</v>
      </c>
    </row>
    <row r="548" spans="2:16" x14ac:dyDescent="0.25">
      <c r="B548" s="89">
        <v>9489722222.2222004</v>
      </c>
      <c r="C548" s="89">
        <v>-54.360779000000001</v>
      </c>
      <c r="D548" s="89">
        <v>-45.919319000000002</v>
      </c>
      <c r="F548" s="6">
        <f t="shared" si="90"/>
        <v>10.762499999999999</v>
      </c>
      <c r="G548" s="6">
        <f t="shared" si="88"/>
        <v>-63.654536999999998</v>
      </c>
      <c r="J548" s="89">
        <v>9489722222.2222004</v>
      </c>
      <c r="K548" s="89">
        <v>-59.772564000000003</v>
      </c>
      <c r="L548" s="89">
        <v>-49.606625000000001</v>
      </c>
      <c r="N548" s="6">
        <f t="shared" si="91"/>
        <v>10.762499999999999</v>
      </c>
      <c r="O548" s="6">
        <f t="shared" si="89"/>
        <v>-73.240143000000003</v>
      </c>
    </row>
    <row r="549" spans="2:16" x14ac:dyDescent="0.25">
      <c r="B549" s="89">
        <v>9848333333.3332996</v>
      </c>
      <c r="C549" s="89">
        <v>-54.733455999999997</v>
      </c>
      <c r="D549" s="89">
        <v>-46.091408000000001</v>
      </c>
      <c r="F549" s="6">
        <f t="shared" si="90"/>
        <v>11.01</v>
      </c>
      <c r="G549" s="6">
        <f t="shared" si="88"/>
        <v>-63.618000000000002</v>
      </c>
      <c r="J549" s="89">
        <v>9848333333.3332996</v>
      </c>
      <c r="K549" s="89">
        <v>-59.931561000000002</v>
      </c>
      <c r="L549" s="89">
        <v>-49.464249000000002</v>
      </c>
      <c r="N549" s="6">
        <f t="shared" si="91"/>
        <v>11.01</v>
      </c>
      <c r="O549" s="6">
        <f t="shared" si="89"/>
        <v>-72.984161</v>
      </c>
    </row>
    <row r="550" spans="2:16" x14ac:dyDescent="0.25">
      <c r="B550" s="89">
        <v>10206944444.444</v>
      </c>
      <c r="C550" s="89">
        <v>-54.241557999999998</v>
      </c>
      <c r="D550" s="89">
        <v>-45.564301</v>
      </c>
      <c r="F550" s="6">
        <f t="shared" si="90"/>
        <v>11.2575</v>
      </c>
      <c r="G550" s="6">
        <f t="shared" si="88"/>
        <v>-62.189743</v>
      </c>
      <c r="J550" s="89">
        <v>10206944444.444</v>
      </c>
      <c r="K550" s="89">
        <v>-59.870888000000001</v>
      </c>
      <c r="L550" s="89">
        <v>-49.525658</v>
      </c>
      <c r="N550" s="6">
        <f t="shared" si="91"/>
        <v>11.2575</v>
      </c>
      <c r="O550" s="6">
        <f t="shared" si="89"/>
        <v>-74.314819</v>
      </c>
    </row>
    <row r="551" spans="2:16" x14ac:dyDescent="0.25">
      <c r="B551" s="89">
        <v>10565555555.556</v>
      </c>
      <c r="C551" s="89">
        <v>-55.036864999999999</v>
      </c>
      <c r="D551" s="89">
        <v>-46.309483</v>
      </c>
      <c r="F551" s="6">
        <f t="shared" si="90"/>
        <v>11.505000000000001</v>
      </c>
      <c r="G551" s="6">
        <f t="shared" si="88"/>
        <v>-63.265320000000003</v>
      </c>
      <c r="J551" s="89">
        <v>10565555555.556</v>
      </c>
      <c r="K551" s="89">
        <v>-58.766379999999998</v>
      </c>
      <c r="L551" s="89">
        <v>-48.526904999999999</v>
      </c>
      <c r="N551" s="6">
        <f t="shared" si="91"/>
        <v>11.505000000000001</v>
      </c>
      <c r="O551" s="6">
        <f t="shared" si="89"/>
        <v>-70.096694999999997</v>
      </c>
    </row>
    <row r="552" spans="2:16" x14ac:dyDescent="0.25">
      <c r="B552" s="89">
        <v>10924166666.667</v>
      </c>
      <c r="C552" s="89">
        <v>-57.449973999999997</v>
      </c>
      <c r="D552" s="89">
        <v>-48.740355999999998</v>
      </c>
      <c r="F552" s="6">
        <f t="shared" si="90"/>
        <v>11.7525</v>
      </c>
      <c r="G552" s="6">
        <f t="shared" si="88"/>
        <v>-63.127780999999999</v>
      </c>
      <c r="J552" s="89">
        <v>10924166666.667</v>
      </c>
      <c r="K552" s="89">
        <v>-58.577747000000002</v>
      </c>
      <c r="L552" s="89">
        <v>-48.4114</v>
      </c>
      <c r="N552" s="6">
        <f t="shared" si="91"/>
        <v>11.7525</v>
      </c>
      <c r="O552" s="6">
        <f t="shared" si="89"/>
        <v>-70.419990999999996</v>
      </c>
    </row>
    <row r="553" spans="2:16" x14ac:dyDescent="0.25">
      <c r="B553" s="89">
        <v>11282777777.778</v>
      </c>
      <c r="C553" s="89">
        <v>-58.850707999999997</v>
      </c>
      <c r="D553" s="89">
        <v>-49.998736999999998</v>
      </c>
      <c r="F553" s="6">
        <f t="shared" si="90"/>
        <v>12</v>
      </c>
      <c r="G553" s="6">
        <f t="shared" si="88"/>
        <v>-61.713593000000003</v>
      </c>
      <c r="J553" s="89">
        <v>11282777777.778</v>
      </c>
      <c r="K553" s="89">
        <v>-58.454548000000003</v>
      </c>
      <c r="L553" s="89">
        <v>-48.322037000000002</v>
      </c>
      <c r="N553" s="6">
        <f t="shared" si="91"/>
        <v>12</v>
      </c>
      <c r="O553" s="6">
        <f t="shared" si="89"/>
        <v>-70.413550999999998</v>
      </c>
    </row>
    <row r="554" spans="2:16" x14ac:dyDescent="0.25">
      <c r="B554" s="89">
        <v>11641388888.889</v>
      </c>
      <c r="C554" s="89">
        <v>-59.507750999999999</v>
      </c>
      <c r="D554" s="89">
        <v>-50.110233000000001</v>
      </c>
      <c r="F554" s="6" t="s">
        <v>21</v>
      </c>
      <c r="J554" s="89">
        <v>11641388888.889</v>
      </c>
      <c r="K554" s="89">
        <v>-58.974204999999998</v>
      </c>
      <c r="L554" s="89">
        <v>-49.002842000000001</v>
      </c>
      <c r="N554" s="6" t="s">
        <v>21</v>
      </c>
    </row>
    <row r="555" spans="2:16" x14ac:dyDescent="0.25">
      <c r="B555" s="89">
        <v>12000000000</v>
      </c>
      <c r="C555" s="89">
        <v>-62.013446999999999</v>
      </c>
      <c r="D555" s="89">
        <v>-51.182746999999999</v>
      </c>
      <c r="J555" s="89">
        <v>12000000000</v>
      </c>
      <c r="K555" s="89">
        <v>-59.686596000000002</v>
      </c>
      <c r="L555" s="89">
        <v>-49.936076999999997</v>
      </c>
    </row>
    <row r="556" spans="2:16" x14ac:dyDescent="0.25">
      <c r="B556" s="89" t="s">
        <v>21</v>
      </c>
      <c r="J556" s="89" t="s">
        <v>21</v>
      </c>
    </row>
    <row r="557" spans="2:16" x14ac:dyDescent="0.25">
      <c r="F557" s="6" t="s">
        <v>70</v>
      </c>
      <c r="N557" s="6" t="s">
        <v>70</v>
      </c>
    </row>
    <row r="558" spans="2:16" ht="15.75" x14ac:dyDescent="0.25">
      <c r="F558" s="6" t="s">
        <v>19</v>
      </c>
      <c r="G558" s="6" t="str">
        <f t="shared" ref="G558:G577" si="92">D584</f>
        <v>5Ix5L dBc Log Mag(dB)</v>
      </c>
      <c r="H558" s="35">
        <v>5</v>
      </c>
      <c r="N558" s="6" t="s">
        <v>19</v>
      </c>
      <c r="O558" s="6" t="str">
        <f t="shared" ref="O558:O577" si="93">L584</f>
        <v>5Ix5L dBc Log Mag(dB)</v>
      </c>
      <c r="P558" s="35">
        <v>5</v>
      </c>
    </row>
    <row r="559" spans="2:16" ht="15.75" x14ac:dyDescent="0.25">
      <c r="B559" s="89" t="s">
        <v>68</v>
      </c>
      <c r="F559" s="6">
        <f t="shared" ref="F559:F577" si="94">B585/1000000000</f>
        <v>9.5449999999999999</v>
      </c>
      <c r="G559" s="6">
        <f t="shared" si="92"/>
        <v>-52.722912000000001</v>
      </c>
      <c r="H559" s="36">
        <f>ABS(AVERAGE(G559:G577)-(H558-1)*10)</f>
        <v>97.441787789473693</v>
      </c>
      <c r="J559" s="89" t="s">
        <v>68</v>
      </c>
      <c r="N559" s="6">
        <f t="shared" ref="N559:N577" si="95">J585/1000000000</f>
        <v>9.5449999999999999</v>
      </c>
      <c r="O559" s="6">
        <f t="shared" si="93"/>
        <v>-43.931533999999999</v>
      </c>
      <c r="P559" s="36">
        <f>ABS(AVERAGE(O559:O577)-(P558-1)*10)</f>
        <v>87.39040236842105</v>
      </c>
    </row>
    <row r="560" spans="2:16" x14ac:dyDescent="0.25">
      <c r="B560" s="89" t="s">
        <v>19</v>
      </c>
      <c r="C560" s="89" t="s">
        <v>167</v>
      </c>
      <c r="D560" s="89" t="s">
        <v>93</v>
      </c>
      <c r="F560" s="6">
        <f t="shared" si="94"/>
        <v>9.6813888888889004</v>
      </c>
      <c r="G560" s="6">
        <f t="shared" si="92"/>
        <v>-62.848605999999997</v>
      </c>
      <c r="J560" s="89" t="s">
        <v>19</v>
      </c>
      <c r="K560" s="89" t="s">
        <v>167</v>
      </c>
      <c r="L560" s="89" t="s">
        <v>93</v>
      </c>
      <c r="N560" s="6">
        <f t="shared" si="95"/>
        <v>9.6813888888889004</v>
      </c>
      <c r="O560" s="6">
        <f t="shared" si="93"/>
        <v>-46.288798999999997</v>
      </c>
    </row>
    <row r="561" spans="2:15" x14ac:dyDescent="0.25">
      <c r="B561" s="89">
        <v>7545000000</v>
      </c>
      <c r="C561" s="89">
        <v>-72.844864000000001</v>
      </c>
      <c r="D561" s="89">
        <v>-63.954624000000003</v>
      </c>
      <c r="F561" s="6">
        <f t="shared" si="94"/>
        <v>9.817777777777799</v>
      </c>
      <c r="G561" s="6">
        <f t="shared" si="92"/>
        <v>-71.768722999999994</v>
      </c>
      <c r="J561" s="89">
        <v>7545000000</v>
      </c>
      <c r="K561" s="89">
        <v>-76.803725999999997</v>
      </c>
      <c r="L561" s="89">
        <v>-66.760970999999998</v>
      </c>
      <c r="N561" s="6">
        <f t="shared" si="95"/>
        <v>9.817777777777799</v>
      </c>
      <c r="O561" s="6">
        <f t="shared" si="93"/>
        <v>-47.743808999999999</v>
      </c>
    </row>
    <row r="562" spans="2:15" x14ac:dyDescent="0.25">
      <c r="B562" s="89">
        <v>7792500000</v>
      </c>
      <c r="C562" s="89">
        <v>-74.068588000000005</v>
      </c>
      <c r="D562" s="89">
        <v>-66.578605999999994</v>
      </c>
      <c r="F562" s="6">
        <f t="shared" si="94"/>
        <v>9.9541666666667012</v>
      </c>
      <c r="G562" s="6">
        <f t="shared" si="92"/>
        <v>-52.524909999999998</v>
      </c>
      <c r="J562" s="89">
        <v>7792500000</v>
      </c>
      <c r="K562" s="89">
        <v>-81.964470000000006</v>
      </c>
      <c r="L562" s="89">
        <v>-74.268660999999994</v>
      </c>
      <c r="N562" s="6">
        <f t="shared" si="95"/>
        <v>9.9541666666667012</v>
      </c>
      <c r="O562" s="6">
        <f t="shared" si="93"/>
        <v>-47.987755</v>
      </c>
    </row>
    <row r="563" spans="2:15" x14ac:dyDescent="0.25">
      <c r="B563" s="89">
        <v>8040000000</v>
      </c>
      <c r="C563" s="89">
        <v>-74.685181</v>
      </c>
      <c r="D563" s="89">
        <v>-67.198395000000005</v>
      </c>
      <c r="F563" s="6">
        <f t="shared" si="94"/>
        <v>10.090555555556</v>
      </c>
      <c r="G563" s="6">
        <f t="shared" si="92"/>
        <v>-51.540126999999998</v>
      </c>
      <c r="J563" s="89">
        <v>8040000000</v>
      </c>
      <c r="K563" s="89">
        <v>-81.315055999999998</v>
      </c>
      <c r="L563" s="89">
        <v>-74.010559000000001</v>
      </c>
      <c r="N563" s="6">
        <f t="shared" si="95"/>
        <v>10.090555555556</v>
      </c>
      <c r="O563" s="6">
        <f t="shared" si="93"/>
        <v>-46.400134999999999</v>
      </c>
    </row>
    <row r="564" spans="2:15" x14ac:dyDescent="0.25">
      <c r="B564" s="89">
        <v>8287500000</v>
      </c>
      <c r="C564" s="89">
        <v>-77.785728000000006</v>
      </c>
      <c r="D564" s="89">
        <v>-70.176856999999998</v>
      </c>
      <c r="F564" s="6">
        <f t="shared" si="94"/>
        <v>10.226944444443999</v>
      </c>
      <c r="G564" s="6">
        <f t="shared" si="92"/>
        <v>-54.699699000000003</v>
      </c>
      <c r="J564" s="89">
        <v>8287500000</v>
      </c>
      <c r="K564" s="89">
        <v>-83.510300000000001</v>
      </c>
      <c r="L564" s="89">
        <v>-75.696617000000003</v>
      </c>
      <c r="N564" s="6">
        <f t="shared" si="95"/>
        <v>10.226944444443999</v>
      </c>
      <c r="O564" s="6">
        <f t="shared" si="93"/>
        <v>-46.983874999999998</v>
      </c>
    </row>
    <row r="565" spans="2:15" x14ac:dyDescent="0.25">
      <c r="B565" s="89">
        <v>8535000000</v>
      </c>
      <c r="C565" s="89">
        <v>-76.897461000000007</v>
      </c>
      <c r="D565" s="89">
        <v>-69.345528000000002</v>
      </c>
      <c r="F565" s="6">
        <f t="shared" si="94"/>
        <v>10.363333333332999</v>
      </c>
      <c r="G565" s="6">
        <f t="shared" si="92"/>
        <v>-52.199199999999998</v>
      </c>
      <c r="J565" s="89">
        <v>8535000000</v>
      </c>
      <c r="K565" s="89">
        <v>-83.343001999999998</v>
      </c>
      <c r="L565" s="89">
        <v>-74.963347999999996</v>
      </c>
      <c r="N565" s="6">
        <f t="shared" si="95"/>
        <v>10.363333333332999</v>
      </c>
      <c r="O565" s="6">
        <f t="shared" si="93"/>
        <v>-46.814610000000002</v>
      </c>
    </row>
    <row r="566" spans="2:15" x14ac:dyDescent="0.25">
      <c r="B566" s="89">
        <v>8782500000</v>
      </c>
      <c r="C566" s="89">
        <v>-83.596480999999997</v>
      </c>
      <c r="D566" s="89">
        <v>-75.956565999999995</v>
      </c>
      <c r="F566" s="6">
        <f t="shared" si="94"/>
        <v>10.499722222221999</v>
      </c>
      <c r="G566" s="6">
        <f t="shared" si="92"/>
        <v>-53.477767999999998</v>
      </c>
      <c r="J566" s="89">
        <v>8782500000</v>
      </c>
      <c r="K566" s="89">
        <v>-94.325691000000006</v>
      </c>
      <c r="L566" s="89">
        <v>-85.787086000000002</v>
      </c>
      <c r="N566" s="6">
        <f t="shared" si="95"/>
        <v>10.499722222221999</v>
      </c>
      <c r="O566" s="6">
        <f t="shared" si="93"/>
        <v>-46.751460999999999</v>
      </c>
    </row>
    <row r="567" spans="2:15" x14ac:dyDescent="0.25">
      <c r="B567" s="89">
        <v>9030000000</v>
      </c>
      <c r="C567" s="89">
        <v>-89.138779</v>
      </c>
      <c r="D567" s="89">
        <v>-81.561035000000004</v>
      </c>
      <c r="F567" s="6">
        <f t="shared" si="94"/>
        <v>10.636111111111001</v>
      </c>
      <c r="G567" s="6">
        <f t="shared" si="92"/>
        <v>-53.335628999999997</v>
      </c>
      <c r="J567" s="89">
        <v>9030000000</v>
      </c>
      <c r="K567" s="89">
        <v>-86.092315999999997</v>
      </c>
      <c r="L567" s="89">
        <v>-77.142394999999993</v>
      </c>
      <c r="N567" s="6">
        <f t="shared" si="95"/>
        <v>10.636111111111001</v>
      </c>
      <c r="O567" s="6">
        <f t="shared" si="93"/>
        <v>-45.679378999999997</v>
      </c>
    </row>
    <row r="568" spans="2:15" x14ac:dyDescent="0.25">
      <c r="B568" s="89">
        <v>9277500000</v>
      </c>
      <c r="C568" s="89">
        <v>-87.212540000000004</v>
      </c>
      <c r="D568" s="89">
        <v>-79.599068000000003</v>
      </c>
      <c r="F568" s="6">
        <f t="shared" si="94"/>
        <v>10.772500000000001</v>
      </c>
      <c r="G568" s="6">
        <f t="shared" si="92"/>
        <v>-52.385528999999998</v>
      </c>
      <c r="J568" s="89">
        <v>9277500000</v>
      </c>
      <c r="K568" s="89">
        <v>-84.285210000000006</v>
      </c>
      <c r="L568" s="89">
        <v>-75.077834999999993</v>
      </c>
      <c r="N568" s="6">
        <f t="shared" si="95"/>
        <v>10.772500000000001</v>
      </c>
      <c r="O568" s="6">
        <f t="shared" si="93"/>
        <v>-46.833354999999997</v>
      </c>
    </row>
    <row r="569" spans="2:15" x14ac:dyDescent="0.25">
      <c r="B569" s="89">
        <v>9525000000</v>
      </c>
      <c r="C569" s="89">
        <v>-82.185958999999997</v>
      </c>
      <c r="D569" s="89">
        <v>-74.253258000000002</v>
      </c>
      <c r="F569" s="6">
        <f t="shared" si="94"/>
        <v>10.908888888889001</v>
      </c>
      <c r="G569" s="6">
        <f t="shared" si="92"/>
        <v>-55.245120999999997</v>
      </c>
      <c r="J569" s="89">
        <v>9525000000</v>
      </c>
      <c r="K569" s="89">
        <v>-81.070228999999998</v>
      </c>
      <c r="L569" s="89">
        <v>-71.463256999999999</v>
      </c>
      <c r="N569" s="6">
        <f t="shared" si="95"/>
        <v>10.908888888889001</v>
      </c>
      <c r="O569" s="6">
        <f t="shared" si="93"/>
        <v>-48.333302000000003</v>
      </c>
    </row>
    <row r="570" spans="2:15" x14ac:dyDescent="0.25">
      <c r="B570" s="89">
        <v>9772500000</v>
      </c>
      <c r="C570" s="89">
        <v>-78.827895999999996</v>
      </c>
      <c r="D570" s="89">
        <v>-70.526390000000006</v>
      </c>
      <c r="F570" s="6">
        <f t="shared" si="94"/>
        <v>11.045277777778001</v>
      </c>
      <c r="G570" s="6">
        <f t="shared" si="92"/>
        <v>-69.619788999999997</v>
      </c>
      <c r="J570" s="89">
        <v>9772500000</v>
      </c>
      <c r="K570" s="89">
        <v>-82.462151000000006</v>
      </c>
      <c r="L570" s="89">
        <v>-72.538207999999997</v>
      </c>
      <c r="N570" s="6">
        <f t="shared" si="95"/>
        <v>11.045277777778001</v>
      </c>
      <c r="O570" s="6">
        <f t="shared" si="93"/>
        <v>-46.531573999999999</v>
      </c>
    </row>
    <row r="571" spans="2:15" x14ac:dyDescent="0.25">
      <c r="B571" s="89">
        <v>10020000000</v>
      </c>
      <c r="C571" s="89">
        <v>-77.720618999999999</v>
      </c>
      <c r="D571" s="89">
        <v>-69.299919000000003</v>
      </c>
      <c r="F571" s="6">
        <f t="shared" si="94"/>
        <v>11.181666666667001</v>
      </c>
      <c r="G571" s="6">
        <f t="shared" si="92"/>
        <v>-65.269347999999994</v>
      </c>
      <c r="J571" s="89">
        <v>10020000000</v>
      </c>
      <c r="K571" s="89">
        <v>-77.708449999999999</v>
      </c>
      <c r="L571" s="89">
        <v>-67.637337000000002</v>
      </c>
      <c r="N571" s="6">
        <f t="shared" si="95"/>
        <v>11.181666666667001</v>
      </c>
      <c r="O571" s="6">
        <f t="shared" si="93"/>
        <v>-46.460171000000003</v>
      </c>
    </row>
    <row r="572" spans="2:15" x14ac:dyDescent="0.25">
      <c r="B572" s="89">
        <v>10267500000</v>
      </c>
      <c r="C572" s="89">
        <v>-75.196967999999998</v>
      </c>
      <c r="D572" s="89">
        <v>-66.755508000000006</v>
      </c>
      <c r="F572" s="6">
        <f t="shared" si="94"/>
        <v>11.318055555556001</v>
      </c>
      <c r="G572" s="6">
        <f t="shared" si="92"/>
        <v>-66.129074000000003</v>
      </c>
      <c r="J572" s="89">
        <v>10267500000</v>
      </c>
      <c r="K572" s="89">
        <v>-80.947235000000006</v>
      </c>
      <c r="L572" s="89">
        <v>-70.781295999999998</v>
      </c>
      <c r="N572" s="6">
        <f t="shared" si="95"/>
        <v>11.318055555556001</v>
      </c>
      <c r="O572" s="6">
        <f t="shared" si="93"/>
        <v>-48.173327999999998</v>
      </c>
    </row>
    <row r="573" spans="2:15" x14ac:dyDescent="0.25">
      <c r="B573" s="89">
        <v>10515000000</v>
      </c>
      <c r="C573" s="89">
        <v>-75.698668999999995</v>
      </c>
      <c r="D573" s="89">
        <v>-67.056624999999997</v>
      </c>
      <c r="F573" s="6">
        <f t="shared" si="94"/>
        <v>11.454444444444</v>
      </c>
      <c r="G573" s="6">
        <f t="shared" si="92"/>
        <v>-62.449482000000003</v>
      </c>
      <c r="J573" s="89">
        <v>10515000000</v>
      </c>
      <c r="K573" s="89">
        <v>-84.432609999999997</v>
      </c>
      <c r="L573" s="89">
        <v>-73.965294</v>
      </c>
      <c r="N573" s="6">
        <f t="shared" si="95"/>
        <v>11.454444444444</v>
      </c>
      <c r="O573" s="6">
        <f t="shared" si="93"/>
        <v>-49.020809</v>
      </c>
    </row>
    <row r="574" spans="2:15" x14ac:dyDescent="0.25">
      <c r="B574" s="89">
        <v>10762500000</v>
      </c>
      <c r="C574" s="89">
        <v>-72.331795</v>
      </c>
      <c r="D574" s="89">
        <v>-63.654536999999998</v>
      </c>
      <c r="F574" s="6">
        <f t="shared" si="94"/>
        <v>11.590833333333</v>
      </c>
      <c r="G574" s="6">
        <f t="shared" si="92"/>
        <v>-54.749901000000001</v>
      </c>
      <c r="J574" s="89">
        <v>10762500000</v>
      </c>
      <c r="K574" s="89">
        <v>-83.585373000000004</v>
      </c>
      <c r="L574" s="89">
        <v>-73.240143000000003</v>
      </c>
      <c r="N574" s="6">
        <f t="shared" si="95"/>
        <v>11.590833333333</v>
      </c>
      <c r="O574" s="6">
        <f t="shared" si="93"/>
        <v>-48.246071000000001</v>
      </c>
    </row>
    <row r="575" spans="2:15" x14ac:dyDescent="0.25">
      <c r="B575" s="89">
        <v>11010000000</v>
      </c>
      <c r="C575" s="89">
        <v>-72.345375000000004</v>
      </c>
      <c r="D575" s="89">
        <v>-63.618000000000002</v>
      </c>
      <c r="F575" s="6">
        <f t="shared" si="94"/>
        <v>11.727222222222</v>
      </c>
      <c r="G575" s="6">
        <f t="shared" si="92"/>
        <v>-54.909019000000001</v>
      </c>
      <c r="J575" s="89">
        <v>11010000000</v>
      </c>
      <c r="K575" s="89">
        <v>-83.223633000000007</v>
      </c>
      <c r="L575" s="89">
        <v>-72.984161</v>
      </c>
      <c r="N575" s="6">
        <f t="shared" si="95"/>
        <v>11.727222222222</v>
      </c>
      <c r="O575" s="6">
        <f t="shared" si="93"/>
        <v>-49.501269999999998</v>
      </c>
    </row>
    <row r="576" spans="2:15" x14ac:dyDescent="0.25">
      <c r="B576" s="89">
        <v>11257500000</v>
      </c>
      <c r="C576" s="89">
        <v>-70.899360999999999</v>
      </c>
      <c r="D576" s="89">
        <v>-62.189743</v>
      </c>
      <c r="F576" s="6">
        <f t="shared" si="94"/>
        <v>11.863611111111</v>
      </c>
      <c r="G576" s="6">
        <f t="shared" si="92"/>
        <v>-53.189045</v>
      </c>
      <c r="J576" s="89">
        <v>11257500000</v>
      </c>
      <c r="K576" s="89">
        <v>-84.481162999999995</v>
      </c>
      <c r="L576" s="89">
        <v>-74.314819</v>
      </c>
      <c r="N576" s="6">
        <f t="shared" si="95"/>
        <v>11.863611111111</v>
      </c>
      <c r="O576" s="6">
        <f t="shared" si="93"/>
        <v>-48.552185000000001</v>
      </c>
    </row>
    <row r="577" spans="2:15" x14ac:dyDescent="0.25">
      <c r="B577" s="89">
        <v>11505000000</v>
      </c>
      <c r="C577" s="89">
        <v>-72.117287000000005</v>
      </c>
      <c r="D577" s="89">
        <v>-63.265320000000003</v>
      </c>
      <c r="F577" s="6">
        <f t="shared" si="94"/>
        <v>12</v>
      </c>
      <c r="G577" s="6">
        <f t="shared" si="92"/>
        <v>-52.330086000000001</v>
      </c>
      <c r="J577" s="89">
        <v>11505000000</v>
      </c>
      <c r="K577" s="89">
        <v>-80.229209999999995</v>
      </c>
      <c r="L577" s="89">
        <v>-70.096694999999997</v>
      </c>
      <c r="N577" s="6">
        <f t="shared" si="95"/>
        <v>12</v>
      </c>
      <c r="O577" s="6">
        <f t="shared" si="93"/>
        <v>-50.184223000000003</v>
      </c>
    </row>
    <row r="578" spans="2:15" x14ac:dyDescent="0.25">
      <c r="B578" s="89">
        <v>11752500000</v>
      </c>
      <c r="C578" s="89">
        <v>-72.525299000000004</v>
      </c>
      <c r="D578" s="89">
        <v>-63.127780999999999</v>
      </c>
      <c r="F578" s="6" t="s">
        <v>21</v>
      </c>
      <c r="J578" s="89">
        <v>11752500000</v>
      </c>
      <c r="K578" s="89">
        <v>-80.391356999999999</v>
      </c>
      <c r="L578" s="89">
        <v>-70.419990999999996</v>
      </c>
      <c r="N578" s="6" t="s">
        <v>21</v>
      </c>
    </row>
    <row r="579" spans="2:15" x14ac:dyDescent="0.25">
      <c r="B579" s="89">
        <v>12000000000</v>
      </c>
      <c r="C579" s="89">
        <v>-72.544296000000003</v>
      </c>
      <c r="D579" s="89">
        <v>-61.713593000000003</v>
      </c>
      <c r="J579" s="89">
        <v>12000000000</v>
      </c>
      <c r="K579" s="89">
        <v>-80.164069999999995</v>
      </c>
      <c r="L579" s="89">
        <v>-70.413550999999998</v>
      </c>
    </row>
    <row r="580" spans="2:15" x14ac:dyDescent="0.25">
      <c r="B580" s="89" t="s">
        <v>21</v>
      </c>
      <c r="J580" s="89" t="s">
        <v>21</v>
      </c>
    </row>
    <row r="583" spans="2:15" x14ac:dyDescent="0.25">
      <c r="B583" s="89" t="s">
        <v>70</v>
      </c>
      <c r="J583" s="89" t="s">
        <v>70</v>
      </c>
    </row>
    <row r="584" spans="2:15" x14ac:dyDescent="0.25">
      <c r="B584" s="89" t="s">
        <v>19</v>
      </c>
      <c r="C584" s="89" t="s">
        <v>168</v>
      </c>
      <c r="D584" s="89" t="s">
        <v>94</v>
      </c>
      <c r="J584" s="89" t="s">
        <v>19</v>
      </c>
      <c r="K584" s="89" t="s">
        <v>168</v>
      </c>
      <c r="L584" s="89" t="s">
        <v>94</v>
      </c>
    </row>
    <row r="585" spans="2:15" x14ac:dyDescent="0.25">
      <c r="B585" s="89">
        <v>9545000000</v>
      </c>
      <c r="C585" s="89">
        <v>-61.613151999999999</v>
      </c>
      <c r="D585" s="89">
        <v>-52.722912000000001</v>
      </c>
      <c r="J585" s="89">
        <v>9545000000</v>
      </c>
      <c r="K585" s="89">
        <v>-53.974288999999999</v>
      </c>
      <c r="L585" s="89">
        <v>-43.931533999999999</v>
      </c>
    </row>
    <row r="586" spans="2:15" x14ac:dyDescent="0.25">
      <c r="B586" s="89">
        <v>9681388888.8889008</v>
      </c>
      <c r="C586" s="89">
        <v>-70.338593000000003</v>
      </c>
      <c r="D586" s="89">
        <v>-62.848605999999997</v>
      </c>
      <c r="J586" s="89">
        <v>9681388888.8889008</v>
      </c>
      <c r="K586" s="89">
        <v>-53.984608000000001</v>
      </c>
      <c r="L586" s="89">
        <v>-46.288798999999997</v>
      </c>
    </row>
    <row r="587" spans="2:15" x14ac:dyDescent="0.25">
      <c r="B587" s="89">
        <v>9817777777.7777996</v>
      </c>
      <c r="C587" s="89">
        <v>-79.255516</v>
      </c>
      <c r="D587" s="89">
        <v>-71.768722999999994</v>
      </c>
      <c r="J587" s="89">
        <v>9817777777.7777996</v>
      </c>
      <c r="K587" s="89">
        <v>-55.048302</v>
      </c>
      <c r="L587" s="89">
        <v>-47.743808999999999</v>
      </c>
    </row>
    <row r="588" spans="2:15" x14ac:dyDescent="0.25">
      <c r="B588" s="89">
        <v>9954166666.6667004</v>
      </c>
      <c r="C588" s="89">
        <v>-60.133778</v>
      </c>
      <c r="D588" s="89">
        <v>-52.524909999999998</v>
      </c>
      <c r="J588" s="89">
        <v>9954166666.6667004</v>
      </c>
      <c r="K588" s="89">
        <v>-55.801440999999997</v>
      </c>
      <c r="L588" s="89">
        <v>-47.987755</v>
      </c>
    </row>
    <row r="589" spans="2:15" x14ac:dyDescent="0.25">
      <c r="B589" s="89">
        <v>10090555555.556</v>
      </c>
      <c r="C589" s="89">
        <v>-59.092055999999999</v>
      </c>
      <c r="D589" s="89">
        <v>-51.540126999999998</v>
      </c>
      <c r="J589" s="89">
        <v>10090555555.556</v>
      </c>
      <c r="K589" s="89">
        <v>-54.779784999999997</v>
      </c>
      <c r="L589" s="89">
        <v>-46.400134999999999</v>
      </c>
    </row>
    <row r="590" spans="2:15" x14ac:dyDescent="0.25">
      <c r="B590" s="89">
        <v>10226944444.444</v>
      </c>
      <c r="C590" s="89">
        <v>-62.339615000000002</v>
      </c>
      <c r="D590" s="89">
        <v>-54.699699000000003</v>
      </c>
      <c r="J590" s="89">
        <v>10226944444.444</v>
      </c>
      <c r="K590" s="89">
        <v>-55.522480000000002</v>
      </c>
      <c r="L590" s="89">
        <v>-46.983874999999998</v>
      </c>
    </row>
    <row r="591" spans="2:15" x14ac:dyDescent="0.25">
      <c r="B591" s="89">
        <v>10363333333.333</v>
      </c>
      <c r="C591" s="89">
        <v>-59.776943000000003</v>
      </c>
      <c r="D591" s="89">
        <v>-52.199199999999998</v>
      </c>
      <c r="J591" s="89">
        <v>10363333333.333</v>
      </c>
      <c r="K591" s="89">
        <v>-55.764530000000001</v>
      </c>
      <c r="L591" s="89">
        <v>-46.814610000000002</v>
      </c>
    </row>
    <row r="592" spans="2:15" x14ac:dyDescent="0.25">
      <c r="B592" s="89">
        <v>10499722222.222</v>
      </c>
      <c r="C592" s="89">
        <v>-61.091244000000003</v>
      </c>
      <c r="D592" s="89">
        <v>-53.477767999999998</v>
      </c>
      <c r="J592" s="89">
        <v>10499722222.222</v>
      </c>
      <c r="K592" s="89">
        <v>-55.958835999999998</v>
      </c>
      <c r="L592" s="89">
        <v>-46.751460999999999</v>
      </c>
    </row>
    <row r="593" spans="2:12" x14ac:dyDescent="0.25">
      <c r="B593" s="89">
        <v>10636111111.111</v>
      </c>
      <c r="C593" s="89">
        <v>-61.268329999999999</v>
      </c>
      <c r="D593" s="89">
        <v>-53.335628999999997</v>
      </c>
      <c r="J593" s="89">
        <v>10636111111.111</v>
      </c>
      <c r="K593" s="89">
        <v>-55.286349999999999</v>
      </c>
      <c r="L593" s="89">
        <v>-45.679378999999997</v>
      </c>
    </row>
    <row r="594" spans="2:12" x14ac:dyDescent="0.25">
      <c r="B594" s="89">
        <v>10772500000</v>
      </c>
      <c r="C594" s="89">
        <v>-60.687030999999998</v>
      </c>
      <c r="D594" s="89">
        <v>-52.385528999999998</v>
      </c>
      <c r="J594" s="89">
        <v>10772500000</v>
      </c>
      <c r="K594" s="89">
        <v>-56.757294000000002</v>
      </c>
      <c r="L594" s="89">
        <v>-46.833354999999997</v>
      </c>
    </row>
    <row r="595" spans="2:12" x14ac:dyDescent="0.25">
      <c r="B595" s="89">
        <v>10908888888.889</v>
      </c>
      <c r="C595" s="89">
        <v>-63.665816999999997</v>
      </c>
      <c r="D595" s="89">
        <v>-55.245120999999997</v>
      </c>
      <c r="J595" s="89">
        <v>10908888888.889</v>
      </c>
      <c r="K595" s="89">
        <v>-58.404418999999997</v>
      </c>
      <c r="L595" s="89">
        <v>-48.333302000000003</v>
      </c>
    </row>
    <row r="596" spans="2:12" x14ac:dyDescent="0.25">
      <c r="B596" s="89">
        <v>11045277777.778</v>
      </c>
      <c r="C596" s="89">
        <v>-78.061249000000004</v>
      </c>
      <c r="D596" s="89">
        <v>-69.619788999999997</v>
      </c>
      <c r="J596" s="89">
        <v>11045277777.778</v>
      </c>
      <c r="K596" s="89">
        <v>-56.697513999999998</v>
      </c>
      <c r="L596" s="89">
        <v>-46.531573999999999</v>
      </c>
    </row>
    <row r="597" spans="2:12" x14ac:dyDescent="0.25">
      <c r="B597" s="89">
        <v>11181666666.667</v>
      </c>
      <c r="C597" s="89">
        <v>-73.9114</v>
      </c>
      <c r="D597" s="89">
        <v>-65.269347999999994</v>
      </c>
      <c r="J597" s="89">
        <v>11181666666.667</v>
      </c>
      <c r="K597" s="89">
        <v>-56.927486000000002</v>
      </c>
      <c r="L597" s="89">
        <v>-46.460171000000003</v>
      </c>
    </row>
    <row r="598" spans="2:12" x14ac:dyDescent="0.25">
      <c r="B598" s="89">
        <v>11318055555.556</v>
      </c>
      <c r="C598" s="89">
        <v>-74.806335000000004</v>
      </c>
      <c r="D598" s="89">
        <v>-66.129074000000003</v>
      </c>
      <c r="J598" s="89">
        <v>11318055555.556</v>
      </c>
      <c r="K598" s="89">
        <v>-58.518559000000003</v>
      </c>
      <c r="L598" s="89">
        <v>-48.173327999999998</v>
      </c>
    </row>
    <row r="599" spans="2:12" x14ac:dyDescent="0.25">
      <c r="B599" s="89">
        <v>11454444444.444</v>
      </c>
      <c r="C599" s="89">
        <v>-71.176865000000006</v>
      </c>
      <c r="D599" s="89">
        <v>-62.449482000000003</v>
      </c>
      <c r="J599" s="89">
        <v>11454444444.444</v>
      </c>
      <c r="K599" s="89">
        <v>-59.260283999999999</v>
      </c>
      <c r="L599" s="89">
        <v>-49.020809</v>
      </c>
    </row>
    <row r="600" spans="2:12" x14ac:dyDescent="0.25">
      <c r="B600" s="89">
        <v>11590833333.333</v>
      </c>
      <c r="C600" s="89">
        <v>-63.459518000000003</v>
      </c>
      <c r="D600" s="89">
        <v>-54.749901000000001</v>
      </c>
      <c r="J600" s="89">
        <v>11590833333.333</v>
      </c>
      <c r="K600" s="89">
        <v>-58.412418000000002</v>
      </c>
      <c r="L600" s="89">
        <v>-48.246071000000001</v>
      </c>
    </row>
    <row r="601" spans="2:12" x14ac:dyDescent="0.25">
      <c r="B601" s="89">
        <v>11727222222.222</v>
      </c>
      <c r="C601" s="89">
        <v>-63.76099</v>
      </c>
      <c r="D601" s="89">
        <v>-54.909019000000001</v>
      </c>
      <c r="J601" s="89">
        <v>11727222222.222</v>
      </c>
      <c r="K601" s="89">
        <v>-59.633785000000003</v>
      </c>
      <c r="L601" s="89">
        <v>-49.501269999999998</v>
      </c>
    </row>
    <row r="602" spans="2:12" x14ac:dyDescent="0.25">
      <c r="B602" s="89">
        <v>11863611111.111</v>
      </c>
      <c r="C602" s="89">
        <v>-62.586562999999998</v>
      </c>
      <c r="D602" s="89">
        <v>-53.189045</v>
      </c>
      <c r="J602" s="89">
        <v>11863611111.111</v>
      </c>
      <c r="K602" s="89">
        <v>-58.523547999999998</v>
      </c>
      <c r="L602" s="89">
        <v>-48.552185000000001</v>
      </c>
    </row>
    <row r="603" spans="2:12" x14ac:dyDescent="0.25">
      <c r="B603" s="89">
        <v>12000000000</v>
      </c>
      <c r="C603" s="89">
        <v>-63.160786000000002</v>
      </c>
      <c r="D603" s="89">
        <v>-52.330086000000001</v>
      </c>
      <c r="J603" s="89">
        <v>12000000000</v>
      </c>
      <c r="K603" s="89">
        <v>-59.934745999999997</v>
      </c>
      <c r="L603" s="89">
        <v>-50.184223000000003</v>
      </c>
    </row>
    <row r="604" spans="2:12" x14ac:dyDescent="0.25">
      <c r="B604" s="89" t="s">
        <v>21</v>
      </c>
      <c r="J604" s="89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FE709-CE63-4889-B2F5-0D1254E2ED8C}">
  <dimension ref="A1:AC37"/>
  <sheetViews>
    <sheetView tabSelected="1" workbookViewId="0">
      <selection activeCell="J4" sqref="J4"/>
    </sheetView>
  </sheetViews>
  <sheetFormatPr defaultRowHeight="15" x14ac:dyDescent="0.25"/>
  <sheetData>
    <row r="1" spans="1:29" x14ac:dyDescent="0.25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</row>
    <row r="2" spans="1:29" x14ac:dyDescent="0.25">
      <c r="A2" s="89" t="s">
        <v>359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</row>
    <row r="3" spans="1:29" x14ac:dyDescent="0.25">
      <c r="A3" s="89" t="s">
        <v>320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</row>
    <row r="4" spans="1:29" x14ac:dyDescent="0.25">
      <c r="A4" s="89" t="s">
        <v>321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</row>
    <row r="5" spans="1:29" x14ac:dyDescent="0.25">
      <c r="A5" s="89" t="s">
        <v>322</v>
      </c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</row>
    <row r="6" spans="1:29" x14ac:dyDescent="0.25">
      <c r="A6" s="89"/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</row>
    <row r="7" spans="1:29" x14ac:dyDescent="0.25">
      <c r="A7" s="89"/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</row>
    <row r="8" spans="1:29" x14ac:dyDescent="0.25">
      <c r="A8" s="97" t="s">
        <v>323</v>
      </c>
      <c r="B8" s="89"/>
      <c r="C8" s="89"/>
      <c r="D8" s="89"/>
      <c r="E8" s="89"/>
      <c r="F8" s="89"/>
      <c r="G8" s="89"/>
      <c r="H8" s="89"/>
      <c r="I8" s="89"/>
      <c r="J8" s="89"/>
      <c r="K8" s="97" t="s">
        <v>324</v>
      </c>
      <c r="L8" s="89"/>
      <c r="M8" s="89"/>
      <c r="N8" s="89"/>
      <c r="O8" s="89"/>
      <c r="P8" s="89"/>
      <c r="Q8" s="89"/>
      <c r="R8" s="89"/>
      <c r="S8" s="89"/>
      <c r="T8" s="89"/>
      <c r="U8" s="97" t="s">
        <v>325</v>
      </c>
      <c r="V8" s="89"/>
      <c r="W8" s="89"/>
      <c r="X8" s="89"/>
      <c r="Y8" s="89"/>
      <c r="Z8" s="89"/>
      <c r="AA8" s="89"/>
      <c r="AB8" s="89"/>
      <c r="AC8" s="89"/>
    </row>
    <row r="9" spans="1:29" x14ac:dyDescent="0.25">
      <c r="A9" s="97" t="s">
        <v>326</v>
      </c>
      <c r="B9" s="89">
        <v>2</v>
      </c>
      <c r="C9" s="89"/>
      <c r="D9" s="89"/>
      <c r="E9" s="89"/>
      <c r="F9" s="89"/>
      <c r="G9" s="89"/>
      <c r="H9" s="89"/>
      <c r="I9" s="89"/>
      <c r="J9" s="89"/>
      <c r="K9" s="97" t="s">
        <v>326</v>
      </c>
      <c r="L9" s="89">
        <v>2</v>
      </c>
      <c r="M9" s="89"/>
      <c r="N9" s="89"/>
      <c r="O9" s="89"/>
      <c r="P9" s="89"/>
      <c r="Q9" s="89"/>
      <c r="R9" s="89"/>
      <c r="S9" s="89"/>
      <c r="T9" s="89"/>
      <c r="U9" s="97" t="s">
        <v>326</v>
      </c>
      <c r="V9" s="89">
        <v>2</v>
      </c>
      <c r="W9" s="89"/>
      <c r="X9" s="89"/>
      <c r="Y9" s="89"/>
      <c r="Z9" s="89"/>
      <c r="AA9" s="89"/>
      <c r="AB9" s="89"/>
      <c r="AC9" s="89"/>
    </row>
    <row r="10" spans="1:29" x14ac:dyDescent="0.25">
      <c r="A10" s="97" t="s">
        <v>327</v>
      </c>
      <c r="B10" s="97" t="s">
        <v>328</v>
      </c>
      <c r="C10" s="97" t="s">
        <v>329</v>
      </c>
      <c r="D10" s="97" t="s">
        <v>330</v>
      </c>
      <c r="E10" s="97" t="s">
        <v>331</v>
      </c>
      <c r="F10" s="97" t="s">
        <v>328</v>
      </c>
      <c r="G10" s="97" t="s">
        <v>332</v>
      </c>
      <c r="H10" s="97" t="s">
        <v>330</v>
      </c>
      <c r="I10" s="97" t="s">
        <v>331</v>
      </c>
      <c r="J10" s="89"/>
      <c r="K10" s="97" t="s">
        <v>327</v>
      </c>
      <c r="L10" s="97" t="s">
        <v>328</v>
      </c>
      <c r="M10" s="97" t="s">
        <v>329</v>
      </c>
      <c r="N10" s="97" t="s">
        <v>330</v>
      </c>
      <c r="O10" s="97" t="s">
        <v>331</v>
      </c>
      <c r="P10" s="97" t="s">
        <v>328</v>
      </c>
      <c r="Q10" s="97" t="s">
        <v>332</v>
      </c>
      <c r="R10" s="97" t="s">
        <v>330</v>
      </c>
      <c r="S10" s="97" t="s">
        <v>331</v>
      </c>
      <c r="T10" s="89"/>
      <c r="U10" s="97" t="s">
        <v>327</v>
      </c>
      <c r="V10" s="97" t="s">
        <v>328</v>
      </c>
      <c r="W10" s="97" t="s">
        <v>329</v>
      </c>
      <c r="X10" s="97" t="s">
        <v>330</v>
      </c>
      <c r="Y10" s="97" t="s">
        <v>331</v>
      </c>
      <c r="Z10" s="97" t="s">
        <v>328</v>
      </c>
      <c r="AA10" s="97" t="s">
        <v>332</v>
      </c>
      <c r="AB10" s="97" t="s">
        <v>330</v>
      </c>
      <c r="AC10" s="97" t="s">
        <v>331</v>
      </c>
    </row>
    <row r="11" spans="1:29" x14ac:dyDescent="0.25">
      <c r="A11" s="89" t="s">
        <v>333</v>
      </c>
      <c r="B11" s="89" t="s">
        <v>334</v>
      </c>
      <c r="C11" s="89" t="s">
        <v>335</v>
      </c>
      <c r="D11" s="89">
        <v>4</v>
      </c>
      <c r="E11" s="89">
        <v>204</v>
      </c>
      <c r="F11" s="89" t="s">
        <v>334</v>
      </c>
      <c r="G11" s="89" t="s">
        <v>336</v>
      </c>
      <c r="H11" s="89">
        <v>4</v>
      </c>
      <c r="I11" s="89">
        <v>204</v>
      </c>
      <c r="J11" s="89"/>
      <c r="K11" s="89" t="s">
        <v>333</v>
      </c>
      <c r="L11" s="89" t="s">
        <v>337</v>
      </c>
      <c r="M11" s="89" t="s">
        <v>336</v>
      </c>
      <c r="N11" s="89">
        <v>5</v>
      </c>
      <c r="O11" s="89">
        <v>103</v>
      </c>
      <c r="P11" s="89" t="s">
        <v>337</v>
      </c>
      <c r="Q11" s="89" t="s">
        <v>338</v>
      </c>
      <c r="R11" s="89">
        <v>5</v>
      </c>
      <c r="S11" s="89">
        <v>103</v>
      </c>
      <c r="T11" s="89"/>
      <c r="U11" s="89" t="s">
        <v>333</v>
      </c>
      <c r="V11" s="89" t="s">
        <v>339</v>
      </c>
      <c r="W11" s="89" t="s">
        <v>340</v>
      </c>
      <c r="X11" s="89">
        <v>5</v>
      </c>
      <c r="Y11" s="89">
        <v>205</v>
      </c>
      <c r="Z11" s="89" t="s">
        <v>339</v>
      </c>
      <c r="AA11" s="89" t="s">
        <v>341</v>
      </c>
      <c r="AB11" s="89">
        <v>5</v>
      </c>
      <c r="AC11" s="89">
        <v>205</v>
      </c>
    </row>
    <row r="12" spans="1:29" x14ac:dyDescent="0.25">
      <c r="A12" s="89" t="s">
        <v>342</v>
      </c>
      <c r="B12" s="89" t="s">
        <v>334</v>
      </c>
      <c r="C12" s="89" t="s">
        <v>335</v>
      </c>
      <c r="D12" s="89">
        <v>4</v>
      </c>
      <c r="E12" s="89">
        <v>204</v>
      </c>
      <c r="F12" s="89" t="s">
        <v>334</v>
      </c>
      <c r="G12" s="89" t="s">
        <v>343</v>
      </c>
      <c r="H12" s="89">
        <v>4</v>
      </c>
      <c r="I12" s="89">
        <v>204</v>
      </c>
      <c r="J12" s="89"/>
      <c r="K12" s="89" t="s">
        <v>342</v>
      </c>
      <c r="L12" s="89" t="s">
        <v>337</v>
      </c>
      <c r="M12" s="89" t="s">
        <v>336</v>
      </c>
      <c r="N12" s="89">
        <v>5</v>
      </c>
      <c r="O12" s="89">
        <v>103</v>
      </c>
      <c r="P12" s="89" t="s">
        <v>337</v>
      </c>
      <c r="Q12" s="89" t="s">
        <v>344</v>
      </c>
      <c r="R12" s="89">
        <v>5</v>
      </c>
      <c r="S12" s="89">
        <v>103</v>
      </c>
      <c r="T12" s="89"/>
      <c r="U12" s="89" t="s">
        <v>342</v>
      </c>
      <c r="V12" s="89" t="s">
        <v>339</v>
      </c>
      <c r="W12" s="89" t="s">
        <v>340</v>
      </c>
      <c r="X12" s="89">
        <v>5</v>
      </c>
      <c r="Y12" s="89">
        <v>205</v>
      </c>
      <c r="Z12" s="89" t="s">
        <v>339</v>
      </c>
      <c r="AA12" s="89" t="s">
        <v>345</v>
      </c>
      <c r="AB12" s="89">
        <v>5</v>
      </c>
      <c r="AC12" s="89">
        <v>205</v>
      </c>
    </row>
    <row r="13" spans="1:29" x14ac:dyDescent="0.25">
      <c r="A13" s="89"/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</row>
    <row r="14" spans="1:29" x14ac:dyDescent="0.25">
      <c r="A14" s="89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</row>
    <row r="15" spans="1:29" x14ac:dyDescent="0.25">
      <c r="A15" s="89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</row>
    <row r="16" spans="1:29" x14ac:dyDescent="0.25">
      <c r="A16" s="89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</row>
    <row r="17" spans="1:29" x14ac:dyDescent="0.25">
      <c r="A17" s="89"/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</row>
    <row r="18" spans="1:29" x14ac:dyDescent="0.25">
      <c r="A18" s="97" t="s">
        <v>346</v>
      </c>
      <c r="B18" s="89"/>
      <c r="C18" s="89"/>
      <c r="D18" s="89"/>
      <c r="E18" s="89"/>
      <c r="F18" s="89"/>
      <c r="G18" s="89"/>
      <c r="H18" s="89"/>
      <c r="I18" s="89"/>
      <c r="J18" s="89"/>
      <c r="K18" s="97" t="s">
        <v>347</v>
      </c>
      <c r="L18" s="89"/>
      <c r="M18" s="89"/>
      <c r="N18" s="89"/>
      <c r="O18" s="89"/>
      <c r="P18" s="89"/>
      <c r="Q18" s="89"/>
      <c r="R18" s="89"/>
      <c r="S18" s="89"/>
      <c r="T18" s="89"/>
      <c r="U18" s="97" t="s">
        <v>348</v>
      </c>
      <c r="V18" s="89"/>
      <c r="W18" s="89"/>
      <c r="X18" s="89"/>
      <c r="Y18" s="89"/>
      <c r="Z18" s="89"/>
      <c r="AA18" s="89"/>
      <c r="AB18" s="89"/>
      <c r="AC18" s="89"/>
    </row>
    <row r="19" spans="1:29" x14ac:dyDescent="0.25">
      <c r="A19" s="97" t="s">
        <v>326</v>
      </c>
      <c r="B19" s="89">
        <v>2</v>
      </c>
      <c r="C19" s="89"/>
      <c r="D19" s="89"/>
      <c r="E19" s="89"/>
      <c r="F19" s="89"/>
      <c r="G19" s="89"/>
      <c r="H19" s="89"/>
      <c r="I19" s="89"/>
      <c r="J19" s="89"/>
      <c r="K19" s="97" t="s">
        <v>326</v>
      </c>
      <c r="L19" s="89">
        <v>2</v>
      </c>
      <c r="M19" s="89"/>
      <c r="N19" s="89"/>
      <c r="O19" s="89"/>
      <c r="P19" s="89"/>
      <c r="Q19" s="89"/>
      <c r="R19" s="89"/>
      <c r="S19" s="89"/>
      <c r="T19" s="89"/>
      <c r="U19" s="97" t="s">
        <v>326</v>
      </c>
      <c r="V19" s="89">
        <v>2</v>
      </c>
      <c r="W19" s="89"/>
      <c r="X19" s="89"/>
      <c r="Y19" s="89"/>
      <c r="Z19" s="89"/>
      <c r="AA19" s="89"/>
      <c r="AB19" s="89"/>
      <c r="AC19" s="89"/>
    </row>
    <row r="20" spans="1:29" x14ac:dyDescent="0.25">
      <c r="A20" s="97" t="s">
        <v>327</v>
      </c>
      <c r="B20" s="97" t="s">
        <v>328</v>
      </c>
      <c r="C20" s="97" t="s">
        <v>329</v>
      </c>
      <c r="D20" s="97" t="s">
        <v>330</v>
      </c>
      <c r="E20" s="97" t="s">
        <v>331</v>
      </c>
      <c r="F20" s="97" t="s">
        <v>328</v>
      </c>
      <c r="G20" s="97" t="s">
        <v>332</v>
      </c>
      <c r="H20" s="97" t="s">
        <v>330</v>
      </c>
      <c r="I20" s="97" t="s">
        <v>331</v>
      </c>
      <c r="J20" s="89"/>
      <c r="K20" s="97" t="s">
        <v>327</v>
      </c>
      <c r="L20" s="97" t="s">
        <v>328</v>
      </c>
      <c r="M20" s="97" t="s">
        <v>329</v>
      </c>
      <c r="N20" s="97" t="s">
        <v>330</v>
      </c>
      <c r="O20" s="97" t="s">
        <v>331</v>
      </c>
      <c r="P20" s="97" t="s">
        <v>328</v>
      </c>
      <c r="Q20" s="97" t="s">
        <v>332</v>
      </c>
      <c r="R20" s="97" t="s">
        <v>330</v>
      </c>
      <c r="S20" s="97" t="s">
        <v>331</v>
      </c>
      <c r="T20" s="89"/>
      <c r="U20" s="97" t="s">
        <v>327</v>
      </c>
      <c r="V20" s="97" t="s">
        <v>328</v>
      </c>
      <c r="W20" s="97" t="s">
        <v>329</v>
      </c>
      <c r="X20" s="97" t="s">
        <v>330</v>
      </c>
      <c r="Y20" s="97" t="s">
        <v>331</v>
      </c>
      <c r="Z20" s="97" t="s">
        <v>328</v>
      </c>
      <c r="AA20" s="97" t="s">
        <v>332</v>
      </c>
      <c r="AB20" s="97" t="s">
        <v>330</v>
      </c>
      <c r="AC20" s="97" t="s">
        <v>331</v>
      </c>
    </row>
    <row r="21" spans="1:29" x14ac:dyDescent="0.25">
      <c r="A21" s="89" t="s">
        <v>333</v>
      </c>
      <c r="B21" s="89" t="s">
        <v>339</v>
      </c>
      <c r="C21" s="89" t="s">
        <v>340</v>
      </c>
      <c r="D21" s="89">
        <v>5</v>
      </c>
      <c r="E21" s="89">
        <v>205</v>
      </c>
      <c r="F21" s="89" t="s">
        <v>339</v>
      </c>
      <c r="G21" s="89" t="s">
        <v>335</v>
      </c>
      <c r="H21" s="89">
        <v>5</v>
      </c>
      <c r="I21" s="89">
        <v>205</v>
      </c>
      <c r="J21" s="89"/>
      <c r="K21" s="89" t="s">
        <v>333</v>
      </c>
      <c r="L21" s="89" t="s">
        <v>339</v>
      </c>
      <c r="M21" s="89" t="s">
        <v>340</v>
      </c>
      <c r="N21" s="89">
        <v>5</v>
      </c>
      <c r="O21" s="89">
        <v>205</v>
      </c>
      <c r="P21" s="89" t="s">
        <v>339</v>
      </c>
      <c r="Q21" s="89" t="s">
        <v>349</v>
      </c>
      <c r="R21" s="89">
        <v>5</v>
      </c>
      <c r="S21" s="89">
        <v>205</v>
      </c>
      <c r="T21" s="89"/>
      <c r="U21" s="89" t="s">
        <v>333</v>
      </c>
      <c r="V21" s="89" t="s">
        <v>348</v>
      </c>
      <c r="W21" s="89" t="s">
        <v>340</v>
      </c>
      <c r="X21" s="89">
        <v>3</v>
      </c>
      <c r="Y21" s="89">
        <v>103</v>
      </c>
      <c r="Z21" s="89" t="s">
        <v>348</v>
      </c>
      <c r="AA21" s="89" t="s">
        <v>350</v>
      </c>
      <c r="AB21" s="89">
        <v>3</v>
      </c>
      <c r="AC21" s="89">
        <v>103</v>
      </c>
    </row>
    <row r="22" spans="1:29" x14ac:dyDescent="0.25">
      <c r="A22" s="89" t="s">
        <v>342</v>
      </c>
      <c r="B22" s="89" t="s">
        <v>339</v>
      </c>
      <c r="C22" s="89" t="s">
        <v>340</v>
      </c>
      <c r="D22" s="89">
        <v>5</v>
      </c>
      <c r="E22" s="89">
        <v>205</v>
      </c>
      <c r="F22" s="89" t="s">
        <v>339</v>
      </c>
      <c r="G22" s="89" t="s">
        <v>349</v>
      </c>
      <c r="H22" s="89">
        <v>5</v>
      </c>
      <c r="I22" s="89">
        <v>205</v>
      </c>
      <c r="J22" s="89"/>
      <c r="K22" s="89" t="s">
        <v>342</v>
      </c>
      <c r="L22" s="89" t="s">
        <v>339</v>
      </c>
      <c r="M22" s="89" t="s">
        <v>340</v>
      </c>
      <c r="N22" s="89">
        <v>5</v>
      </c>
      <c r="O22" s="89">
        <v>205</v>
      </c>
      <c r="P22" s="89" t="s">
        <v>339</v>
      </c>
      <c r="Q22" s="89" t="s">
        <v>335</v>
      </c>
      <c r="R22" s="89">
        <v>5</v>
      </c>
      <c r="S22" s="89">
        <v>205</v>
      </c>
      <c r="T22" s="89"/>
      <c r="U22" s="89" t="s">
        <v>342</v>
      </c>
      <c r="V22" s="89" t="s">
        <v>348</v>
      </c>
      <c r="W22" s="89" t="s">
        <v>340</v>
      </c>
      <c r="X22" s="89">
        <v>3</v>
      </c>
      <c r="Y22" s="89">
        <v>103</v>
      </c>
      <c r="Z22" s="89" t="s">
        <v>348</v>
      </c>
      <c r="AA22" s="89" t="s">
        <v>351</v>
      </c>
      <c r="AB22" s="89">
        <v>3</v>
      </c>
      <c r="AC22" s="89">
        <v>103</v>
      </c>
    </row>
    <row r="23" spans="1:29" x14ac:dyDescent="0.25">
      <c r="A23" s="89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</row>
    <row r="24" spans="1:29" x14ac:dyDescent="0.25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</row>
    <row r="25" spans="1:29" x14ac:dyDescent="0.25">
      <c r="A25" s="89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</row>
    <row r="26" spans="1:29" x14ac:dyDescent="0.25">
      <c r="A26" s="89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</row>
    <row r="27" spans="1:29" x14ac:dyDescent="0.25">
      <c r="A27" s="89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</row>
    <row r="28" spans="1:29" ht="15.75" thickBot="1" x14ac:dyDescent="0.3">
      <c r="A28" s="97" t="s">
        <v>352</v>
      </c>
      <c r="B28" s="89"/>
      <c r="C28" s="89"/>
      <c r="D28" s="89"/>
      <c r="E28" s="89"/>
      <c r="F28" s="89"/>
      <c r="G28" s="89"/>
      <c r="H28" s="89"/>
      <c r="I28" s="89"/>
      <c r="J28" s="89"/>
      <c r="K28" s="97" t="s">
        <v>353</v>
      </c>
      <c r="L28" s="89"/>
      <c r="M28" s="89"/>
      <c r="N28" s="89"/>
      <c r="O28" s="89"/>
      <c r="P28" s="89"/>
      <c r="Q28" s="89"/>
      <c r="R28" s="89"/>
      <c r="S28" s="89"/>
      <c r="T28" s="89"/>
      <c r="U28" s="98"/>
      <c r="V28" s="98"/>
      <c r="W28" s="98"/>
      <c r="X28" s="99" t="s">
        <v>183</v>
      </c>
      <c r="Y28" s="98"/>
      <c r="Z28" s="98"/>
      <c r="AA28" s="98"/>
      <c r="AB28" s="89"/>
      <c r="AC28" s="89"/>
    </row>
    <row r="29" spans="1:29" ht="25.5" thickTop="1" thickBot="1" x14ac:dyDescent="0.3">
      <c r="A29" s="97" t="s">
        <v>326</v>
      </c>
      <c r="B29" s="89">
        <v>7</v>
      </c>
      <c r="C29" s="89"/>
      <c r="D29" s="89"/>
      <c r="E29" s="89"/>
      <c r="F29" s="89"/>
      <c r="G29" s="89"/>
      <c r="H29" s="89"/>
      <c r="I29" s="89"/>
      <c r="J29" s="89"/>
      <c r="K29" s="97" t="s">
        <v>326</v>
      </c>
      <c r="L29" s="89">
        <v>3</v>
      </c>
      <c r="M29" s="89"/>
      <c r="N29" s="89"/>
      <c r="O29" s="89"/>
      <c r="P29" s="89"/>
      <c r="Q29" s="89"/>
      <c r="R29" s="89"/>
      <c r="S29" s="89"/>
      <c r="T29" s="89"/>
      <c r="U29" s="100" t="s">
        <v>170</v>
      </c>
      <c r="V29" s="101" t="s">
        <v>171</v>
      </c>
      <c r="W29" s="101" t="s">
        <v>172</v>
      </c>
      <c r="X29" s="101" t="s">
        <v>173</v>
      </c>
      <c r="Y29" s="101" t="s">
        <v>174</v>
      </c>
      <c r="Z29" s="101" t="s">
        <v>175</v>
      </c>
      <c r="AA29" s="102" t="s">
        <v>176</v>
      </c>
      <c r="AB29" s="89"/>
      <c r="AC29" s="89"/>
    </row>
    <row r="30" spans="1:29" ht="16.5" thickTop="1" thickBot="1" x14ac:dyDescent="0.3">
      <c r="A30" s="97" t="s">
        <v>327</v>
      </c>
      <c r="B30" s="97" t="s">
        <v>328</v>
      </c>
      <c r="C30" s="97" t="s">
        <v>329</v>
      </c>
      <c r="D30" s="97" t="s">
        <v>330</v>
      </c>
      <c r="E30" s="97" t="s">
        <v>331</v>
      </c>
      <c r="F30" s="97" t="s">
        <v>328</v>
      </c>
      <c r="G30" s="97" t="s">
        <v>332</v>
      </c>
      <c r="H30" s="97" t="s">
        <v>330</v>
      </c>
      <c r="I30" s="97" t="s">
        <v>331</v>
      </c>
      <c r="J30" s="89"/>
      <c r="K30" s="97" t="s">
        <v>327</v>
      </c>
      <c r="L30" s="97" t="s">
        <v>328</v>
      </c>
      <c r="M30" s="97" t="s">
        <v>329</v>
      </c>
      <c r="N30" s="97" t="s">
        <v>330</v>
      </c>
      <c r="O30" s="97" t="s">
        <v>331</v>
      </c>
      <c r="P30" s="97" t="s">
        <v>328</v>
      </c>
      <c r="Q30" s="97" t="s">
        <v>332</v>
      </c>
      <c r="R30" s="97" t="s">
        <v>330</v>
      </c>
      <c r="S30" s="97" t="s">
        <v>331</v>
      </c>
      <c r="T30" s="89"/>
      <c r="U30" s="103" t="s">
        <v>177</v>
      </c>
      <c r="V30" s="104">
        <f>'5Rx0L'!H7</f>
        <v>30.238798684210529</v>
      </c>
      <c r="W30" s="104" t="s">
        <v>178</v>
      </c>
      <c r="X30" s="104">
        <f>'5Rx5L'!H7</f>
        <v>36.889594473684213</v>
      </c>
      <c r="Y30" s="104">
        <f>'5Rx5L'!H31</f>
        <v>10.571921415789472</v>
      </c>
      <c r="Z30" s="104">
        <f>'5Rx5L'!H55</f>
        <v>41.645685789473681</v>
      </c>
      <c r="AA30" s="105">
        <f>'5Rx5L'!H79</f>
        <v>25.31517736842105</v>
      </c>
      <c r="AB30" s="89"/>
      <c r="AC30" s="89"/>
    </row>
    <row r="31" spans="1:29" ht="15.75" thickBot="1" x14ac:dyDescent="0.3">
      <c r="A31" s="106" t="s">
        <v>232</v>
      </c>
      <c r="B31" s="89" t="s">
        <v>354</v>
      </c>
      <c r="C31" s="89" t="s">
        <v>350</v>
      </c>
      <c r="D31" s="89">
        <v>5</v>
      </c>
      <c r="E31" s="89">
        <v>205</v>
      </c>
      <c r="F31" s="89" t="s">
        <v>354</v>
      </c>
      <c r="G31" s="89" t="s">
        <v>341</v>
      </c>
      <c r="H31" s="89">
        <v>5</v>
      </c>
      <c r="I31" s="89">
        <v>205</v>
      </c>
      <c r="J31" s="89"/>
      <c r="K31" s="106" t="s">
        <v>245</v>
      </c>
      <c r="L31" s="89" t="s">
        <v>337</v>
      </c>
      <c r="M31" s="89" t="s">
        <v>336</v>
      </c>
      <c r="N31" s="89">
        <v>5</v>
      </c>
      <c r="O31" s="89">
        <v>103</v>
      </c>
      <c r="P31" s="89" t="s">
        <v>337</v>
      </c>
      <c r="Q31" s="89" t="s">
        <v>338</v>
      </c>
      <c r="R31" s="89">
        <v>5</v>
      </c>
      <c r="S31" s="89">
        <v>103</v>
      </c>
      <c r="T31" s="89"/>
      <c r="U31" s="103" t="s">
        <v>179</v>
      </c>
      <c r="V31" s="104">
        <f>'5Rx0L'!H31</f>
        <v>72.407656631578959</v>
      </c>
      <c r="W31" s="104">
        <f>'5Rx5L'!H103</f>
        <v>51.125541578947384</v>
      </c>
      <c r="X31" s="104">
        <f>'5Rx5L'!H127</f>
        <v>68.227184947368443</v>
      </c>
      <c r="Y31" s="104">
        <f>'5Rx5L'!H151</f>
        <v>60.566545736842102</v>
      </c>
      <c r="Z31" s="104">
        <f>'5Rx5L'!H175</f>
        <v>63.763085842105262</v>
      </c>
      <c r="AA31" s="105">
        <f>'5Rx5L'!H199</f>
        <v>65.824043210526298</v>
      </c>
      <c r="AB31" s="89"/>
      <c r="AC31" s="89"/>
    </row>
    <row r="32" spans="1:29" ht="15.75" thickBot="1" x14ac:dyDescent="0.3">
      <c r="A32" s="106" t="s">
        <v>245</v>
      </c>
      <c r="B32" s="89" t="s">
        <v>354</v>
      </c>
      <c r="C32" s="89" t="s">
        <v>350</v>
      </c>
      <c r="D32" s="89">
        <v>5</v>
      </c>
      <c r="E32" s="89">
        <v>205</v>
      </c>
      <c r="F32" s="89" t="s">
        <v>354</v>
      </c>
      <c r="G32" s="89" t="s">
        <v>355</v>
      </c>
      <c r="H32" s="89">
        <v>5</v>
      </c>
      <c r="I32" s="89">
        <v>205</v>
      </c>
      <c r="J32" s="89"/>
      <c r="K32" s="106" t="s">
        <v>246</v>
      </c>
      <c r="L32" s="89" t="s">
        <v>337</v>
      </c>
      <c r="M32" s="89" t="s">
        <v>356</v>
      </c>
      <c r="N32" s="89">
        <v>5</v>
      </c>
      <c r="O32" s="89">
        <v>103</v>
      </c>
      <c r="P32" s="89" t="s">
        <v>337</v>
      </c>
      <c r="Q32" s="89" t="s">
        <v>357</v>
      </c>
      <c r="R32" s="89">
        <v>5</v>
      </c>
      <c r="S32" s="89">
        <v>103</v>
      </c>
      <c r="T32" s="89"/>
      <c r="U32" s="103" t="s">
        <v>180</v>
      </c>
      <c r="V32" s="104">
        <f>'5Rx0L'!H55</f>
        <v>76.969248368421049</v>
      </c>
      <c r="W32" s="104">
        <f>'5Rx5L'!H223</f>
        <v>41.459946473684212</v>
      </c>
      <c r="X32" s="104">
        <f>'5Rx5L'!H247</f>
        <v>72.361486315789477</v>
      </c>
      <c r="Y32" s="104">
        <f>'5Rx5L'!H271</f>
        <v>55.374766578947366</v>
      </c>
      <c r="Z32" s="104">
        <f>'5Rx5L'!H295</f>
        <v>76.437997473684206</v>
      </c>
      <c r="AA32" s="105">
        <f>'5Rx5L'!H319</f>
        <v>53.981159736842102</v>
      </c>
      <c r="AB32" s="89"/>
      <c r="AC32" s="89"/>
    </row>
    <row r="33" spans="1:29" ht="15.75" thickBot="1" x14ac:dyDescent="0.3">
      <c r="A33" s="106" t="s">
        <v>246</v>
      </c>
      <c r="B33" s="89" t="s">
        <v>354</v>
      </c>
      <c r="C33" s="89" t="s">
        <v>350</v>
      </c>
      <c r="D33" s="89">
        <v>5</v>
      </c>
      <c r="E33" s="89">
        <v>205</v>
      </c>
      <c r="F33" s="89" t="s">
        <v>354</v>
      </c>
      <c r="G33" s="89" t="s">
        <v>335</v>
      </c>
      <c r="H33" s="89">
        <v>5</v>
      </c>
      <c r="I33" s="89">
        <v>205</v>
      </c>
      <c r="J33" s="89"/>
      <c r="K33" s="106" t="s">
        <v>247</v>
      </c>
      <c r="L33" s="89" t="s">
        <v>337</v>
      </c>
      <c r="M33" s="89" t="s">
        <v>351</v>
      </c>
      <c r="N33" s="89">
        <v>5</v>
      </c>
      <c r="O33" s="89">
        <v>103</v>
      </c>
      <c r="P33" s="89" t="s">
        <v>337</v>
      </c>
      <c r="Q33" s="89" t="s">
        <v>345</v>
      </c>
      <c r="R33" s="89">
        <v>5</v>
      </c>
      <c r="S33" s="89">
        <v>103</v>
      </c>
      <c r="T33" s="89"/>
      <c r="U33" s="103" t="s">
        <v>181</v>
      </c>
      <c r="V33" s="104">
        <f>'5Rx0L'!H79</f>
        <v>98.992346578947377</v>
      </c>
      <c r="W33" s="104">
        <f>'5Rx5L'!H343</f>
        <v>82.486610947368447</v>
      </c>
      <c r="X33" s="104">
        <f>'5Rx5L'!H367</f>
        <v>91.83276489473684</v>
      </c>
      <c r="Y33" s="104">
        <f>'5Rx5L'!H391</f>
        <v>76.734976631578945</v>
      </c>
      <c r="Z33" s="104">
        <f>'5Rx5L'!H415</f>
        <v>96.62345589473685</v>
      </c>
      <c r="AA33" s="105">
        <f>'5Rx5L'!H439</f>
        <v>91.561959368421057</v>
      </c>
      <c r="AB33" s="89"/>
      <c r="AC33" s="89"/>
    </row>
    <row r="34" spans="1:29" ht="15.75" thickBot="1" x14ac:dyDescent="0.3">
      <c r="A34" s="106" t="s">
        <v>247</v>
      </c>
      <c r="B34" s="89" t="s">
        <v>354</v>
      </c>
      <c r="C34" s="89" t="s">
        <v>350</v>
      </c>
      <c r="D34" s="89">
        <v>5</v>
      </c>
      <c r="E34" s="89">
        <v>205</v>
      </c>
      <c r="F34" s="89" t="s">
        <v>354</v>
      </c>
      <c r="G34" s="89" t="s">
        <v>336</v>
      </c>
      <c r="H34" s="89">
        <v>5</v>
      </c>
      <c r="I34" s="89">
        <v>205</v>
      </c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107" t="s">
        <v>182</v>
      </c>
      <c r="V34" s="108">
        <f>'5Rx0L'!H103</f>
        <v>99.131842421052625</v>
      </c>
      <c r="W34" s="108">
        <f>'5Rx5L'!H463</f>
        <v>96.991225263157887</v>
      </c>
      <c r="X34" s="108">
        <f>'5Rx5L'!H487</f>
        <v>94.649083578947383</v>
      </c>
      <c r="Y34" s="108">
        <f>'5Rx5L'!H511</f>
        <v>81.418787473684205</v>
      </c>
      <c r="Z34" s="108">
        <f>'5Rx5L'!H535</f>
        <v>104.33898499999999</v>
      </c>
      <c r="AA34" s="109">
        <f>'5Rx5L'!H559</f>
        <v>90.568343999999996</v>
      </c>
      <c r="AB34" s="89"/>
      <c r="AC34" s="89"/>
    </row>
    <row r="35" spans="1:29" ht="15.75" thickTop="1" x14ac:dyDescent="0.25">
      <c r="A35" s="106" t="s">
        <v>248</v>
      </c>
      <c r="B35" s="89" t="s">
        <v>354</v>
      </c>
      <c r="C35" s="89" t="s">
        <v>350</v>
      </c>
      <c r="D35" s="89">
        <v>5</v>
      </c>
      <c r="E35" s="89">
        <v>205</v>
      </c>
      <c r="F35" s="89" t="s">
        <v>354</v>
      </c>
      <c r="G35" s="89" t="s">
        <v>338</v>
      </c>
      <c r="H35" s="89">
        <v>5</v>
      </c>
      <c r="I35" s="89">
        <v>205</v>
      </c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</row>
    <row r="36" spans="1:29" x14ac:dyDescent="0.25">
      <c r="A36" s="106" t="s">
        <v>288</v>
      </c>
      <c r="B36" s="89" t="s">
        <v>354</v>
      </c>
      <c r="C36" s="89" t="s">
        <v>350</v>
      </c>
      <c r="D36" s="89">
        <v>5</v>
      </c>
      <c r="E36" s="89">
        <v>205</v>
      </c>
      <c r="F36" s="89" t="s">
        <v>354</v>
      </c>
      <c r="G36" t="s">
        <v>358</v>
      </c>
      <c r="H36" s="89">
        <v>5</v>
      </c>
      <c r="I36" s="89">
        <v>205</v>
      </c>
    </row>
    <row r="37" spans="1:29" x14ac:dyDescent="0.25">
      <c r="A37" s="106" t="s">
        <v>229</v>
      </c>
      <c r="B37" s="89" t="s">
        <v>354</v>
      </c>
      <c r="C37" s="89" t="s">
        <v>350</v>
      </c>
      <c r="D37" s="89">
        <v>5</v>
      </c>
      <c r="E37" s="89">
        <v>205</v>
      </c>
      <c r="F37" s="89" t="s">
        <v>354</v>
      </c>
      <c r="G37" t="s">
        <v>356</v>
      </c>
      <c r="H37" s="89">
        <v>5</v>
      </c>
      <c r="I37" s="89">
        <v>205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446"/>
  <sheetViews>
    <sheetView zoomScaleNormal="100" workbookViewId="0">
      <selection activeCell="N1" sqref="N1:O1446"/>
    </sheetView>
  </sheetViews>
  <sheetFormatPr defaultRowHeight="15" x14ac:dyDescent="0.25"/>
  <cols>
    <col min="1" max="1" width="13.7109375" style="40" customWidth="1"/>
    <col min="4" max="4" width="3" style="19" customWidth="1"/>
    <col min="5" max="5" width="10.7109375" style="5" customWidth="1"/>
    <col min="6" max="7" width="10.7109375" style="6" customWidth="1"/>
    <col min="8" max="8" width="10.7109375" style="5" customWidth="1"/>
    <col min="9" max="9" width="10.7109375" style="6" customWidth="1"/>
    <col min="10" max="10" width="10.7109375" style="5" customWidth="1"/>
    <col min="11" max="11" width="10.7109375" style="6" customWidth="1"/>
    <col min="12" max="12" width="10.7109375" style="87" customWidth="1"/>
    <col min="13" max="13" width="13.7109375" style="40" customWidth="1"/>
    <col min="16" max="16" width="2" style="19" customWidth="1"/>
    <col min="17" max="17" width="10.7109375" style="5" customWidth="1"/>
    <col min="18" max="19" width="10.7109375" style="6" customWidth="1"/>
    <col min="20" max="20" width="10.7109375" style="5" customWidth="1"/>
    <col min="21" max="21" width="10.7109375" style="6" customWidth="1"/>
    <col min="22" max="22" width="10.7109375" style="5" customWidth="1"/>
    <col min="23" max="23" width="10.7109375" style="6" customWidth="1"/>
    <col min="24" max="24" width="10.7109375" style="87" customWidth="1"/>
    <col min="25" max="25" width="2" style="19" customWidth="1"/>
    <col min="26" max="16384" width="9.140625" style="3"/>
  </cols>
  <sheetData>
    <row r="1" spans="1:25" x14ac:dyDescent="0.25">
      <c r="B1" s="89" t="s">
        <v>95</v>
      </c>
      <c r="C1" s="89"/>
      <c r="E1" s="5" t="s">
        <v>1</v>
      </c>
      <c r="I1" s="31" t="s">
        <v>16</v>
      </c>
      <c r="N1" s="89" t="s">
        <v>95</v>
      </c>
      <c r="O1" s="89"/>
      <c r="Q1" s="5" t="s">
        <v>1</v>
      </c>
      <c r="U1" s="31" t="s">
        <v>17</v>
      </c>
    </row>
    <row r="2" spans="1:25" x14ac:dyDescent="0.25">
      <c r="A2" s="39" t="s">
        <v>106</v>
      </c>
      <c r="B2" s="89" t="s">
        <v>259</v>
      </c>
      <c r="C2" s="89" t="s">
        <v>279</v>
      </c>
      <c r="F2" s="70" t="s">
        <v>232</v>
      </c>
      <c r="G2" s="70" t="s">
        <v>245</v>
      </c>
      <c r="H2" s="70" t="s">
        <v>246</v>
      </c>
      <c r="I2" s="70" t="s">
        <v>247</v>
      </c>
      <c r="J2" s="70" t="s">
        <v>248</v>
      </c>
      <c r="K2" s="70" t="s">
        <v>288</v>
      </c>
      <c r="L2" s="70" t="s">
        <v>229</v>
      </c>
      <c r="M2" s="39" t="s">
        <v>107</v>
      </c>
      <c r="N2" s="89" t="s">
        <v>259</v>
      </c>
      <c r="O2" s="89" t="s">
        <v>279</v>
      </c>
      <c r="R2" s="70" t="s">
        <v>232</v>
      </c>
      <c r="S2" s="70" t="s">
        <v>245</v>
      </c>
      <c r="T2" s="70" t="s">
        <v>246</v>
      </c>
      <c r="U2" s="70" t="s">
        <v>247</v>
      </c>
      <c r="V2" s="70" t="s">
        <v>248</v>
      </c>
      <c r="W2" s="70" t="s">
        <v>288</v>
      </c>
      <c r="X2" s="70" t="s">
        <v>229</v>
      </c>
      <c r="Y2" s="70" t="s">
        <v>229</v>
      </c>
    </row>
    <row r="3" spans="1:25" x14ac:dyDescent="0.25">
      <c r="B3" s="89" t="s">
        <v>268</v>
      </c>
      <c r="C3" s="89" t="s">
        <v>298</v>
      </c>
      <c r="F3" s="44" t="str">
        <f>C8</f>
        <v>+13 dBm CL Log Mag(dB)</v>
      </c>
      <c r="G3" s="44" t="str">
        <f>C214</f>
        <v>+11 dBm LO Log Mag(dB)</v>
      </c>
      <c r="H3" s="44" t="str">
        <f>C420</f>
        <v>+9 dBm LO Log Mag(dB)</v>
      </c>
      <c r="I3" s="44" t="str">
        <f>C626</f>
        <v>+7 dBm LO Log Mag(dB)</v>
      </c>
      <c r="J3" s="44" t="str">
        <f>C832</f>
        <v>+5 dBm LO Log Mag(dB)</v>
      </c>
      <c r="K3" s="44" t="str">
        <f>C1038</f>
        <v>+3 dBm LO Log Mag(dB)</v>
      </c>
      <c r="L3" s="44" t="str">
        <f>C1244</f>
        <v>+1 dBm LO Log Mag(dB)</v>
      </c>
      <c r="N3" s="89" t="s">
        <v>268</v>
      </c>
      <c r="O3" s="89" t="s">
        <v>298</v>
      </c>
      <c r="R3" s="44" t="str">
        <f>O8</f>
        <v>+13 dBm CL Log Mag(dB)</v>
      </c>
      <c r="S3" s="44" t="str">
        <f>O214</f>
        <v>+11 dBm LO Log Mag(dB)</v>
      </c>
      <c r="T3" s="44" t="str">
        <f>O420</f>
        <v>+9 dBm LO Log Mag(dB)</v>
      </c>
      <c r="U3" s="44" t="str">
        <f>O626</f>
        <v>+7 dBm LO Log Mag(dB)</v>
      </c>
      <c r="V3" s="44" t="str">
        <f>O832</f>
        <v>+5 dBm LO Log Mag(dB)</v>
      </c>
      <c r="W3" s="44" t="str">
        <f>O1038</f>
        <v>+3 dBm LO Log Mag(dB)</v>
      </c>
      <c r="X3" s="44" t="str">
        <f>O1244</f>
        <v>+1 dBm LO Log Mag(dB)</v>
      </c>
    </row>
    <row r="4" spans="1:25" x14ac:dyDescent="0.25">
      <c r="B4" s="89" t="s">
        <v>98</v>
      </c>
      <c r="C4" s="89"/>
      <c r="H4" s="6"/>
      <c r="J4" s="6"/>
      <c r="N4" s="89" t="s">
        <v>98</v>
      </c>
      <c r="O4" s="89"/>
      <c r="T4" s="6"/>
      <c r="V4" s="6"/>
    </row>
    <row r="5" spans="1:25" x14ac:dyDescent="0.25">
      <c r="B5" s="89"/>
      <c r="C5" s="89"/>
      <c r="D5" s="20"/>
      <c r="E5" s="6">
        <f t="shared" ref="E5:E68" si="0">B9/1000000000</f>
        <v>0.191</v>
      </c>
      <c r="F5" s="6">
        <f t="shared" ref="F5:F68" si="1">C9</f>
        <v>-79.719245999999998</v>
      </c>
      <c r="G5" s="44">
        <f t="shared" ref="G5:G68" si="2">C215</f>
        <v>-69.364395000000002</v>
      </c>
      <c r="H5" s="44">
        <f t="shared" ref="H5:H68" si="3">C421</f>
        <v>-67.967727999999994</v>
      </c>
      <c r="I5" s="44">
        <f t="shared" ref="I5:I68" si="4">C627</f>
        <v>-68.735450999999998</v>
      </c>
      <c r="J5" s="44">
        <f t="shared" ref="J5:J68" si="5">C833</f>
        <v>-78.190612999999999</v>
      </c>
      <c r="K5" s="44">
        <f t="shared" ref="K5:K68" si="6">C1039</f>
        <v>-77.335189999999997</v>
      </c>
      <c r="L5" s="44">
        <f>C1245</f>
        <v>-70.901741000000001</v>
      </c>
      <c r="N5" s="89"/>
      <c r="O5" s="89"/>
      <c r="P5" s="20"/>
      <c r="Q5" s="6">
        <f>N9/1000000000</f>
        <v>0.191</v>
      </c>
      <c r="R5" s="6">
        <f>O9</f>
        <v>-76.587935999999999</v>
      </c>
      <c r="S5" s="44">
        <f>O215</f>
        <v>-68.599800000000002</v>
      </c>
      <c r="T5" s="44">
        <f>O421</f>
        <v>-72.554007999999996</v>
      </c>
      <c r="U5" s="44">
        <f>O627</f>
        <v>-87.900481999999997</v>
      </c>
      <c r="V5" s="44">
        <f>O833</f>
        <v>-70.685471000000007</v>
      </c>
      <c r="W5" s="44">
        <f>O1039</f>
        <v>-76.631065000000007</v>
      </c>
      <c r="X5" s="44">
        <f>O1245</f>
        <v>-81.494026000000005</v>
      </c>
      <c r="Y5" s="20"/>
    </row>
    <row r="6" spans="1:25" x14ac:dyDescent="0.25">
      <c r="B6" s="89"/>
      <c r="C6" s="89"/>
      <c r="D6" s="20"/>
      <c r="E6" s="6">
        <f t="shared" si="0"/>
        <v>0.27004499999999998</v>
      </c>
      <c r="F6" s="6">
        <f t="shared" si="1"/>
        <v>-58.097290000000001</v>
      </c>
      <c r="G6" s="44">
        <f t="shared" si="2"/>
        <v>-63.024135999999999</v>
      </c>
      <c r="H6" s="44">
        <f t="shared" si="3"/>
        <v>-63.575958</v>
      </c>
      <c r="I6" s="44">
        <f t="shared" si="4"/>
        <v>-65.014640999999997</v>
      </c>
      <c r="J6" s="44">
        <f t="shared" si="5"/>
        <v>-71.793982999999997</v>
      </c>
      <c r="K6" s="44">
        <f t="shared" si="6"/>
        <v>-81.082938999999996</v>
      </c>
      <c r="L6" s="44">
        <f t="shared" ref="L6:L69" si="7">C1246</f>
        <v>-73.817527999999996</v>
      </c>
      <c r="N6" s="89"/>
      <c r="O6" s="89"/>
      <c r="P6" s="20"/>
      <c r="Q6" s="6">
        <f t="shared" ref="Q6:Q69" si="8">N10/1000000000</f>
        <v>0.27004499999999998</v>
      </c>
      <c r="R6" s="6">
        <f t="shared" ref="R6:R69" si="9">O10</f>
        <v>-73.315758000000002</v>
      </c>
      <c r="S6" s="44">
        <f t="shared" ref="S6:S69" si="10">O216</f>
        <v>-69.089179999999999</v>
      </c>
      <c r="T6" s="44">
        <f t="shared" ref="T6:T69" si="11">O422</f>
        <v>-69.267692999999994</v>
      </c>
      <c r="U6" s="44">
        <f t="shared" ref="U6:U69" si="12">O628</f>
        <v>-80.466560000000001</v>
      </c>
      <c r="V6" s="44">
        <f t="shared" ref="V6:V69" si="13">O834</f>
        <v>-83.752457000000007</v>
      </c>
      <c r="W6" s="44">
        <f t="shared" ref="W6:W69" si="14">O1040</f>
        <v>-71.260459999999995</v>
      </c>
      <c r="X6" s="44">
        <f t="shared" ref="X6:X69" si="15">O1246</f>
        <v>-74.360412999999994</v>
      </c>
      <c r="Y6" s="20"/>
    </row>
    <row r="7" spans="1:25" x14ac:dyDescent="0.25">
      <c r="B7" s="89" t="s">
        <v>99</v>
      </c>
      <c r="C7" s="89"/>
      <c r="D7" s="20"/>
      <c r="E7" s="6">
        <f t="shared" si="0"/>
        <v>0.34909000000000001</v>
      </c>
      <c r="F7" s="6">
        <f t="shared" si="1"/>
        <v>-47.662281</v>
      </c>
      <c r="G7" s="44">
        <f t="shared" si="2"/>
        <v>-50.559612000000001</v>
      </c>
      <c r="H7" s="44">
        <f t="shared" si="3"/>
        <v>-57.870494999999998</v>
      </c>
      <c r="I7" s="44">
        <f t="shared" si="4"/>
        <v>-60.080275999999998</v>
      </c>
      <c r="J7" s="44">
        <f t="shared" si="5"/>
        <v>-65.115279999999998</v>
      </c>
      <c r="K7" s="44">
        <f t="shared" si="6"/>
        <v>-66.737099000000001</v>
      </c>
      <c r="L7" s="44">
        <f t="shared" si="7"/>
        <v>-68.183739000000003</v>
      </c>
      <c r="N7" s="89" t="s">
        <v>99</v>
      </c>
      <c r="O7" s="89"/>
      <c r="P7" s="20"/>
      <c r="Q7" s="6">
        <f t="shared" si="8"/>
        <v>0.34909000000000001</v>
      </c>
      <c r="R7" s="6">
        <f t="shared" si="9"/>
        <v>-62.034058000000002</v>
      </c>
      <c r="S7" s="44">
        <f t="shared" si="10"/>
        <v>-64.094596999999993</v>
      </c>
      <c r="T7" s="44">
        <f t="shared" si="11"/>
        <v>-65.031441000000001</v>
      </c>
      <c r="U7" s="44">
        <f t="shared" si="12"/>
        <v>-71.792930999999996</v>
      </c>
      <c r="V7" s="44">
        <f t="shared" si="13"/>
        <v>-69.887062</v>
      </c>
      <c r="W7" s="44">
        <f t="shared" si="14"/>
        <v>-69.430633999999998</v>
      </c>
      <c r="X7" s="44">
        <f t="shared" si="15"/>
        <v>-75.257721000000004</v>
      </c>
      <c r="Y7" s="20"/>
    </row>
    <row r="8" spans="1:25" x14ac:dyDescent="0.25">
      <c r="B8" s="89" t="s">
        <v>19</v>
      </c>
      <c r="C8" s="89" t="s">
        <v>282</v>
      </c>
      <c r="D8" s="20"/>
      <c r="E8" s="6">
        <f t="shared" si="0"/>
        <v>0.42813499999999999</v>
      </c>
      <c r="F8" s="6">
        <f t="shared" si="1"/>
        <v>-43.081336999999998</v>
      </c>
      <c r="G8" s="44">
        <f t="shared" si="2"/>
        <v>-45.875328000000003</v>
      </c>
      <c r="H8" s="44">
        <f t="shared" si="3"/>
        <v>-51.108246000000001</v>
      </c>
      <c r="I8" s="44">
        <f t="shared" si="4"/>
        <v>-54.043385000000001</v>
      </c>
      <c r="J8" s="44">
        <f t="shared" si="5"/>
        <v>-58.392422000000003</v>
      </c>
      <c r="K8" s="44">
        <f t="shared" si="6"/>
        <v>-60.411934000000002</v>
      </c>
      <c r="L8" s="44">
        <f t="shared" si="7"/>
        <v>-64.927047999999999</v>
      </c>
      <c r="N8" s="89" t="s">
        <v>19</v>
      </c>
      <c r="O8" s="89" t="s">
        <v>282</v>
      </c>
      <c r="P8" s="20"/>
      <c r="Q8" s="6">
        <f t="shared" si="8"/>
        <v>0.42813499999999999</v>
      </c>
      <c r="R8" s="6">
        <f t="shared" si="9"/>
        <v>-55.750667999999997</v>
      </c>
      <c r="S8" s="44">
        <f t="shared" si="10"/>
        <v>-56.669415000000001</v>
      </c>
      <c r="T8" s="44">
        <f t="shared" si="11"/>
        <v>-60.075786999999998</v>
      </c>
      <c r="U8" s="44">
        <f t="shared" si="12"/>
        <v>-62.311473999999997</v>
      </c>
      <c r="V8" s="44">
        <f t="shared" si="13"/>
        <v>-63.789771999999999</v>
      </c>
      <c r="W8" s="44">
        <f t="shared" si="14"/>
        <v>-72.110771</v>
      </c>
      <c r="X8" s="44">
        <f t="shared" si="15"/>
        <v>-65.499077</v>
      </c>
      <c r="Y8" s="20"/>
    </row>
    <row r="9" spans="1:25" x14ac:dyDescent="0.25">
      <c r="B9" s="89">
        <v>191000000</v>
      </c>
      <c r="C9" s="89">
        <v>-79.719245999999998</v>
      </c>
      <c r="D9" s="20"/>
      <c r="E9" s="6">
        <f t="shared" si="0"/>
        <v>0.50717999999999996</v>
      </c>
      <c r="F9" s="6">
        <f t="shared" si="1"/>
        <v>-37.880240999999998</v>
      </c>
      <c r="G9" s="44">
        <f t="shared" si="2"/>
        <v>-39.945858000000001</v>
      </c>
      <c r="H9" s="44">
        <f t="shared" si="3"/>
        <v>-44.048214000000002</v>
      </c>
      <c r="I9" s="44">
        <f t="shared" si="4"/>
        <v>-47.847641000000003</v>
      </c>
      <c r="J9" s="44">
        <f t="shared" si="5"/>
        <v>-51.242812999999998</v>
      </c>
      <c r="K9" s="44">
        <f t="shared" si="6"/>
        <v>-54.650565999999998</v>
      </c>
      <c r="L9" s="44">
        <f t="shared" si="7"/>
        <v>-58.857590000000002</v>
      </c>
      <c r="N9" s="89">
        <v>191000000</v>
      </c>
      <c r="O9" s="89">
        <v>-76.587935999999999</v>
      </c>
      <c r="P9" s="20"/>
      <c r="Q9" s="6">
        <f t="shared" si="8"/>
        <v>0.50717999999999996</v>
      </c>
      <c r="R9" s="6">
        <f t="shared" si="9"/>
        <v>-49.804969999999997</v>
      </c>
      <c r="S9" s="44">
        <f t="shared" si="10"/>
        <v>-53.069237000000001</v>
      </c>
      <c r="T9" s="44">
        <f t="shared" si="11"/>
        <v>-55.003723000000001</v>
      </c>
      <c r="U9" s="44">
        <f t="shared" si="12"/>
        <v>-56.945419000000001</v>
      </c>
      <c r="V9" s="44">
        <f t="shared" si="13"/>
        <v>-59.346508</v>
      </c>
      <c r="W9" s="44">
        <f t="shared" si="14"/>
        <v>-59.185431999999999</v>
      </c>
      <c r="X9" s="44">
        <f t="shared" si="15"/>
        <v>-69.033362999999994</v>
      </c>
      <c r="Y9" s="20"/>
    </row>
    <row r="10" spans="1:25" x14ac:dyDescent="0.25">
      <c r="B10" s="89">
        <v>270045000</v>
      </c>
      <c r="C10" s="89">
        <v>-58.097290000000001</v>
      </c>
      <c r="D10" s="20"/>
      <c r="E10" s="6">
        <f t="shared" si="0"/>
        <v>0.586225</v>
      </c>
      <c r="F10" s="6">
        <f t="shared" si="1"/>
        <v>-33.994320000000002</v>
      </c>
      <c r="G10" s="44">
        <f t="shared" si="2"/>
        <v>-35.595489999999998</v>
      </c>
      <c r="H10" s="44">
        <f t="shared" si="3"/>
        <v>-39.353062000000001</v>
      </c>
      <c r="I10" s="44">
        <f t="shared" si="4"/>
        <v>-42.658645999999997</v>
      </c>
      <c r="J10" s="44">
        <f t="shared" si="5"/>
        <v>-45.776871</v>
      </c>
      <c r="K10" s="44">
        <f t="shared" si="6"/>
        <v>-50.282103999999997</v>
      </c>
      <c r="L10" s="44">
        <f t="shared" si="7"/>
        <v>-53.411648</v>
      </c>
      <c r="N10" s="89">
        <v>270045000</v>
      </c>
      <c r="O10" s="89">
        <v>-73.315758000000002</v>
      </c>
      <c r="P10" s="20"/>
      <c r="Q10" s="6">
        <f t="shared" si="8"/>
        <v>0.586225</v>
      </c>
      <c r="R10" s="6">
        <f t="shared" si="9"/>
        <v>-44.356133</v>
      </c>
      <c r="S10" s="44">
        <f t="shared" si="10"/>
        <v>-47.675083000000001</v>
      </c>
      <c r="T10" s="44">
        <f t="shared" si="11"/>
        <v>-49.664493999999998</v>
      </c>
      <c r="U10" s="44">
        <f t="shared" si="12"/>
        <v>-52.451720999999999</v>
      </c>
      <c r="V10" s="44">
        <f t="shared" si="13"/>
        <v>-54.805782000000001</v>
      </c>
      <c r="W10" s="44">
        <f t="shared" si="14"/>
        <v>-57.554146000000003</v>
      </c>
      <c r="X10" s="44">
        <f t="shared" si="15"/>
        <v>-58.099800000000002</v>
      </c>
      <c r="Y10" s="20"/>
    </row>
    <row r="11" spans="1:25" x14ac:dyDescent="0.25">
      <c r="B11" s="89">
        <v>349090000</v>
      </c>
      <c r="C11" s="89">
        <v>-47.662281</v>
      </c>
      <c r="D11" s="20"/>
      <c r="E11" s="6">
        <f t="shared" si="0"/>
        <v>0.66527000000000003</v>
      </c>
      <c r="F11" s="6">
        <f t="shared" si="1"/>
        <v>-31.479638999999999</v>
      </c>
      <c r="G11" s="44">
        <f t="shared" si="2"/>
        <v>-32.556807999999997</v>
      </c>
      <c r="H11" s="44">
        <f t="shared" si="3"/>
        <v>-34.990825999999998</v>
      </c>
      <c r="I11" s="44">
        <f t="shared" si="4"/>
        <v>-37.997611999999997</v>
      </c>
      <c r="J11" s="44">
        <f t="shared" si="5"/>
        <v>-40.945988</v>
      </c>
      <c r="K11" s="44">
        <f t="shared" si="6"/>
        <v>-45.490822000000001</v>
      </c>
      <c r="L11" s="44">
        <f t="shared" si="7"/>
        <v>-49.031829999999999</v>
      </c>
      <c r="N11" s="89">
        <v>349090000</v>
      </c>
      <c r="O11" s="89">
        <v>-62.034058000000002</v>
      </c>
      <c r="P11" s="20"/>
      <c r="Q11" s="6">
        <f t="shared" si="8"/>
        <v>0.66527000000000003</v>
      </c>
      <c r="R11" s="6">
        <f t="shared" si="9"/>
        <v>-39.395321000000003</v>
      </c>
      <c r="S11" s="44">
        <f t="shared" si="10"/>
        <v>-42.630141999999999</v>
      </c>
      <c r="T11" s="44">
        <f t="shared" si="11"/>
        <v>-45.275939999999999</v>
      </c>
      <c r="U11" s="44">
        <f t="shared" si="12"/>
        <v>-47.912211999999997</v>
      </c>
      <c r="V11" s="44">
        <f t="shared" si="13"/>
        <v>-50.487231999999999</v>
      </c>
      <c r="W11" s="44">
        <f t="shared" si="14"/>
        <v>-52.271362000000003</v>
      </c>
      <c r="X11" s="44">
        <f t="shared" si="15"/>
        <v>-54.464016000000001</v>
      </c>
      <c r="Y11" s="20"/>
    </row>
    <row r="12" spans="1:25" x14ac:dyDescent="0.25">
      <c r="B12" s="89">
        <v>428135000</v>
      </c>
      <c r="C12" s="89">
        <v>-43.081336999999998</v>
      </c>
      <c r="D12" s="20"/>
      <c r="E12" s="6">
        <f t="shared" si="0"/>
        <v>0.74431499999999995</v>
      </c>
      <c r="F12" s="6">
        <f t="shared" si="1"/>
        <v>-28.967592</v>
      </c>
      <c r="G12" s="44">
        <f t="shared" si="2"/>
        <v>-29.797927999999999</v>
      </c>
      <c r="H12" s="44">
        <f t="shared" si="3"/>
        <v>-31.552986000000001</v>
      </c>
      <c r="I12" s="44">
        <f t="shared" si="4"/>
        <v>-34.040581000000003</v>
      </c>
      <c r="J12" s="44">
        <f t="shared" si="5"/>
        <v>-37.602882000000001</v>
      </c>
      <c r="K12" s="44">
        <f t="shared" si="6"/>
        <v>-41.593451999999999</v>
      </c>
      <c r="L12" s="44">
        <f t="shared" si="7"/>
        <v>-45.638187000000002</v>
      </c>
      <c r="N12" s="89">
        <v>428135000</v>
      </c>
      <c r="O12" s="89">
        <v>-55.750667999999997</v>
      </c>
      <c r="P12" s="20"/>
      <c r="Q12" s="6">
        <f t="shared" si="8"/>
        <v>0.74431499999999995</v>
      </c>
      <c r="R12" s="6">
        <f t="shared" si="9"/>
        <v>-32.627071000000001</v>
      </c>
      <c r="S12" s="44">
        <f t="shared" si="10"/>
        <v>-36.416091999999999</v>
      </c>
      <c r="T12" s="44">
        <f t="shared" si="11"/>
        <v>-40.830063000000003</v>
      </c>
      <c r="U12" s="44">
        <f t="shared" si="12"/>
        <v>-43.720486000000001</v>
      </c>
      <c r="V12" s="44">
        <f t="shared" si="13"/>
        <v>-45.620959999999997</v>
      </c>
      <c r="W12" s="44">
        <f t="shared" si="14"/>
        <v>-47.888598999999999</v>
      </c>
      <c r="X12" s="44">
        <f t="shared" si="15"/>
        <v>-50.338557999999999</v>
      </c>
      <c r="Y12" s="20"/>
    </row>
    <row r="13" spans="1:25" x14ac:dyDescent="0.25">
      <c r="B13" s="89">
        <v>507180000</v>
      </c>
      <c r="C13" s="89">
        <v>-37.880240999999998</v>
      </c>
      <c r="D13" s="20"/>
      <c r="E13" s="6">
        <f t="shared" si="0"/>
        <v>0.82335999999999998</v>
      </c>
      <c r="F13" s="6">
        <f t="shared" si="1"/>
        <v>-26.408491000000001</v>
      </c>
      <c r="G13" s="44">
        <f t="shared" si="2"/>
        <v>-26.964617000000001</v>
      </c>
      <c r="H13" s="44">
        <f t="shared" si="3"/>
        <v>-28.742117</v>
      </c>
      <c r="I13" s="44">
        <f t="shared" si="4"/>
        <v>-30.682789</v>
      </c>
      <c r="J13" s="44">
        <f t="shared" si="5"/>
        <v>-32.696102000000003</v>
      </c>
      <c r="K13" s="44">
        <f t="shared" si="6"/>
        <v>-36.458004000000003</v>
      </c>
      <c r="L13" s="44">
        <f t="shared" si="7"/>
        <v>-40.394328999999999</v>
      </c>
      <c r="N13" s="89">
        <v>507180000</v>
      </c>
      <c r="O13" s="89">
        <v>-49.804969999999997</v>
      </c>
      <c r="P13" s="20"/>
      <c r="Q13" s="6">
        <f t="shared" si="8"/>
        <v>0.82335999999999998</v>
      </c>
      <c r="R13" s="6">
        <f t="shared" si="9"/>
        <v>-28.970427000000001</v>
      </c>
      <c r="S13" s="44">
        <f t="shared" si="10"/>
        <v>-32.943989000000002</v>
      </c>
      <c r="T13" s="44">
        <f t="shared" si="11"/>
        <v>-36.501418999999999</v>
      </c>
      <c r="U13" s="44">
        <f t="shared" si="12"/>
        <v>-39.749873999999998</v>
      </c>
      <c r="V13" s="44">
        <f t="shared" si="13"/>
        <v>-43.113551999999999</v>
      </c>
      <c r="W13" s="44">
        <f t="shared" si="14"/>
        <v>-45.470993</v>
      </c>
      <c r="X13" s="44">
        <f t="shared" si="15"/>
        <v>-47.901287000000004</v>
      </c>
      <c r="Y13" s="20"/>
    </row>
    <row r="14" spans="1:25" x14ac:dyDescent="0.25">
      <c r="B14" s="89">
        <v>586225000</v>
      </c>
      <c r="C14" s="89">
        <v>-33.994320000000002</v>
      </c>
      <c r="D14" s="20"/>
      <c r="E14" s="6">
        <f t="shared" si="0"/>
        <v>0.90240500000000001</v>
      </c>
      <c r="F14" s="6">
        <f t="shared" si="1"/>
        <v>-24.957781000000001</v>
      </c>
      <c r="G14" s="44">
        <f t="shared" si="2"/>
        <v>-25.274328000000001</v>
      </c>
      <c r="H14" s="44">
        <f t="shared" si="3"/>
        <v>-26.230429000000001</v>
      </c>
      <c r="I14" s="44">
        <f t="shared" si="4"/>
        <v>-27.747778</v>
      </c>
      <c r="J14" s="44">
        <f t="shared" si="5"/>
        <v>-29.724508</v>
      </c>
      <c r="K14" s="44">
        <f t="shared" si="6"/>
        <v>-33.004711</v>
      </c>
      <c r="L14" s="44">
        <f t="shared" si="7"/>
        <v>-37.003982999999998</v>
      </c>
      <c r="N14" s="89">
        <v>586225000</v>
      </c>
      <c r="O14" s="89">
        <v>-44.356133</v>
      </c>
      <c r="P14" s="20"/>
      <c r="Q14" s="6">
        <f t="shared" si="8"/>
        <v>0.90240500000000001</v>
      </c>
      <c r="R14" s="6">
        <f t="shared" si="9"/>
        <v>-23.847135999999999</v>
      </c>
      <c r="S14" s="44">
        <f t="shared" si="10"/>
        <v>-27.700783000000001</v>
      </c>
      <c r="T14" s="44">
        <f t="shared" si="11"/>
        <v>-32.152549999999998</v>
      </c>
      <c r="U14" s="44">
        <f t="shared" si="12"/>
        <v>-35.633747</v>
      </c>
      <c r="V14" s="44">
        <f t="shared" si="13"/>
        <v>-38.751041000000001</v>
      </c>
      <c r="W14" s="44">
        <f t="shared" si="14"/>
        <v>-41.824722000000001</v>
      </c>
      <c r="X14" s="44">
        <f t="shared" si="15"/>
        <v>-44.653503000000001</v>
      </c>
      <c r="Y14" s="20"/>
    </row>
    <row r="15" spans="1:25" x14ac:dyDescent="0.25">
      <c r="B15" s="89">
        <v>665270000</v>
      </c>
      <c r="C15" s="89">
        <v>-31.479638999999999</v>
      </c>
      <c r="D15" s="20"/>
      <c r="E15" s="6">
        <f t="shared" si="0"/>
        <v>0.98145000000000004</v>
      </c>
      <c r="F15" s="6">
        <f t="shared" si="1"/>
        <v>-23.056915</v>
      </c>
      <c r="G15" s="44">
        <f t="shared" si="2"/>
        <v>-23.323882999999999</v>
      </c>
      <c r="H15" s="44">
        <f t="shared" si="3"/>
        <v>-24.042171</v>
      </c>
      <c r="I15" s="44">
        <f t="shared" si="4"/>
        <v>-25.108984</v>
      </c>
      <c r="J15" s="44">
        <f t="shared" si="5"/>
        <v>-26.600527</v>
      </c>
      <c r="K15" s="44">
        <f t="shared" si="6"/>
        <v>-29.397214999999999</v>
      </c>
      <c r="L15" s="44">
        <f t="shared" si="7"/>
        <v>-32.919193</v>
      </c>
      <c r="N15" s="89">
        <v>665270000</v>
      </c>
      <c r="O15" s="89">
        <v>-39.395321000000003</v>
      </c>
      <c r="P15" s="20"/>
      <c r="Q15" s="6">
        <f t="shared" si="8"/>
        <v>0.98145000000000004</v>
      </c>
      <c r="R15" s="6">
        <f t="shared" si="9"/>
        <v>-21.329253999999999</v>
      </c>
      <c r="S15" s="44">
        <f t="shared" si="10"/>
        <v>-24.705822000000001</v>
      </c>
      <c r="T15" s="44">
        <f t="shared" si="11"/>
        <v>-28.318152999999999</v>
      </c>
      <c r="U15" s="44">
        <f t="shared" si="12"/>
        <v>-31.942854000000001</v>
      </c>
      <c r="V15" s="44">
        <f t="shared" si="13"/>
        <v>-36.191710999999998</v>
      </c>
      <c r="W15" s="44">
        <f t="shared" si="14"/>
        <v>-39.397083000000002</v>
      </c>
      <c r="X15" s="44">
        <f t="shared" si="15"/>
        <v>-42.386932000000002</v>
      </c>
      <c r="Y15" s="20"/>
    </row>
    <row r="16" spans="1:25" x14ac:dyDescent="0.25">
      <c r="B16" s="89">
        <v>744315000</v>
      </c>
      <c r="C16" s="89">
        <v>-28.967592</v>
      </c>
      <c r="D16" s="20"/>
      <c r="E16" s="6">
        <f t="shared" si="0"/>
        <v>1.060495</v>
      </c>
      <c r="F16" s="6">
        <f t="shared" si="1"/>
        <v>-21.218533999999998</v>
      </c>
      <c r="G16" s="44">
        <f t="shared" si="2"/>
        <v>-21.420269000000001</v>
      </c>
      <c r="H16" s="44">
        <f t="shared" si="3"/>
        <v>-22.356718000000001</v>
      </c>
      <c r="I16" s="44">
        <f t="shared" si="4"/>
        <v>-23.119509000000001</v>
      </c>
      <c r="J16" s="44">
        <f t="shared" si="5"/>
        <v>-24.047920000000001</v>
      </c>
      <c r="K16" s="44">
        <f t="shared" si="6"/>
        <v>-26.547108000000001</v>
      </c>
      <c r="L16" s="44">
        <f t="shared" si="7"/>
        <v>-30.071515999999999</v>
      </c>
      <c r="N16" s="89">
        <v>744315000</v>
      </c>
      <c r="O16" s="89">
        <v>-32.627071000000001</v>
      </c>
      <c r="P16" s="20"/>
      <c r="Q16" s="6">
        <f t="shared" si="8"/>
        <v>1.060495</v>
      </c>
      <c r="R16" s="6">
        <f t="shared" si="9"/>
        <v>-17.967932000000001</v>
      </c>
      <c r="S16" s="44">
        <f t="shared" si="10"/>
        <v>-20.342762</v>
      </c>
      <c r="T16" s="44">
        <f t="shared" si="11"/>
        <v>-24.628575999999999</v>
      </c>
      <c r="U16" s="44">
        <f t="shared" si="12"/>
        <v>-28.168932000000002</v>
      </c>
      <c r="V16" s="44">
        <f t="shared" si="13"/>
        <v>-31.518488000000001</v>
      </c>
      <c r="W16" s="44">
        <f t="shared" si="14"/>
        <v>-35.180298000000001</v>
      </c>
      <c r="X16" s="44">
        <f t="shared" si="15"/>
        <v>-38.221848000000001</v>
      </c>
      <c r="Y16" s="20"/>
    </row>
    <row r="17" spans="2:25" x14ac:dyDescent="0.25">
      <c r="B17" s="89">
        <v>823360000</v>
      </c>
      <c r="C17" s="89">
        <v>-26.408491000000001</v>
      </c>
      <c r="D17" s="20"/>
      <c r="E17" s="6">
        <f t="shared" si="0"/>
        <v>1.13954</v>
      </c>
      <c r="F17" s="6">
        <f t="shared" si="1"/>
        <v>-20.368299</v>
      </c>
      <c r="G17" s="44">
        <f t="shared" si="2"/>
        <v>-20.439654999999998</v>
      </c>
      <c r="H17" s="44">
        <f t="shared" si="3"/>
        <v>-20.749863000000001</v>
      </c>
      <c r="I17" s="44">
        <f t="shared" si="4"/>
        <v>-21.306533999999999</v>
      </c>
      <c r="J17" s="44">
        <f t="shared" si="5"/>
        <v>-21.744692000000001</v>
      </c>
      <c r="K17" s="44">
        <f t="shared" si="6"/>
        <v>-23.345103999999999</v>
      </c>
      <c r="L17" s="44">
        <f t="shared" si="7"/>
        <v>-25.989018999999999</v>
      </c>
      <c r="N17" s="89">
        <v>823360000</v>
      </c>
      <c r="O17" s="89">
        <v>-28.970427000000001</v>
      </c>
      <c r="P17" s="20"/>
      <c r="Q17" s="6">
        <f t="shared" si="8"/>
        <v>1.13954</v>
      </c>
      <c r="R17" s="6">
        <f t="shared" si="9"/>
        <v>-16.652367000000002</v>
      </c>
      <c r="S17" s="44">
        <f t="shared" si="10"/>
        <v>-18.235142</v>
      </c>
      <c r="T17" s="44">
        <f t="shared" si="11"/>
        <v>-21.638293999999998</v>
      </c>
      <c r="U17" s="44">
        <f t="shared" si="12"/>
        <v>-24.855103</v>
      </c>
      <c r="V17" s="44">
        <f t="shared" si="13"/>
        <v>-28.228587999999998</v>
      </c>
      <c r="W17" s="44">
        <f t="shared" si="14"/>
        <v>-32.014183000000003</v>
      </c>
      <c r="X17" s="44">
        <f t="shared" si="15"/>
        <v>-35.576450000000001</v>
      </c>
      <c r="Y17" s="20"/>
    </row>
    <row r="18" spans="2:25" x14ac:dyDescent="0.25">
      <c r="B18" s="89">
        <v>902405000</v>
      </c>
      <c r="C18" s="89">
        <v>-24.957781000000001</v>
      </c>
      <c r="D18" s="20"/>
      <c r="E18" s="6">
        <f t="shared" si="0"/>
        <v>1.218585</v>
      </c>
      <c r="F18" s="6">
        <f t="shared" si="1"/>
        <v>-19.162645000000001</v>
      </c>
      <c r="G18" s="44">
        <f t="shared" si="2"/>
        <v>-19.310524000000001</v>
      </c>
      <c r="H18" s="44">
        <f t="shared" si="3"/>
        <v>-19.437692999999999</v>
      </c>
      <c r="I18" s="44">
        <f t="shared" si="4"/>
        <v>-19.856819000000002</v>
      </c>
      <c r="J18" s="44">
        <f t="shared" si="5"/>
        <v>-20.762291000000001</v>
      </c>
      <c r="K18" s="44">
        <f t="shared" si="6"/>
        <v>-22.408543000000002</v>
      </c>
      <c r="L18" s="44">
        <f t="shared" si="7"/>
        <v>-25.113914000000001</v>
      </c>
      <c r="N18" s="89">
        <v>902405000</v>
      </c>
      <c r="O18" s="89">
        <v>-23.847135999999999</v>
      </c>
      <c r="P18" s="20"/>
      <c r="Q18" s="6">
        <f t="shared" si="8"/>
        <v>1.218585</v>
      </c>
      <c r="R18" s="6">
        <f t="shared" si="9"/>
        <v>-15.745217999999999</v>
      </c>
      <c r="S18" s="44">
        <f t="shared" si="10"/>
        <v>-16.608315999999999</v>
      </c>
      <c r="T18" s="44">
        <f t="shared" si="11"/>
        <v>-18.973949000000001</v>
      </c>
      <c r="U18" s="44">
        <f t="shared" si="12"/>
        <v>-21.648375999999999</v>
      </c>
      <c r="V18" s="44">
        <f t="shared" si="13"/>
        <v>-24.533854999999999</v>
      </c>
      <c r="W18" s="44">
        <f t="shared" si="14"/>
        <v>-28.367986999999999</v>
      </c>
      <c r="X18" s="44">
        <f t="shared" si="15"/>
        <v>-32.026187999999998</v>
      </c>
      <c r="Y18" s="20"/>
    </row>
    <row r="19" spans="2:25" x14ac:dyDescent="0.25">
      <c r="B19" s="89">
        <v>981450000</v>
      </c>
      <c r="C19" s="89">
        <v>-23.056915</v>
      </c>
      <c r="D19" s="20"/>
      <c r="E19" s="6">
        <f t="shared" si="0"/>
        <v>1.2976300000000001</v>
      </c>
      <c r="F19" s="6">
        <f t="shared" si="1"/>
        <v>-17.711158999999999</v>
      </c>
      <c r="G19" s="44">
        <f t="shared" si="2"/>
        <v>-17.816217000000002</v>
      </c>
      <c r="H19" s="44">
        <f t="shared" si="3"/>
        <v>-18.331795</v>
      </c>
      <c r="I19" s="44">
        <f t="shared" si="4"/>
        <v>-18.672283</v>
      </c>
      <c r="J19" s="44">
        <f t="shared" si="5"/>
        <v>-18.784813</v>
      </c>
      <c r="K19" s="44">
        <f t="shared" si="6"/>
        <v>-19.828440000000001</v>
      </c>
      <c r="L19" s="44">
        <f t="shared" si="7"/>
        <v>-21.726724999999998</v>
      </c>
      <c r="N19" s="89">
        <v>981450000</v>
      </c>
      <c r="O19" s="89">
        <v>-21.329253999999999</v>
      </c>
      <c r="P19" s="20"/>
      <c r="Q19" s="6">
        <f t="shared" si="8"/>
        <v>1.2976300000000001</v>
      </c>
      <c r="R19" s="6">
        <f t="shared" si="9"/>
        <v>-14.984944</v>
      </c>
      <c r="S19" s="44">
        <f t="shared" si="10"/>
        <v>-15.564724999999999</v>
      </c>
      <c r="T19" s="44">
        <f t="shared" si="11"/>
        <v>-17.225166000000002</v>
      </c>
      <c r="U19" s="44">
        <f t="shared" si="12"/>
        <v>-19.256321</v>
      </c>
      <c r="V19" s="44">
        <f t="shared" si="13"/>
        <v>-21.979147000000001</v>
      </c>
      <c r="W19" s="44">
        <f t="shared" si="14"/>
        <v>-25.717217999999999</v>
      </c>
      <c r="X19" s="44">
        <f t="shared" si="15"/>
        <v>-29.490227000000001</v>
      </c>
      <c r="Y19" s="20"/>
    </row>
    <row r="20" spans="2:25" x14ac:dyDescent="0.25">
      <c r="B20" s="89">
        <v>1060495000</v>
      </c>
      <c r="C20" s="89">
        <v>-21.218533999999998</v>
      </c>
      <c r="D20" s="20"/>
      <c r="E20" s="6">
        <f t="shared" si="0"/>
        <v>1.3766750000000001</v>
      </c>
      <c r="F20" s="6">
        <f t="shared" si="1"/>
        <v>-16.977654999999999</v>
      </c>
      <c r="G20" s="44">
        <f t="shared" si="2"/>
        <v>-17.112286000000001</v>
      </c>
      <c r="H20" s="44">
        <f t="shared" si="3"/>
        <v>-17.232056</v>
      </c>
      <c r="I20" s="44">
        <f t="shared" si="4"/>
        <v>-17.569782</v>
      </c>
      <c r="J20" s="44">
        <f t="shared" si="5"/>
        <v>-18.074449999999999</v>
      </c>
      <c r="K20" s="44">
        <f t="shared" si="6"/>
        <v>-19.050894</v>
      </c>
      <c r="L20" s="44">
        <f t="shared" si="7"/>
        <v>-20.920812999999999</v>
      </c>
      <c r="N20" s="89">
        <v>1060495000</v>
      </c>
      <c r="O20" s="89">
        <v>-17.967932000000001</v>
      </c>
      <c r="P20" s="20"/>
      <c r="Q20" s="6">
        <f t="shared" si="8"/>
        <v>1.3766750000000001</v>
      </c>
      <c r="R20" s="6">
        <f t="shared" si="9"/>
        <v>-14.496663</v>
      </c>
      <c r="S20" s="44">
        <f t="shared" si="10"/>
        <v>-14.802058000000001</v>
      </c>
      <c r="T20" s="44">
        <f t="shared" si="11"/>
        <v>-15.987781999999999</v>
      </c>
      <c r="U20" s="44">
        <f t="shared" si="12"/>
        <v>-17.417743999999999</v>
      </c>
      <c r="V20" s="44">
        <f t="shared" si="13"/>
        <v>-18.475512999999999</v>
      </c>
      <c r="W20" s="44">
        <f t="shared" si="14"/>
        <v>-21.530975000000002</v>
      </c>
      <c r="X20" s="44">
        <f t="shared" si="15"/>
        <v>-25.194880000000001</v>
      </c>
      <c r="Y20" s="20"/>
    </row>
    <row r="21" spans="2:25" x14ac:dyDescent="0.25">
      <c r="B21" s="89">
        <v>1139540000</v>
      </c>
      <c r="C21" s="89">
        <v>-20.368299</v>
      </c>
      <c r="D21" s="20"/>
      <c r="E21" s="6">
        <f t="shared" si="0"/>
        <v>1.4557199999999999</v>
      </c>
      <c r="F21" s="6">
        <f t="shared" si="1"/>
        <v>-15.895481999999999</v>
      </c>
      <c r="G21" s="44">
        <f t="shared" si="2"/>
        <v>-16.042089000000001</v>
      </c>
      <c r="H21" s="44">
        <f t="shared" si="3"/>
        <v>-16.160164000000002</v>
      </c>
      <c r="I21" s="44">
        <f t="shared" si="4"/>
        <v>-16.501238000000001</v>
      </c>
      <c r="J21" s="44">
        <f t="shared" si="5"/>
        <v>-17.104628000000002</v>
      </c>
      <c r="K21" s="44">
        <f t="shared" si="6"/>
        <v>-17.958632999999999</v>
      </c>
      <c r="L21" s="44">
        <f t="shared" si="7"/>
        <v>-19.404858000000001</v>
      </c>
      <c r="N21" s="89">
        <v>1139540000</v>
      </c>
      <c r="O21" s="89">
        <v>-16.652367000000002</v>
      </c>
      <c r="P21" s="20"/>
      <c r="Q21" s="6">
        <f t="shared" si="8"/>
        <v>1.4557199999999999</v>
      </c>
      <c r="R21" s="6">
        <f t="shared" si="9"/>
        <v>-14.229310999999999</v>
      </c>
      <c r="S21" s="44">
        <f t="shared" si="10"/>
        <v>-14.510628000000001</v>
      </c>
      <c r="T21" s="44">
        <f t="shared" si="11"/>
        <v>-15.116284</v>
      </c>
      <c r="U21" s="44">
        <f t="shared" si="12"/>
        <v>-16.078339</v>
      </c>
      <c r="V21" s="44">
        <f t="shared" si="13"/>
        <v>-16.817101000000001</v>
      </c>
      <c r="W21" s="44">
        <f t="shared" si="14"/>
        <v>-18.85585</v>
      </c>
      <c r="X21" s="44">
        <f t="shared" si="15"/>
        <v>-21.837859999999999</v>
      </c>
      <c r="Y21" s="20"/>
    </row>
    <row r="22" spans="2:25" x14ac:dyDescent="0.25">
      <c r="B22" s="89">
        <v>1218585000</v>
      </c>
      <c r="C22" s="89">
        <v>-19.162645000000001</v>
      </c>
      <c r="D22" s="20"/>
      <c r="E22" s="6">
        <f t="shared" si="0"/>
        <v>1.5347649999999999</v>
      </c>
      <c r="F22" s="6">
        <f t="shared" si="1"/>
        <v>-14.737302</v>
      </c>
      <c r="G22" s="44">
        <f t="shared" si="2"/>
        <v>-14.897997999999999</v>
      </c>
      <c r="H22" s="44">
        <f t="shared" si="3"/>
        <v>-15.108942000000001</v>
      </c>
      <c r="I22" s="44">
        <f t="shared" si="4"/>
        <v>-15.489106</v>
      </c>
      <c r="J22" s="44">
        <f t="shared" si="5"/>
        <v>-16.005651</v>
      </c>
      <c r="K22" s="44">
        <f t="shared" si="6"/>
        <v>-16.841328000000001</v>
      </c>
      <c r="L22" s="44">
        <f t="shared" si="7"/>
        <v>-18.143308999999999</v>
      </c>
      <c r="N22" s="89">
        <v>1218585000</v>
      </c>
      <c r="O22" s="89">
        <v>-15.745217999999999</v>
      </c>
      <c r="P22" s="20"/>
      <c r="Q22" s="6">
        <f t="shared" si="8"/>
        <v>1.5347649999999999</v>
      </c>
      <c r="R22" s="6">
        <f t="shared" si="9"/>
        <v>-13.951855999999999</v>
      </c>
      <c r="S22" s="44">
        <f t="shared" si="10"/>
        <v>-14.267607999999999</v>
      </c>
      <c r="T22" s="44">
        <f t="shared" si="11"/>
        <v>-14.510659</v>
      </c>
      <c r="U22" s="44">
        <f t="shared" si="12"/>
        <v>-15.149445</v>
      </c>
      <c r="V22" s="44">
        <f t="shared" si="13"/>
        <v>-15.962249</v>
      </c>
      <c r="W22" s="44">
        <f t="shared" si="14"/>
        <v>-17.228639999999999</v>
      </c>
      <c r="X22" s="44">
        <f t="shared" si="15"/>
        <v>-19.308651000000001</v>
      </c>
      <c r="Y22" s="20"/>
    </row>
    <row r="23" spans="2:25" x14ac:dyDescent="0.25">
      <c r="B23" s="89">
        <v>1297630000</v>
      </c>
      <c r="C23" s="89">
        <v>-17.711158999999999</v>
      </c>
      <c r="D23" s="20"/>
      <c r="E23" s="6">
        <f t="shared" si="0"/>
        <v>1.61381</v>
      </c>
      <c r="F23" s="6">
        <f t="shared" si="1"/>
        <v>-13.629871</v>
      </c>
      <c r="G23" s="44">
        <f t="shared" si="2"/>
        <v>-13.852525999999999</v>
      </c>
      <c r="H23" s="44">
        <f t="shared" si="3"/>
        <v>-13.871627999999999</v>
      </c>
      <c r="I23" s="44">
        <f t="shared" si="4"/>
        <v>-14.281152000000001</v>
      </c>
      <c r="J23" s="44">
        <f t="shared" si="5"/>
        <v>-15.190447000000001</v>
      </c>
      <c r="K23" s="44">
        <f t="shared" si="6"/>
        <v>-16.014046</v>
      </c>
      <c r="L23" s="44">
        <f t="shared" si="7"/>
        <v>-17.122578000000001</v>
      </c>
      <c r="N23" s="89">
        <v>1297630000</v>
      </c>
      <c r="O23" s="89">
        <v>-14.984944</v>
      </c>
      <c r="P23" s="20"/>
      <c r="Q23" s="6">
        <f t="shared" si="8"/>
        <v>1.61381</v>
      </c>
      <c r="R23" s="6">
        <f t="shared" si="9"/>
        <v>-13.380236</v>
      </c>
      <c r="S23" s="44">
        <f t="shared" si="10"/>
        <v>-13.614357</v>
      </c>
      <c r="T23" s="44">
        <f t="shared" si="11"/>
        <v>-14.017802</v>
      </c>
      <c r="U23" s="44">
        <f t="shared" si="12"/>
        <v>-14.523447000000001</v>
      </c>
      <c r="V23" s="44">
        <f t="shared" si="13"/>
        <v>-14.852584</v>
      </c>
      <c r="W23" s="44">
        <f t="shared" si="14"/>
        <v>-15.671834</v>
      </c>
      <c r="X23" s="44">
        <f t="shared" si="15"/>
        <v>-16.881329000000001</v>
      </c>
      <c r="Y23" s="20"/>
    </row>
    <row r="24" spans="2:25" x14ac:dyDescent="0.25">
      <c r="B24" s="89">
        <v>1376675000</v>
      </c>
      <c r="C24" s="89">
        <v>-16.977654999999999</v>
      </c>
      <c r="D24" s="20"/>
      <c r="E24" s="6">
        <f t="shared" si="0"/>
        <v>1.692855</v>
      </c>
      <c r="F24" s="6">
        <f t="shared" si="1"/>
        <v>-12.121251000000001</v>
      </c>
      <c r="G24" s="44">
        <f t="shared" si="2"/>
        <v>-12.361081</v>
      </c>
      <c r="H24" s="44">
        <f t="shared" si="3"/>
        <v>-12.548182000000001</v>
      </c>
      <c r="I24" s="44">
        <f t="shared" si="4"/>
        <v>-12.970169</v>
      </c>
      <c r="J24" s="44">
        <f t="shared" si="5"/>
        <v>-13.978488</v>
      </c>
      <c r="K24" s="44">
        <f t="shared" si="6"/>
        <v>-15.096152</v>
      </c>
      <c r="L24" s="44">
        <f t="shared" si="7"/>
        <v>-16.542262999999998</v>
      </c>
      <c r="N24" s="89">
        <v>1376675000</v>
      </c>
      <c r="O24" s="89">
        <v>-14.496663</v>
      </c>
      <c r="P24" s="20"/>
      <c r="Q24" s="6">
        <f t="shared" si="8"/>
        <v>1.692855</v>
      </c>
      <c r="R24" s="6">
        <f t="shared" si="9"/>
        <v>-12.998072000000001</v>
      </c>
      <c r="S24" s="44">
        <f t="shared" si="10"/>
        <v>-13.296789</v>
      </c>
      <c r="T24" s="44">
        <f t="shared" si="11"/>
        <v>-13.395493999999999</v>
      </c>
      <c r="U24" s="44">
        <f t="shared" si="12"/>
        <v>-13.840453</v>
      </c>
      <c r="V24" s="44">
        <f t="shared" si="13"/>
        <v>-14.838096</v>
      </c>
      <c r="W24" s="44">
        <f t="shared" si="14"/>
        <v>-15.660261</v>
      </c>
      <c r="X24" s="44">
        <f t="shared" si="15"/>
        <v>-16.742622000000001</v>
      </c>
      <c r="Y24" s="20"/>
    </row>
    <row r="25" spans="2:25" x14ac:dyDescent="0.25">
      <c r="B25" s="89">
        <v>1455720000</v>
      </c>
      <c r="C25" s="89">
        <v>-15.895481999999999</v>
      </c>
      <c r="D25" s="20"/>
      <c r="E25" s="6">
        <f t="shared" si="0"/>
        <v>1.7719</v>
      </c>
      <c r="F25" s="6">
        <f t="shared" si="1"/>
        <v>-10.602413</v>
      </c>
      <c r="G25" s="44">
        <f t="shared" si="2"/>
        <v>-10.807672</v>
      </c>
      <c r="H25" s="44">
        <f t="shared" si="3"/>
        <v>-11.165775</v>
      </c>
      <c r="I25" s="44">
        <f t="shared" si="4"/>
        <v>-11.57301</v>
      </c>
      <c r="J25" s="44">
        <f t="shared" si="5"/>
        <v>-12.142967000000001</v>
      </c>
      <c r="K25" s="44">
        <f t="shared" si="6"/>
        <v>-13.004049999999999</v>
      </c>
      <c r="L25" s="44">
        <f t="shared" si="7"/>
        <v>-14.177908</v>
      </c>
      <c r="N25" s="89">
        <v>1455720000</v>
      </c>
      <c r="O25" s="89">
        <v>-14.229310999999999</v>
      </c>
      <c r="P25" s="20"/>
      <c r="Q25" s="6">
        <f t="shared" si="8"/>
        <v>1.7719</v>
      </c>
      <c r="R25" s="6">
        <f t="shared" si="9"/>
        <v>-12.249803</v>
      </c>
      <c r="S25" s="44">
        <f t="shared" si="10"/>
        <v>-12.58051</v>
      </c>
      <c r="T25" s="44">
        <f t="shared" si="11"/>
        <v>-12.672525</v>
      </c>
      <c r="U25" s="44">
        <f t="shared" si="12"/>
        <v>-13.082381</v>
      </c>
      <c r="V25" s="44">
        <f t="shared" si="13"/>
        <v>-13.886543</v>
      </c>
      <c r="W25" s="44">
        <f t="shared" si="14"/>
        <v>-14.506385</v>
      </c>
      <c r="X25" s="44">
        <f t="shared" si="15"/>
        <v>-15.349854000000001</v>
      </c>
      <c r="Y25" s="20"/>
    </row>
    <row r="26" spans="2:25" x14ac:dyDescent="0.25">
      <c r="B26" s="89">
        <v>1534765000</v>
      </c>
      <c r="C26" s="89">
        <v>-14.737302</v>
      </c>
      <c r="D26" s="20"/>
      <c r="E26" s="6">
        <f t="shared" si="0"/>
        <v>1.8509450000000001</v>
      </c>
      <c r="F26" s="6">
        <f t="shared" si="1"/>
        <v>-9.2108869999999996</v>
      </c>
      <c r="G26" s="44">
        <f t="shared" si="2"/>
        <v>-9.3846731000000005</v>
      </c>
      <c r="H26" s="44">
        <f t="shared" si="3"/>
        <v>-9.7500619999999998</v>
      </c>
      <c r="I26" s="44">
        <f t="shared" si="4"/>
        <v>-10.101815999999999</v>
      </c>
      <c r="J26" s="44">
        <f t="shared" si="5"/>
        <v>-10.604753000000001</v>
      </c>
      <c r="K26" s="44">
        <f t="shared" si="6"/>
        <v>-11.455382999999999</v>
      </c>
      <c r="L26" s="44">
        <f t="shared" si="7"/>
        <v>-12.711976</v>
      </c>
      <c r="N26" s="89">
        <v>1534765000</v>
      </c>
      <c r="O26" s="89">
        <v>-13.951855999999999</v>
      </c>
      <c r="P26" s="20"/>
      <c r="Q26" s="6">
        <f t="shared" si="8"/>
        <v>1.8509450000000001</v>
      </c>
      <c r="R26" s="6">
        <f t="shared" si="9"/>
        <v>-11.326319</v>
      </c>
      <c r="S26" s="44">
        <f t="shared" si="10"/>
        <v>-11.551970000000001</v>
      </c>
      <c r="T26" s="44">
        <f t="shared" si="11"/>
        <v>-11.96942</v>
      </c>
      <c r="U26" s="44">
        <f t="shared" si="12"/>
        <v>-12.360485000000001</v>
      </c>
      <c r="V26" s="44">
        <f t="shared" si="13"/>
        <v>-12.669292</v>
      </c>
      <c r="W26" s="44">
        <f t="shared" si="14"/>
        <v>-13.271794</v>
      </c>
      <c r="X26" s="44">
        <f t="shared" si="15"/>
        <v>-14.063631000000001</v>
      </c>
      <c r="Y26" s="20"/>
    </row>
    <row r="27" spans="2:25" x14ac:dyDescent="0.25">
      <c r="B27" s="89">
        <v>1613810000</v>
      </c>
      <c r="C27" s="89">
        <v>-13.629871</v>
      </c>
      <c r="D27" s="20"/>
      <c r="E27" s="6">
        <f t="shared" si="0"/>
        <v>1.9299900000000001</v>
      </c>
      <c r="F27" s="6">
        <f t="shared" si="1"/>
        <v>-7.9353623000000004</v>
      </c>
      <c r="G27" s="44">
        <f t="shared" si="2"/>
        <v>-8.0370816999999999</v>
      </c>
      <c r="H27" s="44">
        <f t="shared" si="3"/>
        <v>-8.5403070000000003</v>
      </c>
      <c r="I27" s="44">
        <f t="shared" si="4"/>
        <v>-8.8128252000000007</v>
      </c>
      <c r="J27" s="44">
        <f t="shared" si="5"/>
        <v>-8.9484434000000004</v>
      </c>
      <c r="K27" s="44">
        <f t="shared" si="6"/>
        <v>-9.6477032000000005</v>
      </c>
      <c r="L27" s="44">
        <f t="shared" si="7"/>
        <v>-10.73465</v>
      </c>
      <c r="N27" s="89">
        <v>1613810000</v>
      </c>
      <c r="O27" s="89">
        <v>-13.380236</v>
      </c>
      <c r="P27" s="20"/>
      <c r="Q27" s="6">
        <f t="shared" si="8"/>
        <v>1.9299900000000001</v>
      </c>
      <c r="R27" s="6">
        <f t="shared" si="9"/>
        <v>-10.552934</v>
      </c>
      <c r="S27" s="44">
        <f t="shared" si="10"/>
        <v>-10.756463999999999</v>
      </c>
      <c r="T27" s="44">
        <f t="shared" si="11"/>
        <v>-11.154657</v>
      </c>
      <c r="U27" s="44">
        <f t="shared" si="12"/>
        <v>-11.489784</v>
      </c>
      <c r="V27" s="44">
        <f t="shared" si="13"/>
        <v>-11.826556</v>
      </c>
      <c r="W27" s="44">
        <f t="shared" si="14"/>
        <v>-12.37182</v>
      </c>
      <c r="X27" s="44">
        <f t="shared" si="15"/>
        <v>-13.067024</v>
      </c>
      <c r="Y27" s="20"/>
    </row>
    <row r="28" spans="2:25" x14ac:dyDescent="0.25">
      <c r="B28" s="89">
        <v>1692855000</v>
      </c>
      <c r="C28" s="89">
        <v>-12.121251000000001</v>
      </c>
      <c r="D28" s="20"/>
      <c r="E28" s="6">
        <f t="shared" si="0"/>
        <v>2.0090349999999999</v>
      </c>
      <c r="F28" s="6">
        <f t="shared" si="1"/>
        <v>-6.9599852999999996</v>
      </c>
      <c r="G28" s="44">
        <f t="shared" si="2"/>
        <v>-6.9967069999999998</v>
      </c>
      <c r="H28" s="44">
        <f t="shared" si="3"/>
        <v>-7.6141620000000003</v>
      </c>
      <c r="I28" s="44">
        <f t="shared" si="4"/>
        <v>-7.8211488999999998</v>
      </c>
      <c r="J28" s="44">
        <f t="shared" si="5"/>
        <v>-7.4941491999999998</v>
      </c>
      <c r="K28" s="44">
        <f t="shared" si="6"/>
        <v>-7.8896040999999997</v>
      </c>
      <c r="L28" s="44">
        <f t="shared" si="7"/>
        <v>-8.5077084999999997</v>
      </c>
      <c r="N28" s="89">
        <v>1692855000</v>
      </c>
      <c r="O28" s="89">
        <v>-12.998072000000001</v>
      </c>
      <c r="P28" s="20"/>
      <c r="Q28" s="6">
        <f t="shared" si="8"/>
        <v>2.0090349999999999</v>
      </c>
      <c r="R28" s="6">
        <f t="shared" si="9"/>
        <v>-9.9706697000000002</v>
      </c>
      <c r="S28" s="44">
        <f t="shared" si="10"/>
        <v>-10.151963</v>
      </c>
      <c r="T28" s="44">
        <f t="shared" si="11"/>
        <v>-10.418894</v>
      </c>
      <c r="U28" s="44">
        <f t="shared" si="12"/>
        <v>-10.710846999999999</v>
      </c>
      <c r="V28" s="44">
        <f t="shared" si="13"/>
        <v>-11.053514</v>
      </c>
      <c r="W28" s="44">
        <f t="shared" si="14"/>
        <v>-11.515383999999999</v>
      </c>
      <c r="X28" s="44">
        <f t="shared" si="15"/>
        <v>-12.096194000000001</v>
      </c>
      <c r="Y28" s="20"/>
    </row>
    <row r="29" spans="2:25" x14ac:dyDescent="0.25">
      <c r="B29" s="89">
        <v>1771900000</v>
      </c>
      <c r="C29" s="89">
        <v>-10.602413</v>
      </c>
      <c r="D29" s="20"/>
      <c r="E29" s="6">
        <f t="shared" si="0"/>
        <v>2.0880800000000002</v>
      </c>
      <c r="F29" s="6">
        <f t="shared" si="1"/>
        <v>-6.5798177999999998</v>
      </c>
      <c r="G29" s="44">
        <f t="shared" si="2"/>
        <v>-6.6041651000000003</v>
      </c>
      <c r="H29" s="44">
        <f t="shared" si="3"/>
        <v>-7.0426339999999996</v>
      </c>
      <c r="I29" s="44">
        <f t="shared" si="4"/>
        <v>-7.1939697000000002</v>
      </c>
      <c r="J29" s="44">
        <f t="shared" si="5"/>
        <v>-6.9337458999999999</v>
      </c>
      <c r="K29" s="44">
        <f t="shared" si="6"/>
        <v>-7.2203803000000004</v>
      </c>
      <c r="L29" s="44">
        <f t="shared" si="7"/>
        <v>-7.6880946000000003</v>
      </c>
      <c r="N29" s="89">
        <v>1771900000</v>
      </c>
      <c r="O29" s="89">
        <v>-12.249803</v>
      </c>
      <c r="P29" s="20"/>
      <c r="Q29" s="6">
        <f t="shared" si="8"/>
        <v>2.0880800000000002</v>
      </c>
      <c r="R29" s="6">
        <f t="shared" si="9"/>
        <v>-9.3357057999999995</v>
      </c>
      <c r="S29" s="44">
        <f t="shared" si="10"/>
        <v>-9.4596538999999993</v>
      </c>
      <c r="T29" s="44">
        <f t="shared" si="11"/>
        <v>-9.8003139000000008</v>
      </c>
      <c r="U29" s="44">
        <f t="shared" si="12"/>
        <v>-10.054753</v>
      </c>
      <c r="V29" s="44">
        <f t="shared" si="13"/>
        <v>-10.117846999999999</v>
      </c>
      <c r="W29" s="44">
        <f t="shared" si="14"/>
        <v>-10.484759</v>
      </c>
      <c r="X29" s="44">
        <f t="shared" si="15"/>
        <v>-10.975004</v>
      </c>
      <c r="Y29" s="20"/>
    </row>
    <row r="30" spans="2:25" x14ac:dyDescent="0.25">
      <c r="B30" s="89">
        <v>1850945000</v>
      </c>
      <c r="C30" s="89">
        <v>-9.2108869999999996</v>
      </c>
      <c r="D30" s="20"/>
      <c r="E30" s="6">
        <f t="shared" si="0"/>
        <v>2.167125</v>
      </c>
      <c r="F30" s="6">
        <f t="shared" si="1"/>
        <v>-6.3793262999999998</v>
      </c>
      <c r="G30" s="44">
        <f t="shared" si="2"/>
        <v>-6.4133692</v>
      </c>
      <c r="H30" s="44">
        <f t="shared" si="3"/>
        <v>-6.8107810000000004</v>
      </c>
      <c r="I30" s="44">
        <f t="shared" si="4"/>
        <v>-6.9307504</v>
      </c>
      <c r="J30" s="44">
        <f t="shared" si="5"/>
        <v>-6.7309918</v>
      </c>
      <c r="K30" s="44">
        <f t="shared" si="6"/>
        <v>-6.9971379999999996</v>
      </c>
      <c r="L30" s="44">
        <f t="shared" si="7"/>
        <v>-7.4290538000000002</v>
      </c>
      <c r="N30" s="89">
        <v>1850945000</v>
      </c>
      <c r="O30" s="89">
        <v>-11.326319</v>
      </c>
      <c r="P30" s="20"/>
      <c r="Q30" s="6">
        <f t="shared" si="8"/>
        <v>2.167125</v>
      </c>
      <c r="R30" s="6">
        <f t="shared" si="9"/>
        <v>-8.9194756000000002</v>
      </c>
      <c r="S30" s="44">
        <f t="shared" si="10"/>
        <v>-9.0404710999999995</v>
      </c>
      <c r="T30" s="44">
        <f t="shared" si="11"/>
        <v>-9.2653856000000001</v>
      </c>
      <c r="U30" s="44">
        <f t="shared" si="12"/>
        <v>-9.4776945000000001</v>
      </c>
      <c r="V30" s="44">
        <f t="shared" si="13"/>
        <v>-9.6907721000000002</v>
      </c>
      <c r="W30" s="44">
        <f t="shared" si="14"/>
        <v>-10.046384</v>
      </c>
      <c r="X30" s="44">
        <f t="shared" si="15"/>
        <v>-10.509869</v>
      </c>
      <c r="Y30" s="20"/>
    </row>
    <row r="31" spans="2:25" x14ac:dyDescent="0.25">
      <c r="B31" s="89">
        <v>1929990000</v>
      </c>
      <c r="C31" s="89">
        <v>-7.9353623000000004</v>
      </c>
      <c r="D31" s="20"/>
      <c r="E31" s="6">
        <f t="shared" si="0"/>
        <v>2.2461700000000002</v>
      </c>
      <c r="F31" s="6">
        <f t="shared" si="1"/>
        <v>-6.6434721999999997</v>
      </c>
      <c r="G31" s="44">
        <f t="shared" si="2"/>
        <v>-6.7047404999999998</v>
      </c>
      <c r="H31" s="44">
        <f t="shared" si="3"/>
        <v>-6.8840941999999998</v>
      </c>
      <c r="I31" s="44">
        <f t="shared" si="4"/>
        <v>-7.0061821999999996</v>
      </c>
      <c r="J31" s="44">
        <f t="shared" si="5"/>
        <v>-7.0611625</v>
      </c>
      <c r="K31" s="44">
        <f t="shared" si="6"/>
        <v>-7.3046769999999999</v>
      </c>
      <c r="L31" s="44">
        <f t="shared" si="7"/>
        <v>-7.6725124999999998</v>
      </c>
      <c r="N31" s="89">
        <v>1929990000</v>
      </c>
      <c r="O31" s="89">
        <v>-10.552934</v>
      </c>
      <c r="P31" s="20"/>
      <c r="Q31" s="6">
        <f t="shared" si="8"/>
        <v>2.2461700000000002</v>
      </c>
      <c r="R31" s="6">
        <f t="shared" si="9"/>
        <v>-8.5244149999999994</v>
      </c>
      <c r="S31" s="44">
        <f t="shared" si="10"/>
        <v>-8.6232071000000001</v>
      </c>
      <c r="T31" s="44">
        <f t="shared" si="11"/>
        <v>-8.7868595000000003</v>
      </c>
      <c r="U31" s="44">
        <f t="shared" si="12"/>
        <v>-8.9656801000000002</v>
      </c>
      <c r="V31" s="44">
        <f t="shared" si="13"/>
        <v>-9.1512127000000003</v>
      </c>
      <c r="W31" s="44">
        <f t="shared" si="14"/>
        <v>-9.4400767999999999</v>
      </c>
      <c r="X31" s="44">
        <f t="shared" si="15"/>
        <v>-9.8335094000000005</v>
      </c>
      <c r="Y31" s="20"/>
    </row>
    <row r="32" spans="2:25" x14ac:dyDescent="0.25">
      <c r="B32" s="89">
        <v>2009035000</v>
      </c>
      <c r="C32" s="89">
        <v>-6.9599852999999996</v>
      </c>
      <c r="D32" s="20"/>
      <c r="E32" s="6">
        <f t="shared" si="0"/>
        <v>2.325215</v>
      </c>
      <c r="F32" s="6">
        <f t="shared" si="1"/>
        <v>-6.8957252999999996</v>
      </c>
      <c r="G32" s="44">
        <f t="shared" si="2"/>
        <v>-6.9677286</v>
      </c>
      <c r="H32" s="44">
        <f t="shared" si="3"/>
        <v>-7.0703453999999999</v>
      </c>
      <c r="I32" s="44">
        <f t="shared" si="4"/>
        <v>-7.2032556999999997</v>
      </c>
      <c r="J32" s="44">
        <f t="shared" si="5"/>
        <v>-7.3580908999999997</v>
      </c>
      <c r="K32" s="44">
        <f t="shared" si="6"/>
        <v>-7.601089</v>
      </c>
      <c r="L32" s="44">
        <f t="shared" si="7"/>
        <v>-7.9560499</v>
      </c>
      <c r="N32" s="89">
        <v>2009035000</v>
      </c>
      <c r="O32" s="89">
        <v>-9.9706697000000002</v>
      </c>
      <c r="P32" s="20"/>
      <c r="Q32" s="6">
        <f t="shared" si="8"/>
        <v>2.325215</v>
      </c>
      <c r="R32" s="6">
        <f t="shared" si="9"/>
        <v>-8.1785478999999999</v>
      </c>
      <c r="S32" s="44">
        <f t="shared" si="10"/>
        <v>-8.2512168999999993</v>
      </c>
      <c r="T32" s="44">
        <f t="shared" si="11"/>
        <v>-8.4268970000000003</v>
      </c>
      <c r="U32" s="44">
        <f t="shared" si="12"/>
        <v>-8.5861263000000001</v>
      </c>
      <c r="V32" s="44">
        <f t="shared" si="13"/>
        <v>-8.7223740000000003</v>
      </c>
      <c r="W32" s="44">
        <f t="shared" si="14"/>
        <v>-9.0074701000000008</v>
      </c>
      <c r="X32" s="44">
        <f t="shared" si="15"/>
        <v>-9.3829917999999992</v>
      </c>
      <c r="Y32" s="20"/>
    </row>
    <row r="33" spans="2:25" x14ac:dyDescent="0.25">
      <c r="B33" s="89">
        <v>2088080000</v>
      </c>
      <c r="C33" s="89">
        <v>-6.5798177999999998</v>
      </c>
      <c r="D33" s="20"/>
      <c r="E33" s="6">
        <f t="shared" si="0"/>
        <v>2.4042599999999998</v>
      </c>
      <c r="F33" s="6">
        <f t="shared" si="1"/>
        <v>-7.2084979999999996</v>
      </c>
      <c r="G33" s="44">
        <f t="shared" si="2"/>
        <v>-7.3150238999999999</v>
      </c>
      <c r="H33" s="44">
        <f t="shared" si="3"/>
        <v>-7.3024120000000003</v>
      </c>
      <c r="I33" s="44">
        <f t="shared" si="4"/>
        <v>-7.4485855000000001</v>
      </c>
      <c r="J33" s="44">
        <f t="shared" si="5"/>
        <v>-7.8110923999999997</v>
      </c>
      <c r="K33" s="44">
        <f t="shared" si="6"/>
        <v>-8.0745772999999996</v>
      </c>
      <c r="L33" s="44">
        <f t="shared" si="7"/>
        <v>-8.4055672000000001</v>
      </c>
      <c r="N33" s="89">
        <v>2088080000</v>
      </c>
      <c r="O33" s="89">
        <v>-9.3357057999999995</v>
      </c>
      <c r="P33" s="20"/>
      <c r="Q33" s="6">
        <f t="shared" si="8"/>
        <v>2.4042599999999998</v>
      </c>
      <c r="R33" s="6">
        <f t="shared" si="9"/>
        <v>-7.8610705999999997</v>
      </c>
      <c r="S33" s="44">
        <f t="shared" si="10"/>
        <v>-7.9129256999999997</v>
      </c>
      <c r="T33" s="44">
        <f t="shared" si="11"/>
        <v>-8.1317185999999992</v>
      </c>
      <c r="U33" s="44">
        <f t="shared" si="12"/>
        <v>-8.2698078000000006</v>
      </c>
      <c r="V33" s="44">
        <f t="shared" si="13"/>
        <v>-8.3154029999999999</v>
      </c>
      <c r="W33" s="44">
        <f t="shared" si="14"/>
        <v>-8.5512943000000003</v>
      </c>
      <c r="X33" s="44">
        <f t="shared" si="15"/>
        <v>-8.878603</v>
      </c>
      <c r="Y33" s="20"/>
    </row>
    <row r="34" spans="2:25" x14ac:dyDescent="0.25">
      <c r="B34" s="89">
        <v>2167125000</v>
      </c>
      <c r="C34" s="89">
        <v>-6.3793262999999998</v>
      </c>
      <c r="D34" s="20"/>
      <c r="E34" s="6">
        <f t="shared" si="0"/>
        <v>2.4833050000000001</v>
      </c>
      <c r="F34" s="6">
        <f t="shared" si="1"/>
        <v>-7.3561658999999997</v>
      </c>
      <c r="G34" s="44">
        <f t="shared" si="2"/>
        <v>-7.4631857999999998</v>
      </c>
      <c r="H34" s="44">
        <f t="shared" si="3"/>
        <v>-7.4731883999999997</v>
      </c>
      <c r="I34" s="44">
        <f t="shared" si="4"/>
        <v>-7.6277942999999997</v>
      </c>
      <c r="J34" s="44">
        <f t="shared" si="5"/>
        <v>-7.9478435999999997</v>
      </c>
      <c r="K34" s="44">
        <f t="shared" si="6"/>
        <v>-8.2038306999999993</v>
      </c>
      <c r="L34" s="44">
        <f t="shared" si="7"/>
        <v>-8.5424270999999994</v>
      </c>
      <c r="N34" s="89">
        <v>2167125000</v>
      </c>
      <c r="O34" s="89">
        <v>-8.9194756000000002</v>
      </c>
      <c r="P34" s="20"/>
      <c r="Q34" s="6">
        <f t="shared" si="8"/>
        <v>2.4833050000000001</v>
      </c>
      <c r="R34" s="6">
        <f t="shared" si="9"/>
        <v>-7.6849694</v>
      </c>
      <c r="S34" s="44">
        <f t="shared" si="10"/>
        <v>-7.7446808999999996</v>
      </c>
      <c r="T34" s="44">
        <f t="shared" si="11"/>
        <v>-7.9268960999999996</v>
      </c>
      <c r="U34" s="44">
        <f t="shared" si="12"/>
        <v>-8.0522908999999991</v>
      </c>
      <c r="V34" s="44">
        <f t="shared" si="13"/>
        <v>-8.1104354999999995</v>
      </c>
      <c r="W34" s="44">
        <f t="shared" si="14"/>
        <v>-8.3330345000000001</v>
      </c>
      <c r="X34" s="44">
        <f t="shared" si="15"/>
        <v>-8.6374034999999996</v>
      </c>
      <c r="Y34" s="20"/>
    </row>
    <row r="35" spans="2:25" x14ac:dyDescent="0.25">
      <c r="B35" s="89">
        <v>2246170000</v>
      </c>
      <c r="C35" s="89">
        <v>-6.6434721999999997</v>
      </c>
      <c r="D35" s="20"/>
      <c r="E35" s="6">
        <f t="shared" si="0"/>
        <v>2.5623499999999999</v>
      </c>
      <c r="F35" s="6">
        <f t="shared" si="1"/>
        <v>-7.3899879000000004</v>
      </c>
      <c r="G35" s="44">
        <f t="shared" si="2"/>
        <v>-7.4962425000000001</v>
      </c>
      <c r="H35" s="44">
        <f t="shared" si="3"/>
        <v>-7.5939522000000004</v>
      </c>
      <c r="I35" s="44">
        <f t="shared" si="4"/>
        <v>-7.7574563000000003</v>
      </c>
      <c r="J35" s="44">
        <f t="shared" si="5"/>
        <v>-8.0112448000000001</v>
      </c>
      <c r="K35" s="44">
        <f t="shared" si="6"/>
        <v>-8.2888383999999995</v>
      </c>
      <c r="L35" s="44">
        <f t="shared" si="7"/>
        <v>-8.6328487000000003</v>
      </c>
      <c r="N35" s="89">
        <v>2246170000</v>
      </c>
      <c r="O35" s="89">
        <v>-8.5244149999999994</v>
      </c>
      <c r="P35" s="20"/>
      <c r="Q35" s="6">
        <f t="shared" si="8"/>
        <v>2.5623499999999999</v>
      </c>
      <c r="R35" s="6">
        <f t="shared" si="9"/>
        <v>-7.5729628</v>
      </c>
      <c r="S35" s="44">
        <f t="shared" si="10"/>
        <v>-7.6328626000000002</v>
      </c>
      <c r="T35" s="44">
        <f t="shared" si="11"/>
        <v>-7.8000965000000004</v>
      </c>
      <c r="U35" s="44">
        <f t="shared" si="12"/>
        <v>-7.9194592999999998</v>
      </c>
      <c r="V35" s="44">
        <f t="shared" si="13"/>
        <v>-8.0043696999999998</v>
      </c>
      <c r="W35" s="44">
        <f t="shared" si="14"/>
        <v>-8.2247076000000003</v>
      </c>
      <c r="X35" s="44">
        <f t="shared" si="15"/>
        <v>-8.5110989000000004</v>
      </c>
      <c r="Y35" s="20"/>
    </row>
    <row r="36" spans="2:25" x14ac:dyDescent="0.25">
      <c r="B36" s="89">
        <v>2325215000</v>
      </c>
      <c r="C36" s="89">
        <v>-6.8957252999999996</v>
      </c>
      <c r="D36" s="20"/>
      <c r="E36" s="6">
        <f t="shared" si="0"/>
        <v>2.6413950000000002</v>
      </c>
      <c r="F36" s="6">
        <f t="shared" si="1"/>
        <v>-7.4041724000000002</v>
      </c>
      <c r="G36" s="44">
        <f t="shared" si="2"/>
        <v>-7.5013256000000004</v>
      </c>
      <c r="H36" s="44">
        <f t="shared" si="3"/>
        <v>-7.6637658999999996</v>
      </c>
      <c r="I36" s="44">
        <f t="shared" si="4"/>
        <v>-7.8274593000000001</v>
      </c>
      <c r="J36" s="44">
        <f t="shared" si="5"/>
        <v>-8.0008116000000005</v>
      </c>
      <c r="K36" s="44">
        <f t="shared" si="6"/>
        <v>-8.2506465999999996</v>
      </c>
      <c r="L36" s="44">
        <f t="shared" si="7"/>
        <v>-8.5763969000000007</v>
      </c>
      <c r="N36" s="89">
        <v>2325215000</v>
      </c>
      <c r="O36" s="89">
        <v>-8.1785478999999999</v>
      </c>
      <c r="P36" s="20"/>
      <c r="Q36" s="6">
        <f t="shared" si="8"/>
        <v>2.6413950000000002</v>
      </c>
      <c r="R36" s="6">
        <f t="shared" si="9"/>
        <v>-7.5832781999999996</v>
      </c>
      <c r="S36" s="44">
        <f t="shared" si="10"/>
        <v>-7.6414523000000001</v>
      </c>
      <c r="T36" s="44">
        <f t="shared" si="11"/>
        <v>-7.7578988000000004</v>
      </c>
      <c r="U36" s="44">
        <f t="shared" si="12"/>
        <v>-7.8724904000000002</v>
      </c>
      <c r="V36" s="44">
        <f t="shared" si="13"/>
        <v>-7.9910249999999996</v>
      </c>
      <c r="W36" s="44">
        <f t="shared" si="14"/>
        <v>-8.1993560999999993</v>
      </c>
      <c r="X36" s="44">
        <f t="shared" si="15"/>
        <v>-8.4666642999999997</v>
      </c>
      <c r="Y36" s="20"/>
    </row>
    <row r="37" spans="2:25" x14ac:dyDescent="0.25">
      <c r="B37" s="89">
        <v>2404260000</v>
      </c>
      <c r="C37" s="89">
        <v>-7.2084979999999996</v>
      </c>
      <c r="D37" s="20"/>
      <c r="E37" s="6">
        <f t="shared" si="0"/>
        <v>2.72044</v>
      </c>
      <c r="F37" s="6">
        <f t="shared" si="1"/>
        <v>-7.4090113999999998</v>
      </c>
      <c r="G37" s="44">
        <f t="shared" si="2"/>
        <v>-7.5145768999999998</v>
      </c>
      <c r="H37" s="44">
        <f t="shared" si="3"/>
        <v>-7.7170814999999999</v>
      </c>
      <c r="I37" s="44">
        <f t="shared" si="4"/>
        <v>-7.8830166000000004</v>
      </c>
      <c r="J37" s="44">
        <f t="shared" si="5"/>
        <v>-8.0513525000000001</v>
      </c>
      <c r="K37" s="44">
        <f t="shared" si="6"/>
        <v>-8.3132123999999994</v>
      </c>
      <c r="L37" s="44">
        <f t="shared" si="7"/>
        <v>-8.6401862999999999</v>
      </c>
      <c r="N37" s="89">
        <v>2404260000</v>
      </c>
      <c r="O37" s="89">
        <v>-7.8610705999999997</v>
      </c>
      <c r="P37" s="20"/>
      <c r="Q37" s="6">
        <f t="shared" si="8"/>
        <v>2.72044</v>
      </c>
      <c r="R37" s="6">
        <f t="shared" si="9"/>
        <v>-7.5810547000000001</v>
      </c>
      <c r="S37" s="44">
        <f t="shared" si="10"/>
        <v>-7.6437774000000003</v>
      </c>
      <c r="T37" s="44">
        <f t="shared" si="11"/>
        <v>-7.7290834999999998</v>
      </c>
      <c r="U37" s="44">
        <f t="shared" si="12"/>
        <v>-7.8393725999999999</v>
      </c>
      <c r="V37" s="44">
        <f t="shared" si="13"/>
        <v>-7.9817619000000004</v>
      </c>
      <c r="W37" s="44">
        <f t="shared" si="14"/>
        <v>-8.1775845999999994</v>
      </c>
      <c r="X37" s="44">
        <f t="shared" si="15"/>
        <v>-8.4314251000000002</v>
      </c>
      <c r="Y37" s="20"/>
    </row>
    <row r="38" spans="2:25" x14ac:dyDescent="0.25">
      <c r="B38" s="89">
        <v>2483305000</v>
      </c>
      <c r="C38" s="89">
        <v>-7.3561658999999997</v>
      </c>
      <c r="D38" s="20"/>
      <c r="E38" s="6">
        <f t="shared" si="0"/>
        <v>2.7994849999999998</v>
      </c>
      <c r="F38" s="6">
        <f t="shared" si="1"/>
        <v>-7.5624913999999999</v>
      </c>
      <c r="G38" s="44">
        <f t="shared" si="2"/>
        <v>-7.6694921999999996</v>
      </c>
      <c r="H38" s="44">
        <f t="shared" si="3"/>
        <v>-7.7915545000000002</v>
      </c>
      <c r="I38" s="44">
        <f t="shared" si="4"/>
        <v>-7.9548616000000001</v>
      </c>
      <c r="J38" s="44">
        <f t="shared" si="5"/>
        <v>-8.1684073999999995</v>
      </c>
      <c r="K38" s="44">
        <f t="shared" si="6"/>
        <v>-8.4122725000000003</v>
      </c>
      <c r="L38" s="44">
        <f t="shared" si="7"/>
        <v>-8.7064371000000005</v>
      </c>
      <c r="N38" s="89">
        <v>2483305000</v>
      </c>
      <c r="O38" s="89">
        <v>-7.6849694</v>
      </c>
      <c r="P38" s="20"/>
      <c r="Q38" s="6">
        <f t="shared" si="8"/>
        <v>2.7994849999999998</v>
      </c>
      <c r="R38" s="6">
        <f t="shared" si="9"/>
        <v>-7.6595268000000001</v>
      </c>
      <c r="S38" s="44">
        <f t="shared" si="10"/>
        <v>-7.7189908000000003</v>
      </c>
      <c r="T38" s="44">
        <f t="shared" si="11"/>
        <v>-7.7212376999999996</v>
      </c>
      <c r="U38" s="44">
        <f t="shared" si="12"/>
        <v>-7.8294525000000004</v>
      </c>
      <c r="V38" s="44">
        <f t="shared" si="13"/>
        <v>-8.0295199999999998</v>
      </c>
      <c r="W38" s="44">
        <f t="shared" si="14"/>
        <v>-8.1994285999999992</v>
      </c>
      <c r="X38" s="44">
        <f t="shared" si="15"/>
        <v>-8.4401568999999999</v>
      </c>
      <c r="Y38" s="20"/>
    </row>
    <row r="39" spans="2:25" x14ac:dyDescent="0.25">
      <c r="B39" s="89">
        <v>2562350000</v>
      </c>
      <c r="C39" s="89">
        <v>-7.3899879000000004</v>
      </c>
      <c r="D39" s="20"/>
      <c r="E39" s="6">
        <f t="shared" si="0"/>
        <v>2.87853</v>
      </c>
      <c r="F39" s="6">
        <f t="shared" si="1"/>
        <v>-7.6034131</v>
      </c>
      <c r="G39" s="44">
        <f t="shared" si="2"/>
        <v>-7.7102646999999997</v>
      </c>
      <c r="H39" s="44">
        <f t="shared" si="3"/>
        <v>-7.8677811999999996</v>
      </c>
      <c r="I39" s="44">
        <f t="shared" si="4"/>
        <v>-8.0295515000000002</v>
      </c>
      <c r="J39" s="44">
        <f t="shared" si="5"/>
        <v>-8.2259578999999992</v>
      </c>
      <c r="K39" s="44">
        <f t="shared" si="6"/>
        <v>-8.4765425000000008</v>
      </c>
      <c r="L39" s="44">
        <f t="shared" si="7"/>
        <v>-8.7782116000000006</v>
      </c>
      <c r="N39" s="89">
        <v>2562350000</v>
      </c>
      <c r="O39" s="89">
        <v>-7.5729628</v>
      </c>
      <c r="P39" s="20"/>
      <c r="Q39" s="6">
        <f t="shared" si="8"/>
        <v>2.87853</v>
      </c>
      <c r="R39" s="6">
        <f t="shared" si="9"/>
        <v>-7.5371103000000002</v>
      </c>
      <c r="S39" s="44">
        <f t="shared" si="10"/>
        <v>-7.5991663999999997</v>
      </c>
      <c r="T39" s="44">
        <f t="shared" si="11"/>
        <v>-7.7239370000000003</v>
      </c>
      <c r="U39" s="44">
        <f t="shared" si="12"/>
        <v>-7.8309765000000002</v>
      </c>
      <c r="V39" s="44">
        <f t="shared" si="13"/>
        <v>-7.9172729999999998</v>
      </c>
      <c r="W39" s="44">
        <f t="shared" si="14"/>
        <v>-8.0997467000000007</v>
      </c>
      <c r="X39" s="44">
        <f t="shared" si="15"/>
        <v>-8.3298140000000007</v>
      </c>
      <c r="Y39" s="20"/>
    </row>
    <row r="40" spans="2:25" x14ac:dyDescent="0.25">
      <c r="B40" s="89">
        <v>2641395000</v>
      </c>
      <c r="C40" s="89">
        <v>-7.4041724000000002</v>
      </c>
      <c r="D40" s="20"/>
      <c r="E40" s="6">
        <f t="shared" si="0"/>
        <v>2.9575749999999998</v>
      </c>
      <c r="F40" s="6">
        <f t="shared" si="1"/>
        <v>-7.7792563000000001</v>
      </c>
      <c r="G40" s="44">
        <f t="shared" si="2"/>
        <v>-7.8805385000000001</v>
      </c>
      <c r="H40" s="44">
        <f t="shared" si="3"/>
        <v>-7.9590082000000004</v>
      </c>
      <c r="I40" s="44">
        <f t="shared" si="4"/>
        <v>-8.1091213</v>
      </c>
      <c r="J40" s="44">
        <f t="shared" si="5"/>
        <v>-8.3384666000000003</v>
      </c>
      <c r="K40" s="44">
        <f t="shared" si="6"/>
        <v>-8.5561465999999999</v>
      </c>
      <c r="L40" s="44">
        <f t="shared" si="7"/>
        <v>-8.8420743999999996</v>
      </c>
      <c r="N40" s="89">
        <v>2641395000</v>
      </c>
      <c r="O40" s="89">
        <v>-7.5832781999999996</v>
      </c>
      <c r="P40" s="20"/>
      <c r="Q40" s="6">
        <f t="shared" si="8"/>
        <v>2.9575749999999998</v>
      </c>
      <c r="R40" s="6">
        <f t="shared" si="9"/>
        <v>-7.5434507999999996</v>
      </c>
      <c r="S40" s="44">
        <f t="shared" si="10"/>
        <v>-7.6096329999999996</v>
      </c>
      <c r="T40" s="44">
        <f t="shared" si="11"/>
        <v>-7.7508429999999997</v>
      </c>
      <c r="U40" s="44">
        <f t="shared" si="12"/>
        <v>-7.8567548</v>
      </c>
      <c r="V40" s="44">
        <f t="shared" si="13"/>
        <v>-7.9112191000000003</v>
      </c>
      <c r="W40" s="44">
        <f t="shared" si="14"/>
        <v>-8.0841531999999994</v>
      </c>
      <c r="X40" s="44">
        <f t="shared" si="15"/>
        <v>-8.3048315000000006</v>
      </c>
      <c r="Y40" s="20"/>
    </row>
    <row r="41" spans="2:25" x14ac:dyDescent="0.25">
      <c r="B41" s="89">
        <v>2720440000</v>
      </c>
      <c r="C41" s="89">
        <v>-7.4090113999999998</v>
      </c>
      <c r="D41" s="20"/>
      <c r="E41" s="6">
        <f t="shared" si="0"/>
        <v>3.0366200000000001</v>
      </c>
      <c r="F41" s="6">
        <f t="shared" si="1"/>
        <v>-7.8127579999999996</v>
      </c>
      <c r="G41" s="44">
        <f t="shared" si="2"/>
        <v>-7.9031862999999998</v>
      </c>
      <c r="H41" s="44">
        <f t="shared" si="3"/>
        <v>-8.0072746000000006</v>
      </c>
      <c r="I41" s="44">
        <f t="shared" si="4"/>
        <v>-8.1469945999999993</v>
      </c>
      <c r="J41" s="44">
        <f t="shared" si="5"/>
        <v>-8.3450117000000006</v>
      </c>
      <c r="K41" s="44">
        <f t="shared" si="6"/>
        <v>-8.5773028999999994</v>
      </c>
      <c r="L41" s="44">
        <f t="shared" si="7"/>
        <v>-8.8769054000000001</v>
      </c>
      <c r="N41" s="89">
        <v>2720440000</v>
      </c>
      <c r="O41" s="89">
        <v>-7.5810547000000001</v>
      </c>
      <c r="P41" s="20"/>
      <c r="Q41" s="6">
        <f t="shared" si="8"/>
        <v>3.0366200000000001</v>
      </c>
      <c r="R41" s="6">
        <f t="shared" si="9"/>
        <v>-7.5896024999999998</v>
      </c>
      <c r="S41" s="44">
        <f t="shared" si="10"/>
        <v>-7.6521425000000001</v>
      </c>
      <c r="T41" s="44">
        <f t="shared" si="11"/>
        <v>-7.7768693000000004</v>
      </c>
      <c r="U41" s="44">
        <f t="shared" si="12"/>
        <v>-7.8805579999999997</v>
      </c>
      <c r="V41" s="44">
        <f t="shared" si="13"/>
        <v>-7.9807544000000004</v>
      </c>
      <c r="W41" s="44">
        <f t="shared" si="14"/>
        <v>-8.1527004000000005</v>
      </c>
      <c r="X41" s="44">
        <f t="shared" si="15"/>
        <v>-8.3912534999999995</v>
      </c>
      <c r="Y41" s="20"/>
    </row>
    <row r="42" spans="2:25" x14ac:dyDescent="0.25">
      <c r="B42" s="89">
        <v>2799485000</v>
      </c>
      <c r="C42" s="89">
        <v>-7.5624913999999999</v>
      </c>
      <c r="D42" s="20"/>
      <c r="E42" s="6">
        <f t="shared" si="0"/>
        <v>3.1156649999999999</v>
      </c>
      <c r="F42" s="6">
        <f t="shared" si="1"/>
        <v>-7.9482765000000004</v>
      </c>
      <c r="G42" s="44">
        <f t="shared" si="2"/>
        <v>-8.0246077000000007</v>
      </c>
      <c r="H42" s="44">
        <f t="shared" si="3"/>
        <v>-8.0522717999999998</v>
      </c>
      <c r="I42" s="44">
        <f t="shared" si="4"/>
        <v>-8.1817474000000008</v>
      </c>
      <c r="J42" s="44">
        <f t="shared" si="5"/>
        <v>-8.3842458999999998</v>
      </c>
      <c r="K42" s="44">
        <f t="shared" si="6"/>
        <v>-8.5768956999999997</v>
      </c>
      <c r="L42" s="44">
        <f t="shared" si="7"/>
        <v>-8.8355969999999999</v>
      </c>
      <c r="N42" s="89">
        <v>2799485000</v>
      </c>
      <c r="O42" s="89">
        <v>-7.6595268000000001</v>
      </c>
      <c r="P42" s="20"/>
      <c r="Q42" s="6">
        <f t="shared" si="8"/>
        <v>3.1156649999999999</v>
      </c>
      <c r="R42" s="6">
        <f t="shared" si="9"/>
        <v>-7.7096857999999999</v>
      </c>
      <c r="S42" s="44">
        <f t="shared" si="10"/>
        <v>-7.7736869000000004</v>
      </c>
      <c r="T42" s="44">
        <f t="shared" si="11"/>
        <v>-7.8375611000000003</v>
      </c>
      <c r="U42" s="44">
        <f t="shared" si="12"/>
        <v>-7.9412227</v>
      </c>
      <c r="V42" s="44">
        <f t="shared" si="13"/>
        <v>-8.1012049000000008</v>
      </c>
      <c r="W42" s="44">
        <f t="shared" si="14"/>
        <v>-8.2725533999999996</v>
      </c>
      <c r="X42" s="44">
        <f t="shared" si="15"/>
        <v>-8.5010089999999998</v>
      </c>
      <c r="Y42" s="20"/>
    </row>
    <row r="43" spans="2:25" x14ac:dyDescent="0.25">
      <c r="B43" s="89">
        <v>2878530000</v>
      </c>
      <c r="C43" s="89">
        <v>-7.6034131</v>
      </c>
      <c r="D43" s="20"/>
      <c r="E43" s="6">
        <f t="shared" si="0"/>
        <v>3.1947100000000002</v>
      </c>
      <c r="F43" s="6">
        <f t="shared" si="1"/>
        <v>-7.9024925000000001</v>
      </c>
      <c r="G43" s="44">
        <f t="shared" si="2"/>
        <v>-7.9591031000000001</v>
      </c>
      <c r="H43" s="44">
        <f t="shared" si="3"/>
        <v>-8.0684451999999993</v>
      </c>
      <c r="I43" s="44">
        <f t="shared" si="4"/>
        <v>-8.1966351999999993</v>
      </c>
      <c r="J43" s="44">
        <f t="shared" si="5"/>
        <v>-8.3017482999999999</v>
      </c>
      <c r="K43" s="44">
        <f t="shared" si="6"/>
        <v>-8.5071057999999997</v>
      </c>
      <c r="L43" s="44">
        <f t="shared" si="7"/>
        <v>-8.7825021999999997</v>
      </c>
      <c r="N43" s="89">
        <v>2878530000</v>
      </c>
      <c r="O43" s="89">
        <v>-7.5371103000000002</v>
      </c>
      <c r="P43" s="20"/>
      <c r="Q43" s="6">
        <f t="shared" si="8"/>
        <v>3.1947100000000002</v>
      </c>
      <c r="R43" s="6">
        <f t="shared" si="9"/>
        <v>-7.7785358000000002</v>
      </c>
      <c r="S43" s="44">
        <f t="shared" si="10"/>
        <v>-7.8414202</v>
      </c>
      <c r="T43" s="44">
        <f t="shared" si="11"/>
        <v>-7.9084472999999997</v>
      </c>
      <c r="U43" s="44">
        <f t="shared" si="12"/>
        <v>-8.0128001999999992</v>
      </c>
      <c r="V43" s="44">
        <f t="shared" si="13"/>
        <v>-8.1520033000000005</v>
      </c>
      <c r="W43" s="44">
        <f t="shared" si="14"/>
        <v>-8.3296031999999993</v>
      </c>
      <c r="X43" s="44">
        <f t="shared" si="15"/>
        <v>-8.5742674000000001</v>
      </c>
      <c r="Y43" s="20"/>
    </row>
    <row r="44" spans="2:25" x14ac:dyDescent="0.25">
      <c r="B44" s="89">
        <v>2957575000</v>
      </c>
      <c r="C44" s="89">
        <v>-7.7792563000000001</v>
      </c>
      <c r="D44" s="20"/>
      <c r="E44" s="6">
        <f t="shared" si="0"/>
        <v>3.273755</v>
      </c>
      <c r="F44" s="6">
        <f t="shared" si="1"/>
        <v>-7.9173879999999999</v>
      </c>
      <c r="G44" s="44">
        <f t="shared" si="2"/>
        <v>-7.9809650999999997</v>
      </c>
      <c r="H44" s="44">
        <f t="shared" si="3"/>
        <v>-8.1004781999999995</v>
      </c>
      <c r="I44" s="44">
        <f t="shared" si="4"/>
        <v>-8.2249374</v>
      </c>
      <c r="J44" s="44">
        <f t="shared" si="5"/>
        <v>-8.3705654000000003</v>
      </c>
      <c r="K44" s="44">
        <f t="shared" si="6"/>
        <v>-8.5761603999999991</v>
      </c>
      <c r="L44" s="44">
        <f t="shared" si="7"/>
        <v>-8.8486136999999996</v>
      </c>
      <c r="N44" s="89">
        <v>2957575000</v>
      </c>
      <c r="O44" s="89">
        <v>-7.5434507999999996</v>
      </c>
      <c r="P44" s="20"/>
      <c r="Q44" s="6">
        <f t="shared" si="8"/>
        <v>3.273755</v>
      </c>
      <c r="R44" s="6">
        <f t="shared" si="9"/>
        <v>-7.8490409999999997</v>
      </c>
      <c r="S44" s="44">
        <f t="shared" si="10"/>
        <v>-7.9069896000000002</v>
      </c>
      <c r="T44" s="44">
        <f t="shared" si="11"/>
        <v>-7.9904833000000002</v>
      </c>
      <c r="U44" s="44">
        <f t="shared" si="12"/>
        <v>-8.0946178</v>
      </c>
      <c r="V44" s="44">
        <f t="shared" si="13"/>
        <v>-8.2058029000000001</v>
      </c>
      <c r="W44" s="44">
        <f t="shared" si="14"/>
        <v>-8.3748120999999998</v>
      </c>
      <c r="X44" s="44">
        <f t="shared" si="15"/>
        <v>-8.6036509999999993</v>
      </c>
      <c r="Y44" s="20"/>
    </row>
    <row r="45" spans="2:25" x14ac:dyDescent="0.25">
      <c r="B45" s="89">
        <v>3036620000</v>
      </c>
      <c r="C45" s="89">
        <v>-7.8127579999999996</v>
      </c>
      <c r="D45" s="20"/>
      <c r="E45" s="6">
        <f t="shared" si="0"/>
        <v>3.3527999999999998</v>
      </c>
      <c r="F45" s="6">
        <f t="shared" si="1"/>
        <v>-7.9029331000000003</v>
      </c>
      <c r="G45" s="44">
        <f t="shared" si="2"/>
        <v>-7.9824343000000004</v>
      </c>
      <c r="H45" s="44">
        <f t="shared" si="3"/>
        <v>-8.1118688999999993</v>
      </c>
      <c r="I45" s="44">
        <f t="shared" si="4"/>
        <v>-8.2380867000000002</v>
      </c>
      <c r="J45" s="44">
        <f t="shared" si="5"/>
        <v>-8.4130134999999999</v>
      </c>
      <c r="K45" s="44">
        <f t="shared" si="6"/>
        <v>-8.6326722999999994</v>
      </c>
      <c r="L45" s="44">
        <f t="shared" si="7"/>
        <v>-8.9188565999999998</v>
      </c>
      <c r="N45" s="89">
        <v>3036620000</v>
      </c>
      <c r="O45" s="89">
        <v>-7.5896024999999998</v>
      </c>
      <c r="P45" s="20"/>
      <c r="Q45" s="6">
        <f t="shared" si="8"/>
        <v>3.3527999999999998</v>
      </c>
      <c r="R45" s="6">
        <f t="shared" si="9"/>
        <v>-7.9126972999999996</v>
      </c>
      <c r="S45" s="44">
        <f t="shared" si="10"/>
        <v>-7.9657450000000001</v>
      </c>
      <c r="T45" s="44">
        <f t="shared" si="11"/>
        <v>-8.0601549000000006</v>
      </c>
      <c r="U45" s="44">
        <f t="shared" si="12"/>
        <v>-8.1638278999999994</v>
      </c>
      <c r="V45" s="44">
        <f t="shared" si="13"/>
        <v>-8.2762699000000008</v>
      </c>
      <c r="W45" s="44">
        <f t="shared" si="14"/>
        <v>-8.4610900999999998</v>
      </c>
      <c r="X45" s="44">
        <f t="shared" si="15"/>
        <v>-8.7071790999999994</v>
      </c>
      <c r="Y45" s="20"/>
    </row>
    <row r="46" spans="2:25" x14ac:dyDescent="0.25">
      <c r="B46" s="89">
        <v>3115665000</v>
      </c>
      <c r="C46" s="89">
        <v>-7.9482765000000004</v>
      </c>
      <c r="D46" s="20"/>
      <c r="E46" s="6">
        <f t="shared" si="0"/>
        <v>3.431845</v>
      </c>
      <c r="F46" s="6">
        <f t="shared" si="1"/>
        <v>-7.9883075000000003</v>
      </c>
      <c r="G46" s="44">
        <f t="shared" si="2"/>
        <v>-8.0691375999999995</v>
      </c>
      <c r="H46" s="44">
        <f t="shared" si="3"/>
        <v>-8.1403426999999997</v>
      </c>
      <c r="I46" s="44">
        <f t="shared" si="4"/>
        <v>-8.2660350999999999</v>
      </c>
      <c r="J46" s="44">
        <f t="shared" si="5"/>
        <v>-8.4844188999999997</v>
      </c>
      <c r="K46" s="44">
        <f t="shared" si="6"/>
        <v>-8.6870823000000001</v>
      </c>
      <c r="L46" s="44">
        <f t="shared" si="7"/>
        <v>-8.9495267999999992</v>
      </c>
      <c r="N46" s="89">
        <v>3115665000</v>
      </c>
      <c r="O46" s="89">
        <v>-7.7096857999999999</v>
      </c>
      <c r="P46" s="20"/>
      <c r="Q46" s="6">
        <f t="shared" si="8"/>
        <v>3.431845</v>
      </c>
      <c r="R46" s="6">
        <f t="shared" si="9"/>
        <v>-8.0041895000000007</v>
      </c>
      <c r="S46" s="44">
        <f t="shared" si="10"/>
        <v>-8.0613841999999991</v>
      </c>
      <c r="T46" s="44">
        <f t="shared" si="11"/>
        <v>-8.1334</v>
      </c>
      <c r="U46" s="44">
        <f t="shared" si="12"/>
        <v>-8.2345152000000006</v>
      </c>
      <c r="V46" s="44">
        <f t="shared" si="13"/>
        <v>-8.4000988000000003</v>
      </c>
      <c r="W46" s="44">
        <f t="shared" si="14"/>
        <v>-8.5766153000000003</v>
      </c>
      <c r="X46" s="44">
        <f t="shared" si="15"/>
        <v>-8.8285227000000006</v>
      </c>
      <c r="Y46" s="20"/>
    </row>
    <row r="47" spans="2:25" x14ac:dyDescent="0.25">
      <c r="B47" s="89">
        <v>3194710000</v>
      </c>
      <c r="C47" s="89">
        <v>-7.9024925000000001</v>
      </c>
      <c r="D47" s="20"/>
      <c r="E47" s="6">
        <f t="shared" si="0"/>
        <v>3.5108899999999998</v>
      </c>
      <c r="F47" s="6">
        <f t="shared" si="1"/>
        <v>-8.0132779999999997</v>
      </c>
      <c r="G47" s="44">
        <f t="shared" si="2"/>
        <v>-8.0830792999999996</v>
      </c>
      <c r="H47" s="44">
        <f t="shared" si="3"/>
        <v>-8.1467638000000004</v>
      </c>
      <c r="I47" s="44">
        <f t="shared" si="4"/>
        <v>-8.2697964000000006</v>
      </c>
      <c r="J47" s="44">
        <f t="shared" si="5"/>
        <v>-8.4456120000000006</v>
      </c>
      <c r="K47" s="44">
        <f t="shared" si="6"/>
        <v>-8.6497297</v>
      </c>
      <c r="L47" s="44">
        <f t="shared" si="7"/>
        <v>-8.8983717000000002</v>
      </c>
      <c r="N47" s="89">
        <v>3194710000</v>
      </c>
      <c r="O47" s="89">
        <v>-7.7785358000000002</v>
      </c>
      <c r="P47" s="20"/>
      <c r="Q47" s="6">
        <f t="shared" si="8"/>
        <v>3.5108899999999998</v>
      </c>
      <c r="R47" s="6">
        <f t="shared" si="9"/>
        <v>-8.0828714000000002</v>
      </c>
      <c r="S47" s="44">
        <f t="shared" si="10"/>
        <v>-8.137022</v>
      </c>
      <c r="T47" s="44">
        <f t="shared" si="11"/>
        <v>-8.2083577999999999</v>
      </c>
      <c r="U47" s="44">
        <f t="shared" si="12"/>
        <v>-8.3051747999999996</v>
      </c>
      <c r="V47" s="44">
        <f t="shared" si="13"/>
        <v>-8.4515705000000008</v>
      </c>
      <c r="W47" s="44">
        <f t="shared" si="14"/>
        <v>-8.6352758000000005</v>
      </c>
      <c r="X47" s="44">
        <f t="shared" si="15"/>
        <v>-8.8739060999999992</v>
      </c>
      <c r="Y47" s="20"/>
    </row>
    <row r="48" spans="2:25" x14ac:dyDescent="0.25">
      <c r="B48" s="89">
        <v>3273755000</v>
      </c>
      <c r="C48" s="89">
        <v>-7.9173879999999999</v>
      </c>
      <c r="D48" s="20"/>
      <c r="E48" s="6">
        <f t="shared" si="0"/>
        <v>3.5899350000000001</v>
      </c>
      <c r="F48" s="6">
        <f t="shared" si="1"/>
        <v>-8.0328426000000004</v>
      </c>
      <c r="G48" s="44">
        <f t="shared" si="2"/>
        <v>-8.0924329999999998</v>
      </c>
      <c r="H48" s="44">
        <f t="shared" si="3"/>
        <v>-8.1565971000000008</v>
      </c>
      <c r="I48" s="44">
        <f t="shared" si="4"/>
        <v>-8.2692441999999993</v>
      </c>
      <c r="J48" s="44">
        <f t="shared" si="5"/>
        <v>-8.4400739999999992</v>
      </c>
      <c r="K48" s="44">
        <f t="shared" si="6"/>
        <v>-8.6254740000000005</v>
      </c>
      <c r="L48" s="44">
        <f t="shared" si="7"/>
        <v>-8.8595246999999997</v>
      </c>
      <c r="N48" s="89">
        <v>3273755000</v>
      </c>
      <c r="O48" s="89">
        <v>-7.8490409999999997</v>
      </c>
      <c r="P48" s="20"/>
      <c r="Q48" s="6">
        <f t="shared" si="8"/>
        <v>3.5899350000000001</v>
      </c>
      <c r="R48" s="6">
        <f t="shared" si="9"/>
        <v>-8.1687926999999991</v>
      </c>
      <c r="S48" s="44">
        <f t="shared" si="10"/>
        <v>-8.2262029999999999</v>
      </c>
      <c r="T48" s="44">
        <f t="shared" si="11"/>
        <v>-8.2939328999999997</v>
      </c>
      <c r="U48" s="44">
        <f t="shared" si="12"/>
        <v>-8.3834476000000002</v>
      </c>
      <c r="V48" s="44">
        <f t="shared" si="13"/>
        <v>-8.4975766999999998</v>
      </c>
      <c r="W48" s="44">
        <f t="shared" si="14"/>
        <v>-8.6540356000000003</v>
      </c>
      <c r="X48" s="44">
        <f t="shared" si="15"/>
        <v>-8.8766946999999998</v>
      </c>
      <c r="Y48" s="20"/>
    </row>
    <row r="49" spans="2:25" x14ac:dyDescent="0.25">
      <c r="B49" s="89">
        <v>3352800000</v>
      </c>
      <c r="C49" s="89">
        <v>-7.9029331000000003</v>
      </c>
      <c r="D49" s="20"/>
      <c r="E49" s="6">
        <f t="shared" si="0"/>
        <v>3.6689799999999999</v>
      </c>
      <c r="F49" s="6">
        <f t="shared" si="1"/>
        <v>-8.0020971000000003</v>
      </c>
      <c r="G49" s="44">
        <f t="shared" si="2"/>
        <v>-8.0492858999999992</v>
      </c>
      <c r="H49" s="44">
        <f t="shared" si="3"/>
        <v>-8.1504984</v>
      </c>
      <c r="I49" s="44">
        <f t="shared" si="4"/>
        <v>-8.2549800999999992</v>
      </c>
      <c r="J49" s="44">
        <f t="shared" si="5"/>
        <v>-8.3475990000000007</v>
      </c>
      <c r="K49" s="44">
        <f t="shared" si="6"/>
        <v>-8.5260715000000005</v>
      </c>
      <c r="L49" s="44">
        <f t="shared" si="7"/>
        <v>-8.7701101000000001</v>
      </c>
      <c r="N49" s="89">
        <v>3352800000</v>
      </c>
      <c r="O49" s="89">
        <v>-7.9126972999999996</v>
      </c>
      <c r="P49" s="20"/>
      <c r="Q49" s="6">
        <f t="shared" si="8"/>
        <v>3.6689799999999999</v>
      </c>
      <c r="R49" s="6">
        <f t="shared" si="9"/>
        <v>-8.2565173999999999</v>
      </c>
      <c r="S49" s="44">
        <f t="shared" si="10"/>
        <v>-8.2990855999999997</v>
      </c>
      <c r="T49" s="44">
        <f t="shared" si="11"/>
        <v>-8.3753451999999999</v>
      </c>
      <c r="U49" s="44">
        <f t="shared" si="12"/>
        <v>-8.4548997999999997</v>
      </c>
      <c r="V49" s="44">
        <f t="shared" si="13"/>
        <v>-8.5397358000000008</v>
      </c>
      <c r="W49" s="44">
        <f t="shared" si="14"/>
        <v>-8.6889304999999997</v>
      </c>
      <c r="X49" s="44">
        <f t="shared" si="15"/>
        <v>-8.8940134000000004</v>
      </c>
      <c r="Y49" s="20"/>
    </row>
    <row r="50" spans="2:25" x14ac:dyDescent="0.25">
      <c r="B50" s="89">
        <v>3431845000</v>
      </c>
      <c r="C50" s="89">
        <v>-7.9883075000000003</v>
      </c>
      <c r="D50" s="20"/>
      <c r="E50" s="6">
        <f t="shared" si="0"/>
        <v>3.7480250000000002</v>
      </c>
      <c r="F50" s="6">
        <f t="shared" si="1"/>
        <v>-8.0312365999999997</v>
      </c>
      <c r="G50" s="44">
        <f t="shared" si="2"/>
        <v>-8.0706004999999994</v>
      </c>
      <c r="H50" s="44">
        <f t="shared" si="3"/>
        <v>-8.1292801000000008</v>
      </c>
      <c r="I50" s="44">
        <f t="shared" si="4"/>
        <v>-8.2304610999999994</v>
      </c>
      <c r="J50" s="44">
        <f t="shared" si="5"/>
        <v>-8.3442287000000004</v>
      </c>
      <c r="K50" s="44">
        <f t="shared" si="6"/>
        <v>-8.5217685999999997</v>
      </c>
      <c r="L50" s="44">
        <f t="shared" si="7"/>
        <v>-8.7578315999999994</v>
      </c>
      <c r="N50" s="89">
        <v>3431845000</v>
      </c>
      <c r="O50" s="89">
        <v>-8.0041895000000007</v>
      </c>
      <c r="P50" s="20"/>
      <c r="Q50" s="6">
        <f t="shared" si="8"/>
        <v>3.7480250000000002</v>
      </c>
      <c r="R50" s="6">
        <f t="shared" si="9"/>
        <v>-8.3811874</v>
      </c>
      <c r="S50" s="44">
        <f t="shared" si="10"/>
        <v>-8.4186286999999993</v>
      </c>
      <c r="T50" s="44">
        <f t="shared" si="11"/>
        <v>-8.4576445000000007</v>
      </c>
      <c r="U50" s="44">
        <f t="shared" si="12"/>
        <v>-8.5282430999999992</v>
      </c>
      <c r="V50" s="44">
        <f t="shared" si="13"/>
        <v>-8.6342630000000007</v>
      </c>
      <c r="W50" s="44">
        <f t="shared" si="14"/>
        <v>-8.7754536000000005</v>
      </c>
      <c r="X50" s="44">
        <f t="shared" si="15"/>
        <v>-8.9881639</v>
      </c>
      <c r="Y50" s="20"/>
    </row>
    <row r="51" spans="2:25" x14ac:dyDescent="0.25">
      <c r="B51" s="89">
        <v>3510890000</v>
      </c>
      <c r="C51" s="89">
        <v>-8.0132779999999997</v>
      </c>
      <c r="D51" s="20"/>
      <c r="E51" s="6">
        <f t="shared" si="0"/>
        <v>3.82707</v>
      </c>
      <c r="F51" s="6">
        <f t="shared" si="1"/>
        <v>-8.0428343000000009</v>
      </c>
      <c r="G51" s="44">
        <f t="shared" si="2"/>
        <v>-8.0817450999999991</v>
      </c>
      <c r="H51" s="44">
        <f t="shared" si="3"/>
        <v>-8.0993251999999991</v>
      </c>
      <c r="I51" s="44">
        <f t="shared" si="4"/>
        <v>-8.1970329</v>
      </c>
      <c r="J51" s="44">
        <f t="shared" si="5"/>
        <v>-8.3673324999999998</v>
      </c>
      <c r="K51" s="44">
        <f t="shared" si="6"/>
        <v>-8.5491752999999999</v>
      </c>
      <c r="L51" s="44">
        <f t="shared" si="7"/>
        <v>-8.7994641999999992</v>
      </c>
      <c r="N51" s="89">
        <v>3510890000</v>
      </c>
      <c r="O51" s="89">
        <v>-8.0828714000000002</v>
      </c>
      <c r="P51" s="20"/>
      <c r="Q51" s="6">
        <f t="shared" si="8"/>
        <v>3.82707</v>
      </c>
      <c r="R51" s="6">
        <f t="shared" si="9"/>
        <v>-8.4753199000000006</v>
      </c>
      <c r="S51" s="44">
        <f t="shared" si="10"/>
        <v>-8.5119381000000001</v>
      </c>
      <c r="T51" s="44">
        <f t="shared" si="11"/>
        <v>-8.5402746</v>
      </c>
      <c r="U51" s="44">
        <f t="shared" si="12"/>
        <v>-8.6054887999999998</v>
      </c>
      <c r="V51" s="44">
        <f t="shared" si="13"/>
        <v>-8.7162951999999994</v>
      </c>
      <c r="W51" s="44">
        <f t="shared" si="14"/>
        <v>-8.8609734000000007</v>
      </c>
      <c r="X51" s="44">
        <f t="shared" si="15"/>
        <v>-9.0788212000000001</v>
      </c>
      <c r="Y51" s="20"/>
    </row>
    <row r="52" spans="2:25" x14ac:dyDescent="0.25">
      <c r="B52" s="89">
        <v>3589935000</v>
      </c>
      <c r="C52" s="89">
        <v>-8.0328426000000004</v>
      </c>
      <c r="D52" s="20"/>
      <c r="E52" s="6">
        <f t="shared" si="0"/>
        <v>3.9061149999999998</v>
      </c>
      <c r="F52" s="6">
        <f t="shared" si="1"/>
        <v>-7.9764891000000002</v>
      </c>
      <c r="G52" s="44">
        <f t="shared" si="2"/>
        <v>-8.0123730000000002</v>
      </c>
      <c r="H52" s="44">
        <f t="shared" si="3"/>
        <v>-8.0841150000000006</v>
      </c>
      <c r="I52" s="44">
        <f t="shared" si="4"/>
        <v>-8.1812201000000009</v>
      </c>
      <c r="J52" s="44">
        <f t="shared" si="5"/>
        <v>-8.3079461999999999</v>
      </c>
      <c r="K52" s="44">
        <f t="shared" si="6"/>
        <v>-8.4964475999999998</v>
      </c>
      <c r="L52" s="44">
        <f t="shared" si="7"/>
        <v>-8.7499942999999991</v>
      </c>
      <c r="N52" s="89">
        <v>3589935000</v>
      </c>
      <c r="O52" s="89">
        <v>-8.1687926999999991</v>
      </c>
      <c r="P52" s="20"/>
      <c r="Q52" s="6">
        <f t="shared" si="8"/>
        <v>3.9061149999999998</v>
      </c>
      <c r="R52" s="6">
        <f t="shared" si="9"/>
        <v>-8.5614614000000007</v>
      </c>
      <c r="S52" s="44">
        <f t="shared" si="10"/>
        <v>-8.5931940000000004</v>
      </c>
      <c r="T52" s="44">
        <f t="shared" si="11"/>
        <v>-8.6195001999999992</v>
      </c>
      <c r="U52" s="44">
        <f t="shared" si="12"/>
        <v>-8.6786642000000001</v>
      </c>
      <c r="V52" s="44">
        <f t="shared" si="13"/>
        <v>-8.7740411999999992</v>
      </c>
      <c r="W52" s="44">
        <f t="shared" si="14"/>
        <v>-8.9058056000000008</v>
      </c>
      <c r="X52" s="44">
        <f t="shared" si="15"/>
        <v>-9.1056013</v>
      </c>
      <c r="Y52" s="20"/>
    </row>
    <row r="53" spans="2:25" x14ac:dyDescent="0.25">
      <c r="B53" s="89">
        <v>3668980000</v>
      </c>
      <c r="C53" s="89">
        <v>-8.0020971000000003</v>
      </c>
      <c r="D53" s="20"/>
      <c r="E53" s="6">
        <f t="shared" si="0"/>
        <v>3.98516</v>
      </c>
      <c r="F53" s="6">
        <f t="shared" si="1"/>
        <v>-7.9373689000000001</v>
      </c>
      <c r="G53" s="44">
        <f t="shared" si="2"/>
        <v>-7.9779223999999997</v>
      </c>
      <c r="H53" s="44">
        <f t="shared" si="3"/>
        <v>-8.0565920000000002</v>
      </c>
      <c r="I53" s="44">
        <f t="shared" si="4"/>
        <v>-8.155386</v>
      </c>
      <c r="J53" s="44">
        <f t="shared" si="5"/>
        <v>-8.2542361999999994</v>
      </c>
      <c r="K53" s="44">
        <f t="shared" si="6"/>
        <v>-8.4517621999999992</v>
      </c>
      <c r="L53" s="44">
        <f t="shared" si="7"/>
        <v>-8.7187710000000003</v>
      </c>
      <c r="N53" s="89">
        <v>3668980000</v>
      </c>
      <c r="O53" s="89">
        <v>-8.2565173999999999</v>
      </c>
      <c r="P53" s="20"/>
      <c r="Q53" s="6">
        <f t="shared" si="8"/>
        <v>3.98516</v>
      </c>
      <c r="R53" s="6">
        <f t="shared" si="9"/>
        <v>-8.6601047999999992</v>
      </c>
      <c r="S53" s="44">
        <f t="shared" si="10"/>
        <v>-8.6718893000000001</v>
      </c>
      <c r="T53" s="44">
        <f t="shared" si="11"/>
        <v>-8.6815795999999992</v>
      </c>
      <c r="U53" s="44">
        <f t="shared" si="12"/>
        <v>-8.7358951999999999</v>
      </c>
      <c r="V53" s="44">
        <f t="shared" si="13"/>
        <v>-8.8323716999999995</v>
      </c>
      <c r="W53" s="44">
        <f t="shared" si="14"/>
        <v>-8.9631881999999994</v>
      </c>
      <c r="X53" s="44">
        <f t="shared" si="15"/>
        <v>-9.1575594000000002</v>
      </c>
      <c r="Y53" s="20"/>
    </row>
    <row r="54" spans="2:25" x14ac:dyDescent="0.25">
      <c r="B54" s="89">
        <v>3748025000</v>
      </c>
      <c r="C54" s="89">
        <v>-8.0312365999999997</v>
      </c>
      <c r="D54" s="20"/>
      <c r="E54" s="6">
        <f t="shared" si="0"/>
        <v>4.0642050000000003</v>
      </c>
      <c r="F54" s="6">
        <f t="shared" si="1"/>
        <v>-7.9318990999999999</v>
      </c>
      <c r="G54" s="44">
        <f t="shared" si="2"/>
        <v>-7.9645356999999999</v>
      </c>
      <c r="H54" s="44">
        <f t="shared" si="3"/>
        <v>-8.0249194999999993</v>
      </c>
      <c r="I54" s="44">
        <f t="shared" si="4"/>
        <v>-8.1248197999999991</v>
      </c>
      <c r="J54" s="44">
        <f t="shared" si="5"/>
        <v>-8.2890367999999999</v>
      </c>
      <c r="K54" s="44">
        <f t="shared" si="6"/>
        <v>-8.4900445999999992</v>
      </c>
      <c r="L54" s="44">
        <f t="shared" si="7"/>
        <v>-8.7669715999999998</v>
      </c>
      <c r="N54" s="89">
        <v>3748025000</v>
      </c>
      <c r="O54" s="89">
        <v>-8.3811874</v>
      </c>
      <c r="P54" s="20"/>
      <c r="Q54" s="6">
        <f t="shared" si="8"/>
        <v>4.0642050000000003</v>
      </c>
      <c r="R54" s="6">
        <f t="shared" si="9"/>
        <v>-8.7035484000000007</v>
      </c>
      <c r="S54" s="44">
        <f t="shared" si="10"/>
        <v>-8.7159776999999998</v>
      </c>
      <c r="T54" s="44">
        <f t="shared" si="11"/>
        <v>-8.7301836000000002</v>
      </c>
      <c r="U54" s="44">
        <f t="shared" si="12"/>
        <v>-8.783474</v>
      </c>
      <c r="V54" s="44">
        <f t="shared" si="13"/>
        <v>-8.8885880000000004</v>
      </c>
      <c r="W54" s="44">
        <f t="shared" si="14"/>
        <v>-9.0195112000000002</v>
      </c>
      <c r="X54" s="44">
        <f t="shared" si="15"/>
        <v>-9.2140322000000001</v>
      </c>
      <c r="Y54" s="20"/>
    </row>
    <row r="55" spans="2:25" x14ac:dyDescent="0.25">
      <c r="B55" s="89">
        <v>3827070000</v>
      </c>
      <c r="C55" s="89">
        <v>-8.0428343000000009</v>
      </c>
      <c r="D55" s="20"/>
      <c r="E55" s="6">
        <f t="shared" si="0"/>
        <v>4.1432500000000001</v>
      </c>
      <c r="F55" s="6">
        <f t="shared" si="1"/>
        <v>-7.8984975999999998</v>
      </c>
      <c r="G55" s="44">
        <f t="shared" si="2"/>
        <v>-7.9366073999999998</v>
      </c>
      <c r="H55" s="44">
        <f t="shared" si="3"/>
        <v>-8.0165596000000008</v>
      </c>
      <c r="I55" s="44">
        <f t="shared" si="4"/>
        <v>-8.1114464000000002</v>
      </c>
      <c r="J55" s="44">
        <f t="shared" si="5"/>
        <v>-8.2456788999999997</v>
      </c>
      <c r="K55" s="44">
        <f t="shared" si="6"/>
        <v>-8.4364977000000003</v>
      </c>
      <c r="L55" s="44">
        <f t="shared" si="7"/>
        <v>-8.7171687999999996</v>
      </c>
      <c r="N55" s="89">
        <v>3827070000</v>
      </c>
      <c r="O55" s="89">
        <v>-8.4753199000000006</v>
      </c>
      <c r="P55" s="20"/>
      <c r="Q55" s="6">
        <f t="shared" si="8"/>
        <v>4.1432500000000001</v>
      </c>
      <c r="R55" s="6">
        <f t="shared" si="9"/>
        <v>-8.7519483999999999</v>
      </c>
      <c r="S55" s="44">
        <f t="shared" si="10"/>
        <v>-8.7544822999999994</v>
      </c>
      <c r="T55" s="44">
        <f t="shared" si="11"/>
        <v>-8.7796640000000004</v>
      </c>
      <c r="U55" s="44">
        <f t="shared" si="12"/>
        <v>-8.8294429999999995</v>
      </c>
      <c r="V55" s="44">
        <f t="shared" si="13"/>
        <v>-8.8804827</v>
      </c>
      <c r="W55" s="44">
        <f t="shared" si="14"/>
        <v>-8.9984093000000005</v>
      </c>
      <c r="X55" s="44">
        <f t="shared" si="15"/>
        <v>-9.1998242999999995</v>
      </c>
      <c r="Y55" s="20"/>
    </row>
    <row r="56" spans="2:25" x14ac:dyDescent="0.25">
      <c r="B56" s="89">
        <v>3906115000</v>
      </c>
      <c r="C56" s="89">
        <v>-7.9764891000000002</v>
      </c>
      <c r="E56" s="6">
        <f t="shared" si="0"/>
        <v>4.2222949999999999</v>
      </c>
      <c r="F56" s="6">
        <f t="shared" si="1"/>
        <v>-7.8816867000000004</v>
      </c>
      <c r="G56" s="44">
        <f t="shared" si="2"/>
        <v>-7.9230790000000004</v>
      </c>
      <c r="H56" s="44">
        <f t="shared" si="3"/>
        <v>-8.0131340000000009</v>
      </c>
      <c r="I56" s="44">
        <f t="shared" si="4"/>
        <v>-8.1070794999999993</v>
      </c>
      <c r="J56" s="44">
        <f t="shared" si="5"/>
        <v>-8.2192334999999996</v>
      </c>
      <c r="K56" s="44">
        <f t="shared" si="6"/>
        <v>-8.4178820000000005</v>
      </c>
      <c r="L56" s="44">
        <f t="shared" si="7"/>
        <v>-8.7038983999999999</v>
      </c>
      <c r="N56" s="89">
        <v>3906115000</v>
      </c>
      <c r="O56" s="89">
        <v>-8.5614614000000007</v>
      </c>
      <c r="Q56" s="6">
        <f t="shared" si="8"/>
        <v>4.2222949999999999</v>
      </c>
      <c r="R56" s="6">
        <f t="shared" si="9"/>
        <v>-8.7502451000000008</v>
      </c>
      <c r="S56" s="44">
        <f t="shared" si="10"/>
        <v>-8.7602510000000002</v>
      </c>
      <c r="T56" s="44">
        <f t="shared" si="11"/>
        <v>-8.8335694999999994</v>
      </c>
      <c r="U56" s="44">
        <f t="shared" si="12"/>
        <v>-8.8781213999999995</v>
      </c>
      <c r="V56" s="44">
        <f t="shared" si="13"/>
        <v>-8.9418162999999993</v>
      </c>
      <c r="W56" s="44">
        <f t="shared" si="14"/>
        <v>-9.0727100000000007</v>
      </c>
      <c r="X56" s="44">
        <f t="shared" si="15"/>
        <v>-9.2899779999999996</v>
      </c>
    </row>
    <row r="57" spans="2:25" x14ac:dyDescent="0.25">
      <c r="B57" s="89">
        <v>3985160000</v>
      </c>
      <c r="C57" s="89">
        <v>-7.9373689000000001</v>
      </c>
      <c r="E57" s="6">
        <f t="shared" si="0"/>
        <v>4.3013399999999997</v>
      </c>
      <c r="F57" s="6">
        <f t="shared" si="1"/>
        <v>-7.9166856000000001</v>
      </c>
      <c r="G57" s="44">
        <f t="shared" si="2"/>
        <v>-7.9583893000000003</v>
      </c>
      <c r="H57" s="44">
        <f t="shared" si="3"/>
        <v>-8.0132952</v>
      </c>
      <c r="I57" s="44">
        <f t="shared" si="4"/>
        <v>-8.1072167999999998</v>
      </c>
      <c r="J57" s="44">
        <f t="shared" si="5"/>
        <v>-8.2472104999999996</v>
      </c>
      <c r="K57" s="44">
        <f t="shared" si="6"/>
        <v>-8.4379187000000009</v>
      </c>
      <c r="L57" s="44">
        <f t="shared" si="7"/>
        <v>-8.7147856000000008</v>
      </c>
      <c r="N57" s="89">
        <v>3985160000</v>
      </c>
      <c r="O57" s="89">
        <v>-8.6601047999999992</v>
      </c>
      <c r="Q57" s="6">
        <f t="shared" si="8"/>
        <v>4.3013399999999997</v>
      </c>
      <c r="R57" s="6">
        <f t="shared" si="9"/>
        <v>-8.8328132999999998</v>
      </c>
      <c r="S57" s="44">
        <f t="shared" si="10"/>
        <v>-8.8496752000000001</v>
      </c>
      <c r="T57" s="44">
        <f t="shared" si="11"/>
        <v>-8.8819838000000004</v>
      </c>
      <c r="U57" s="44">
        <f t="shared" si="12"/>
        <v>-8.9232712000000003</v>
      </c>
      <c r="V57" s="44">
        <f t="shared" si="13"/>
        <v>-8.9990711000000001</v>
      </c>
      <c r="W57" s="44">
        <f t="shared" si="14"/>
        <v>-9.1332997999999996</v>
      </c>
      <c r="X57" s="44">
        <f t="shared" si="15"/>
        <v>-9.3624524999999998</v>
      </c>
    </row>
    <row r="58" spans="2:25" x14ac:dyDescent="0.25">
      <c r="B58" s="89">
        <v>4064205000</v>
      </c>
      <c r="C58" s="89">
        <v>-7.9318990999999999</v>
      </c>
      <c r="E58" s="6">
        <f t="shared" si="0"/>
        <v>4.3803850000000004</v>
      </c>
      <c r="F58" s="6">
        <f t="shared" si="1"/>
        <v>-7.9053082000000003</v>
      </c>
      <c r="G58" s="44">
        <f t="shared" si="2"/>
        <v>-7.9528198000000003</v>
      </c>
      <c r="H58" s="44">
        <f t="shared" si="3"/>
        <v>-8.0297669999999997</v>
      </c>
      <c r="I58" s="44">
        <f t="shared" si="4"/>
        <v>-8.1226578000000007</v>
      </c>
      <c r="J58" s="44">
        <f t="shared" si="5"/>
        <v>-8.2456160000000001</v>
      </c>
      <c r="K58" s="44">
        <f t="shared" si="6"/>
        <v>-8.4413985999999994</v>
      </c>
      <c r="L58" s="44">
        <f t="shared" si="7"/>
        <v>-8.7313814000000001</v>
      </c>
      <c r="N58" s="89">
        <v>4064205000</v>
      </c>
      <c r="O58" s="89">
        <v>-8.7035484000000007</v>
      </c>
      <c r="Q58" s="6">
        <f t="shared" si="8"/>
        <v>4.3803850000000004</v>
      </c>
      <c r="R58" s="6">
        <f t="shared" si="9"/>
        <v>-8.9381331999999993</v>
      </c>
      <c r="S58" s="44">
        <f t="shared" si="10"/>
        <v>-8.9443693</v>
      </c>
      <c r="T58" s="44">
        <f t="shared" si="11"/>
        <v>-8.9245728999999994</v>
      </c>
      <c r="U58" s="44">
        <f t="shared" si="12"/>
        <v>-8.9646243999999999</v>
      </c>
      <c r="V58" s="44">
        <f t="shared" si="13"/>
        <v>-9.0726584999999993</v>
      </c>
      <c r="W58" s="44">
        <f t="shared" si="14"/>
        <v>-9.1978331000000004</v>
      </c>
      <c r="X58" s="44">
        <f t="shared" si="15"/>
        <v>-9.4039830999999996</v>
      </c>
    </row>
    <row r="59" spans="2:25" x14ac:dyDescent="0.25">
      <c r="B59" s="89">
        <v>4143250000</v>
      </c>
      <c r="C59" s="89">
        <v>-7.8984975999999998</v>
      </c>
      <c r="E59" s="6">
        <f t="shared" si="0"/>
        <v>4.4594300000000002</v>
      </c>
      <c r="F59" s="6">
        <f t="shared" si="1"/>
        <v>-7.9296160000000002</v>
      </c>
      <c r="G59" s="44">
        <f t="shared" si="2"/>
        <v>-7.9788303000000003</v>
      </c>
      <c r="H59" s="44">
        <f t="shared" si="3"/>
        <v>-8.0469703999999993</v>
      </c>
      <c r="I59" s="44">
        <f t="shared" si="4"/>
        <v>-8.1386146999999998</v>
      </c>
      <c r="J59" s="44">
        <f t="shared" si="5"/>
        <v>-8.2735871999999997</v>
      </c>
      <c r="K59" s="44">
        <f t="shared" si="6"/>
        <v>-8.4644165000000005</v>
      </c>
      <c r="L59" s="44">
        <f t="shared" si="7"/>
        <v>-8.7512360000000005</v>
      </c>
      <c r="N59" s="89">
        <v>4143250000</v>
      </c>
      <c r="O59" s="89">
        <v>-8.7519483999999999</v>
      </c>
      <c r="Q59" s="6">
        <f t="shared" si="8"/>
        <v>4.4594300000000002</v>
      </c>
      <c r="R59" s="6">
        <f t="shared" si="9"/>
        <v>-8.9906807000000004</v>
      </c>
      <c r="S59" s="44">
        <f t="shared" si="10"/>
        <v>-8.9949168999999998</v>
      </c>
      <c r="T59" s="44">
        <f t="shared" si="11"/>
        <v>-8.9608668999999992</v>
      </c>
      <c r="U59" s="44">
        <f t="shared" si="12"/>
        <v>-8.9999970999999999</v>
      </c>
      <c r="V59" s="44">
        <f t="shared" si="13"/>
        <v>-9.0972966999999993</v>
      </c>
      <c r="W59" s="44">
        <f t="shared" si="14"/>
        <v>-9.2243519000000003</v>
      </c>
      <c r="X59" s="44">
        <f t="shared" si="15"/>
        <v>-9.4384241000000006</v>
      </c>
    </row>
    <row r="60" spans="2:25" x14ac:dyDescent="0.25">
      <c r="B60" s="89">
        <v>4222295000</v>
      </c>
      <c r="C60" s="89">
        <v>-7.8816867000000004</v>
      </c>
      <c r="E60" s="6">
        <f t="shared" si="0"/>
        <v>4.538475</v>
      </c>
      <c r="F60" s="6">
        <f t="shared" si="1"/>
        <v>-7.9587607</v>
      </c>
      <c r="G60" s="44">
        <f t="shared" si="2"/>
        <v>-8.0046225</v>
      </c>
      <c r="H60" s="44">
        <f t="shared" si="3"/>
        <v>-8.0574540999999993</v>
      </c>
      <c r="I60" s="44">
        <f t="shared" si="4"/>
        <v>-8.1482706</v>
      </c>
      <c r="J60" s="44">
        <f t="shared" si="5"/>
        <v>-8.3096695</v>
      </c>
      <c r="K60" s="44">
        <f t="shared" si="6"/>
        <v>-8.5038117999999994</v>
      </c>
      <c r="L60" s="44">
        <f t="shared" si="7"/>
        <v>-8.7950105999999995</v>
      </c>
      <c r="N60" s="89">
        <v>4222295000</v>
      </c>
      <c r="O60" s="89">
        <v>-8.7502451000000008</v>
      </c>
      <c r="Q60" s="6">
        <f t="shared" si="8"/>
        <v>4.538475</v>
      </c>
      <c r="R60" s="6">
        <f t="shared" si="9"/>
        <v>-8.9802122000000004</v>
      </c>
      <c r="S60" s="44">
        <f t="shared" si="10"/>
        <v>-8.9739951999999992</v>
      </c>
      <c r="T60" s="44">
        <f t="shared" si="11"/>
        <v>-8.9837418000000007</v>
      </c>
      <c r="U60" s="44">
        <f t="shared" si="12"/>
        <v>-9.0227746999999994</v>
      </c>
      <c r="V60" s="44">
        <f t="shared" si="13"/>
        <v>-9.1154794999999993</v>
      </c>
      <c r="W60" s="44">
        <f t="shared" si="14"/>
        <v>-9.2580861999999993</v>
      </c>
      <c r="X60" s="44">
        <f t="shared" si="15"/>
        <v>-9.4961672000000004</v>
      </c>
    </row>
    <row r="61" spans="2:25" x14ac:dyDescent="0.25">
      <c r="B61" s="89">
        <v>4301340000</v>
      </c>
      <c r="C61" s="89">
        <v>-7.9166856000000001</v>
      </c>
      <c r="E61" s="6">
        <f t="shared" si="0"/>
        <v>4.6175199999999998</v>
      </c>
      <c r="F61" s="6">
        <f t="shared" si="1"/>
        <v>-7.9715166000000002</v>
      </c>
      <c r="G61" s="44">
        <f t="shared" si="2"/>
        <v>-8.0092554000000007</v>
      </c>
      <c r="H61" s="44">
        <f t="shared" si="3"/>
        <v>-8.0851784000000002</v>
      </c>
      <c r="I61" s="44">
        <f t="shared" si="4"/>
        <v>-8.1732349000000006</v>
      </c>
      <c r="J61" s="44">
        <f t="shared" si="5"/>
        <v>-8.2923574000000002</v>
      </c>
      <c r="K61" s="44">
        <f t="shared" si="6"/>
        <v>-8.4675522000000001</v>
      </c>
      <c r="L61" s="44">
        <f t="shared" si="7"/>
        <v>-8.7508917000000004</v>
      </c>
      <c r="N61" s="89">
        <v>4301340000</v>
      </c>
      <c r="O61" s="89">
        <v>-8.8328132999999998</v>
      </c>
      <c r="Q61" s="6">
        <f t="shared" si="8"/>
        <v>4.6175199999999998</v>
      </c>
      <c r="R61" s="6">
        <f t="shared" si="9"/>
        <v>-8.9876050999999997</v>
      </c>
      <c r="S61" s="44">
        <f t="shared" si="10"/>
        <v>-8.9802475000000008</v>
      </c>
      <c r="T61" s="44">
        <f t="shared" si="11"/>
        <v>-9.0044050000000002</v>
      </c>
      <c r="U61" s="44">
        <f t="shared" si="12"/>
        <v>-9.0524491999999999</v>
      </c>
      <c r="V61" s="44">
        <f t="shared" si="13"/>
        <v>-9.1160964999999994</v>
      </c>
      <c r="W61" s="44">
        <f t="shared" si="14"/>
        <v>-9.2578583000000005</v>
      </c>
      <c r="X61" s="44">
        <f t="shared" si="15"/>
        <v>-9.5030336000000002</v>
      </c>
    </row>
    <row r="62" spans="2:25" x14ac:dyDescent="0.25">
      <c r="B62" s="89">
        <v>4380385000</v>
      </c>
      <c r="C62" s="89">
        <v>-7.9053082000000003</v>
      </c>
      <c r="E62" s="6">
        <f t="shared" si="0"/>
        <v>4.6965649999999997</v>
      </c>
      <c r="F62" s="6">
        <f t="shared" si="1"/>
        <v>-8.0078583000000005</v>
      </c>
      <c r="G62" s="44">
        <f t="shared" si="2"/>
        <v>-8.0300512000000008</v>
      </c>
      <c r="H62" s="44">
        <f t="shared" si="3"/>
        <v>-8.1122923</v>
      </c>
      <c r="I62" s="44">
        <f t="shared" si="4"/>
        <v>-8.1956558000000008</v>
      </c>
      <c r="J62" s="44">
        <f t="shared" si="5"/>
        <v>-8.2703266000000006</v>
      </c>
      <c r="K62" s="44">
        <f t="shared" si="6"/>
        <v>-8.4325504000000002</v>
      </c>
      <c r="L62" s="44">
        <f t="shared" si="7"/>
        <v>-8.7090701999999993</v>
      </c>
      <c r="N62" s="89">
        <v>4380385000</v>
      </c>
      <c r="O62" s="89">
        <v>-8.9381331999999993</v>
      </c>
      <c r="Q62" s="6">
        <f t="shared" si="8"/>
        <v>4.6965649999999997</v>
      </c>
      <c r="R62" s="6">
        <f t="shared" si="9"/>
        <v>-8.9648991000000002</v>
      </c>
      <c r="S62" s="44">
        <f t="shared" si="10"/>
        <v>-8.9544543999999995</v>
      </c>
      <c r="T62" s="44">
        <f t="shared" si="11"/>
        <v>-9.0178890000000003</v>
      </c>
      <c r="U62" s="44">
        <f t="shared" si="12"/>
        <v>-9.0780764000000005</v>
      </c>
      <c r="V62" s="44">
        <f t="shared" si="13"/>
        <v>-9.1552877000000006</v>
      </c>
      <c r="W62" s="44">
        <f t="shared" si="14"/>
        <v>-9.3303185000000006</v>
      </c>
      <c r="X62" s="44">
        <f t="shared" si="15"/>
        <v>-9.6106215000000006</v>
      </c>
    </row>
    <row r="63" spans="2:25" x14ac:dyDescent="0.25">
      <c r="B63" s="89">
        <v>4459430000</v>
      </c>
      <c r="C63" s="89">
        <v>-7.9296160000000002</v>
      </c>
      <c r="E63" s="6">
        <f t="shared" si="0"/>
        <v>4.7756100000000004</v>
      </c>
      <c r="F63" s="6">
        <f t="shared" si="1"/>
        <v>-8.0747508999999997</v>
      </c>
      <c r="G63" s="44">
        <f t="shared" si="2"/>
        <v>-8.1040057999999995</v>
      </c>
      <c r="H63" s="44">
        <f t="shared" si="3"/>
        <v>-8.1282425000000007</v>
      </c>
      <c r="I63" s="44">
        <f t="shared" si="4"/>
        <v>-8.2057905000000009</v>
      </c>
      <c r="J63" s="44">
        <f t="shared" si="5"/>
        <v>-8.3376341000000007</v>
      </c>
      <c r="K63" s="44">
        <f t="shared" si="6"/>
        <v>-8.5184479</v>
      </c>
      <c r="L63" s="44">
        <f t="shared" si="7"/>
        <v>-8.8121127999999995</v>
      </c>
      <c r="N63" s="89">
        <v>4459430000</v>
      </c>
      <c r="O63" s="89">
        <v>-8.9906807000000004</v>
      </c>
      <c r="Q63" s="6">
        <f t="shared" si="8"/>
        <v>4.7756100000000004</v>
      </c>
      <c r="R63" s="6">
        <f t="shared" si="9"/>
        <v>-9.0258284</v>
      </c>
      <c r="S63" s="44">
        <f t="shared" si="10"/>
        <v>-9.0295991999999998</v>
      </c>
      <c r="T63" s="44">
        <f t="shared" si="11"/>
        <v>-9.0326871999999998</v>
      </c>
      <c r="U63" s="44">
        <f t="shared" si="12"/>
        <v>-9.1032772000000008</v>
      </c>
      <c r="V63" s="44">
        <f t="shared" si="13"/>
        <v>-9.2836142000000006</v>
      </c>
      <c r="W63" s="44">
        <f t="shared" si="14"/>
        <v>-9.4840937000000007</v>
      </c>
      <c r="X63" s="44">
        <f t="shared" si="15"/>
        <v>-9.7940664000000002</v>
      </c>
    </row>
    <row r="64" spans="2:25" x14ac:dyDescent="0.25">
      <c r="B64" s="89">
        <v>4538475000</v>
      </c>
      <c r="C64" s="89">
        <v>-7.9587607</v>
      </c>
      <c r="E64" s="6">
        <f t="shared" si="0"/>
        <v>4.8546550000000002</v>
      </c>
      <c r="F64" s="6">
        <f t="shared" si="1"/>
        <v>-8.0906391000000006</v>
      </c>
      <c r="G64" s="44">
        <f t="shared" si="2"/>
        <v>-8.1297636000000004</v>
      </c>
      <c r="H64" s="44">
        <f t="shared" si="3"/>
        <v>-8.1518288000000005</v>
      </c>
      <c r="I64" s="44">
        <f t="shared" si="4"/>
        <v>-8.2222489999999997</v>
      </c>
      <c r="J64" s="44">
        <f t="shared" si="5"/>
        <v>-8.3580264999999994</v>
      </c>
      <c r="K64" s="44">
        <f t="shared" si="6"/>
        <v>-8.5518093000000004</v>
      </c>
      <c r="L64" s="44">
        <f t="shared" si="7"/>
        <v>-8.8526153999999995</v>
      </c>
      <c r="N64" s="89">
        <v>4538475000</v>
      </c>
      <c r="O64" s="89">
        <v>-8.9802122000000004</v>
      </c>
      <c r="Q64" s="6">
        <f t="shared" si="8"/>
        <v>4.8546550000000002</v>
      </c>
      <c r="R64" s="6">
        <f t="shared" si="9"/>
        <v>-8.9950237000000008</v>
      </c>
      <c r="S64" s="44">
        <f t="shared" si="10"/>
        <v>-9.0154533000000008</v>
      </c>
      <c r="T64" s="44">
        <f t="shared" si="11"/>
        <v>-9.0612458999999994</v>
      </c>
      <c r="U64" s="44">
        <f t="shared" si="12"/>
        <v>-9.1437111000000009</v>
      </c>
      <c r="V64" s="44">
        <f t="shared" si="13"/>
        <v>-9.2935075999999999</v>
      </c>
      <c r="W64" s="44">
        <f t="shared" si="14"/>
        <v>-9.5014705999999993</v>
      </c>
      <c r="X64" s="44">
        <f t="shared" si="15"/>
        <v>-9.8012227999999997</v>
      </c>
    </row>
    <row r="65" spans="2:24" x14ac:dyDescent="0.25">
      <c r="B65" s="89">
        <v>4617520000</v>
      </c>
      <c r="C65" s="89">
        <v>-7.9715166000000002</v>
      </c>
      <c r="E65" s="6">
        <f t="shared" si="0"/>
        <v>4.9337</v>
      </c>
      <c r="F65" s="6">
        <f t="shared" si="1"/>
        <v>-8.0838709000000009</v>
      </c>
      <c r="G65" s="44">
        <f t="shared" si="2"/>
        <v>-8.1179532999999999</v>
      </c>
      <c r="H65" s="44">
        <f t="shared" si="3"/>
        <v>-8.1937245999999995</v>
      </c>
      <c r="I65" s="44">
        <f t="shared" si="4"/>
        <v>-8.2597655999999997</v>
      </c>
      <c r="J65" s="44">
        <f t="shared" si="5"/>
        <v>-8.3307791000000009</v>
      </c>
      <c r="K65" s="44">
        <f t="shared" si="6"/>
        <v>-8.5121898999999992</v>
      </c>
      <c r="L65" s="44">
        <f t="shared" si="7"/>
        <v>-8.8218937000000004</v>
      </c>
      <c r="N65" s="89">
        <v>4617520000</v>
      </c>
      <c r="O65" s="89">
        <v>-8.9876050999999997</v>
      </c>
      <c r="Q65" s="6">
        <f t="shared" si="8"/>
        <v>4.9337</v>
      </c>
      <c r="R65" s="6">
        <f t="shared" si="9"/>
        <v>-8.9858884999999997</v>
      </c>
      <c r="S65" s="44">
        <f t="shared" si="10"/>
        <v>-9.0115107999999999</v>
      </c>
      <c r="T65" s="44">
        <f t="shared" si="11"/>
        <v>-9.1132956000000007</v>
      </c>
      <c r="U65" s="44">
        <f t="shared" si="12"/>
        <v>-9.2112426999999997</v>
      </c>
      <c r="V65" s="44">
        <f t="shared" si="13"/>
        <v>-9.2789620999999993</v>
      </c>
      <c r="W65" s="44">
        <f t="shared" si="14"/>
        <v>-9.4738874000000006</v>
      </c>
      <c r="X65" s="44">
        <f t="shared" si="15"/>
        <v>-9.7686644000000005</v>
      </c>
    </row>
    <row r="66" spans="2:24" x14ac:dyDescent="0.25">
      <c r="B66" s="89">
        <v>4696565000</v>
      </c>
      <c r="C66" s="89">
        <v>-8.0078583000000005</v>
      </c>
      <c r="E66" s="6">
        <f t="shared" si="0"/>
        <v>5.0127449999999998</v>
      </c>
      <c r="F66" s="6">
        <f t="shared" si="1"/>
        <v>-8.1392374000000007</v>
      </c>
      <c r="G66" s="44">
        <f t="shared" si="2"/>
        <v>-8.1577988000000001</v>
      </c>
      <c r="H66" s="44">
        <f t="shared" si="3"/>
        <v>-8.2107162000000002</v>
      </c>
      <c r="I66" s="44">
        <f t="shared" si="4"/>
        <v>-8.2724705000000007</v>
      </c>
      <c r="J66" s="44">
        <f t="shared" si="5"/>
        <v>-8.3447818999999992</v>
      </c>
      <c r="K66" s="44">
        <f t="shared" si="6"/>
        <v>-8.5135508000000009</v>
      </c>
      <c r="L66" s="44">
        <f t="shared" si="7"/>
        <v>-8.8269032999999997</v>
      </c>
      <c r="N66" s="89">
        <v>4696565000</v>
      </c>
      <c r="O66" s="89">
        <v>-8.9648991000000002</v>
      </c>
      <c r="Q66" s="6">
        <f t="shared" si="8"/>
        <v>5.0127449999999998</v>
      </c>
      <c r="R66" s="6">
        <f t="shared" si="9"/>
        <v>-9.0029105999999999</v>
      </c>
      <c r="S66" s="44">
        <f t="shared" si="10"/>
        <v>-9.0545262999999991</v>
      </c>
      <c r="T66" s="44">
        <f t="shared" si="11"/>
        <v>-9.1511583000000005</v>
      </c>
      <c r="U66" s="44">
        <f t="shared" si="12"/>
        <v>-9.2536325000000001</v>
      </c>
      <c r="V66" s="44">
        <f t="shared" si="13"/>
        <v>-9.3742485000000002</v>
      </c>
      <c r="W66" s="44">
        <f t="shared" si="14"/>
        <v>-9.5890722000000004</v>
      </c>
      <c r="X66" s="44">
        <f t="shared" si="15"/>
        <v>-9.9064444999999992</v>
      </c>
    </row>
    <row r="67" spans="2:24" x14ac:dyDescent="0.25">
      <c r="B67" s="89">
        <v>4775610000</v>
      </c>
      <c r="C67" s="89">
        <v>-8.0747508999999997</v>
      </c>
      <c r="E67" s="6">
        <f t="shared" si="0"/>
        <v>5.0917899999999996</v>
      </c>
      <c r="F67" s="6">
        <f t="shared" si="1"/>
        <v>-8.2288341999999997</v>
      </c>
      <c r="G67" s="44">
        <f t="shared" si="2"/>
        <v>-8.2430886999999995</v>
      </c>
      <c r="H67" s="44">
        <f t="shared" si="3"/>
        <v>-8.2135811000000007</v>
      </c>
      <c r="I67" s="44">
        <f t="shared" si="4"/>
        <v>-8.2730455000000003</v>
      </c>
      <c r="J67" s="44">
        <f t="shared" si="5"/>
        <v>-8.4466953</v>
      </c>
      <c r="K67" s="44">
        <f t="shared" si="6"/>
        <v>-8.6391553999999999</v>
      </c>
      <c r="L67" s="44">
        <f t="shared" si="7"/>
        <v>-8.961627</v>
      </c>
      <c r="N67" s="89">
        <v>4775610000</v>
      </c>
      <c r="O67" s="89">
        <v>-9.0258284</v>
      </c>
      <c r="Q67" s="6">
        <f t="shared" si="8"/>
        <v>5.0917899999999996</v>
      </c>
      <c r="R67" s="6">
        <f t="shared" si="9"/>
        <v>-9.1033182000000004</v>
      </c>
      <c r="S67" s="44">
        <f t="shared" si="10"/>
        <v>-9.1598805999999993</v>
      </c>
      <c r="T67" s="44">
        <f t="shared" si="11"/>
        <v>-9.2119292999999995</v>
      </c>
      <c r="U67" s="44">
        <f t="shared" si="12"/>
        <v>-9.3161477999999995</v>
      </c>
      <c r="V67" s="44">
        <f t="shared" si="13"/>
        <v>-9.5180874000000006</v>
      </c>
      <c r="W67" s="44">
        <f t="shared" si="14"/>
        <v>-9.7536076999999999</v>
      </c>
      <c r="X67" s="44">
        <f t="shared" si="15"/>
        <v>-10.075184</v>
      </c>
    </row>
    <row r="68" spans="2:24" x14ac:dyDescent="0.25">
      <c r="B68" s="89">
        <v>4854655000</v>
      </c>
      <c r="C68" s="89">
        <v>-8.0906391000000006</v>
      </c>
      <c r="E68" s="6">
        <f t="shared" si="0"/>
        <v>5.1708350000000003</v>
      </c>
      <c r="F68" s="6">
        <f t="shared" si="1"/>
        <v>-8.2015075999999993</v>
      </c>
      <c r="G68" s="44">
        <f t="shared" si="2"/>
        <v>-8.1983575999999996</v>
      </c>
      <c r="H68" s="44">
        <f t="shared" si="3"/>
        <v>-8.2178801999999997</v>
      </c>
      <c r="I68" s="44">
        <f t="shared" si="4"/>
        <v>-8.2802401000000003</v>
      </c>
      <c r="J68" s="44">
        <f t="shared" si="5"/>
        <v>-8.3950472000000005</v>
      </c>
      <c r="K68" s="44">
        <f t="shared" si="6"/>
        <v>-8.5925264000000006</v>
      </c>
      <c r="L68" s="44">
        <f t="shared" si="7"/>
        <v>-8.9511623</v>
      </c>
      <c r="N68" s="89">
        <v>4854655000</v>
      </c>
      <c r="O68" s="89">
        <v>-8.9950237000000008</v>
      </c>
      <c r="Q68" s="6">
        <f t="shared" si="8"/>
        <v>5.1708350000000003</v>
      </c>
      <c r="R68" s="6">
        <f t="shared" si="9"/>
        <v>-9.1431313000000003</v>
      </c>
      <c r="S68" s="44">
        <f t="shared" si="10"/>
        <v>-9.1891078999999998</v>
      </c>
      <c r="T68" s="44">
        <f t="shared" si="11"/>
        <v>-9.2840796000000001</v>
      </c>
      <c r="U68" s="44">
        <f t="shared" si="12"/>
        <v>-9.3908129000000002</v>
      </c>
      <c r="V68" s="44">
        <f t="shared" si="13"/>
        <v>-9.5087089999999996</v>
      </c>
      <c r="W68" s="44">
        <f t="shared" si="14"/>
        <v>-9.7245778999999999</v>
      </c>
      <c r="X68" s="44">
        <f t="shared" si="15"/>
        <v>-10.039104999999999</v>
      </c>
    </row>
    <row r="69" spans="2:24" x14ac:dyDescent="0.25">
      <c r="B69" s="89">
        <v>4933700000</v>
      </c>
      <c r="C69" s="89">
        <v>-8.0838709000000009</v>
      </c>
      <c r="E69" s="6">
        <f t="shared" ref="E69:E132" si="16">B73/1000000000</f>
        <v>5.2498800000000001</v>
      </c>
      <c r="F69" s="6">
        <f t="shared" ref="F69:F132" si="17">C73</f>
        <v>-8.1522912999999999</v>
      </c>
      <c r="G69" s="44">
        <f t="shared" ref="G69:G132" si="18">C279</f>
        <v>-8.1642045999999997</v>
      </c>
      <c r="H69" s="44">
        <f t="shared" ref="H69:H132" si="19">C485</f>
        <v>-8.2170877000000004</v>
      </c>
      <c r="I69" s="44">
        <f t="shared" ref="I69:I132" si="20">C691</f>
        <v>-8.2855749000000003</v>
      </c>
      <c r="J69" s="44">
        <f t="shared" ref="J69:J132" si="21">C897</f>
        <v>-8.3628081999999999</v>
      </c>
      <c r="K69" s="44">
        <f t="shared" ref="K69:K132" si="22">C1103</f>
        <v>-8.5770855000000008</v>
      </c>
      <c r="L69" s="44">
        <f t="shared" si="7"/>
        <v>-8.9515676000000006</v>
      </c>
      <c r="N69" s="89">
        <v>4933700000</v>
      </c>
      <c r="O69" s="89">
        <v>-8.9858884999999997</v>
      </c>
      <c r="Q69" s="6">
        <f t="shared" si="8"/>
        <v>5.2498800000000001</v>
      </c>
      <c r="R69" s="6">
        <f t="shared" si="9"/>
        <v>-9.2574004999999993</v>
      </c>
      <c r="S69" s="44">
        <f t="shared" si="10"/>
        <v>-9.3038691999999994</v>
      </c>
      <c r="T69" s="44">
        <f t="shared" si="11"/>
        <v>-9.3621473000000002</v>
      </c>
      <c r="U69" s="44">
        <f t="shared" si="12"/>
        <v>-9.4658651000000003</v>
      </c>
      <c r="V69" s="44">
        <f t="shared" si="13"/>
        <v>-9.6003389000000006</v>
      </c>
      <c r="W69" s="44">
        <f t="shared" si="14"/>
        <v>-9.7971277000000008</v>
      </c>
      <c r="X69" s="44">
        <f t="shared" si="15"/>
        <v>-10.107932</v>
      </c>
    </row>
    <row r="70" spans="2:24" x14ac:dyDescent="0.25">
      <c r="B70" s="89">
        <v>5012745000</v>
      </c>
      <c r="C70" s="89">
        <v>-8.1392374000000007</v>
      </c>
      <c r="E70" s="6">
        <f t="shared" si="16"/>
        <v>5.3289249999999999</v>
      </c>
      <c r="F70" s="6">
        <f t="shared" si="17"/>
        <v>-8.1313771999999993</v>
      </c>
      <c r="G70" s="44">
        <f t="shared" si="18"/>
        <v>-8.1434897999999993</v>
      </c>
      <c r="H70" s="44">
        <f t="shared" si="19"/>
        <v>-8.1959400000000002</v>
      </c>
      <c r="I70" s="44">
        <f t="shared" si="20"/>
        <v>-8.2741108000000008</v>
      </c>
      <c r="J70" s="44">
        <f t="shared" si="21"/>
        <v>-8.3916787999999993</v>
      </c>
      <c r="K70" s="44">
        <f t="shared" si="22"/>
        <v>-8.6276617000000009</v>
      </c>
      <c r="L70" s="44">
        <f t="shared" ref="L70:L133" si="23">C1310</f>
        <v>-9.0167006999999995</v>
      </c>
      <c r="N70" s="89">
        <v>5012745000</v>
      </c>
      <c r="O70" s="89">
        <v>-9.0029105999999999</v>
      </c>
      <c r="Q70" s="6">
        <f t="shared" ref="Q70:Q133" si="24">N74/1000000000</f>
        <v>5.3289249999999999</v>
      </c>
      <c r="R70" s="6">
        <f t="shared" ref="R70:R133" si="25">O74</f>
        <v>-9.3220215</v>
      </c>
      <c r="S70" s="44">
        <f t="shared" ref="S70:S133" si="26">O280</f>
        <v>-9.3597116000000007</v>
      </c>
      <c r="T70" s="44">
        <f t="shared" ref="T70:T133" si="27">O486</f>
        <v>-9.4334430999999999</v>
      </c>
      <c r="U70" s="44">
        <f t="shared" ref="U70:U133" si="28">O692</f>
        <v>-9.5304631999999998</v>
      </c>
      <c r="V70" s="44">
        <f t="shared" ref="V70:V133" si="29">O898</f>
        <v>-9.6510295999999993</v>
      </c>
      <c r="W70" s="44">
        <f t="shared" ref="W70:W133" si="30">O1104</f>
        <v>-9.8581400000000006</v>
      </c>
      <c r="X70" s="44">
        <f t="shared" ref="X70:X133" si="31">O1310</f>
        <v>-10.160793999999999</v>
      </c>
    </row>
    <row r="71" spans="2:24" x14ac:dyDescent="0.25">
      <c r="B71" s="89">
        <v>5091790000</v>
      </c>
      <c r="C71" s="89">
        <v>-8.2288341999999997</v>
      </c>
      <c r="E71" s="6">
        <f t="shared" si="16"/>
        <v>5.4079699999999997</v>
      </c>
      <c r="F71" s="6">
        <f t="shared" si="17"/>
        <v>-8.1164742000000007</v>
      </c>
      <c r="G71" s="44">
        <f t="shared" si="18"/>
        <v>-8.1338673000000004</v>
      </c>
      <c r="H71" s="44">
        <f t="shared" si="19"/>
        <v>-8.1871308999999997</v>
      </c>
      <c r="I71" s="44">
        <f t="shared" si="20"/>
        <v>-8.2754201999999992</v>
      </c>
      <c r="J71" s="44">
        <f t="shared" si="21"/>
        <v>-8.4339142000000002</v>
      </c>
      <c r="K71" s="44">
        <f t="shared" si="22"/>
        <v>-8.6878861999999994</v>
      </c>
      <c r="L71" s="44">
        <f t="shared" si="23"/>
        <v>-9.1202907999999994</v>
      </c>
      <c r="N71" s="89">
        <v>5091790000</v>
      </c>
      <c r="O71" s="89">
        <v>-9.1033182000000004</v>
      </c>
      <c r="Q71" s="6">
        <f t="shared" si="24"/>
        <v>5.4079699999999997</v>
      </c>
      <c r="R71" s="6">
        <f t="shared" si="25"/>
        <v>-9.4214382000000008</v>
      </c>
      <c r="S71" s="44">
        <f t="shared" si="26"/>
        <v>-9.4652510000000003</v>
      </c>
      <c r="T71" s="44">
        <f t="shared" si="27"/>
        <v>-9.5127611000000005</v>
      </c>
      <c r="U71" s="44">
        <f t="shared" si="28"/>
        <v>-9.6053391000000001</v>
      </c>
      <c r="V71" s="44">
        <f t="shared" si="29"/>
        <v>-9.7202739999999999</v>
      </c>
      <c r="W71" s="44">
        <f t="shared" si="30"/>
        <v>-9.9086064999999994</v>
      </c>
      <c r="X71" s="44">
        <f t="shared" si="31"/>
        <v>-10.191902000000001</v>
      </c>
    </row>
    <row r="72" spans="2:24" x14ac:dyDescent="0.25">
      <c r="B72" s="89">
        <v>5170835000</v>
      </c>
      <c r="C72" s="89">
        <v>-8.2015075999999993</v>
      </c>
      <c r="E72" s="6">
        <f t="shared" si="16"/>
        <v>5.4870150000000004</v>
      </c>
      <c r="F72" s="6">
        <f t="shared" si="17"/>
        <v>-8.0970057999999998</v>
      </c>
      <c r="G72" s="44">
        <f t="shared" si="18"/>
        <v>-8.1251879000000002</v>
      </c>
      <c r="H72" s="44">
        <f t="shared" si="19"/>
        <v>-8.1919985000000004</v>
      </c>
      <c r="I72" s="44">
        <f t="shared" si="20"/>
        <v>-8.2888850999999999</v>
      </c>
      <c r="J72" s="44">
        <f t="shared" si="21"/>
        <v>-8.4629393000000004</v>
      </c>
      <c r="K72" s="44">
        <f t="shared" si="22"/>
        <v>-8.7412033000000005</v>
      </c>
      <c r="L72" s="44">
        <f t="shared" si="23"/>
        <v>-9.2071904999999994</v>
      </c>
      <c r="N72" s="89">
        <v>5170835000</v>
      </c>
      <c r="O72" s="89">
        <v>-9.1431313000000003</v>
      </c>
      <c r="Q72" s="6">
        <f t="shared" si="24"/>
        <v>5.4870150000000004</v>
      </c>
      <c r="R72" s="6">
        <f t="shared" si="25"/>
        <v>-9.5169906999999991</v>
      </c>
      <c r="S72" s="44">
        <f t="shared" si="26"/>
        <v>-9.5524892999999995</v>
      </c>
      <c r="T72" s="44">
        <f t="shared" si="27"/>
        <v>-9.5860480999999993</v>
      </c>
      <c r="U72" s="44">
        <f t="shared" si="28"/>
        <v>-9.6762753000000004</v>
      </c>
      <c r="V72" s="44">
        <f t="shared" si="29"/>
        <v>-9.8030357000000006</v>
      </c>
      <c r="W72" s="44">
        <f t="shared" si="30"/>
        <v>-9.9850121000000005</v>
      </c>
      <c r="X72" s="44">
        <f t="shared" si="31"/>
        <v>-10.293858</v>
      </c>
    </row>
    <row r="73" spans="2:24" x14ac:dyDescent="0.25">
      <c r="B73" s="89">
        <v>5249880000</v>
      </c>
      <c r="C73" s="89">
        <v>-8.1522912999999999</v>
      </c>
      <c r="E73" s="6">
        <f t="shared" si="16"/>
        <v>5.5660600000000002</v>
      </c>
      <c r="F73" s="6">
        <f t="shared" si="17"/>
        <v>-8.0872889000000008</v>
      </c>
      <c r="G73" s="44">
        <f t="shared" si="18"/>
        <v>-8.1325970000000005</v>
      </c>
      <c r="H73" s="44">
        <f t="shared" si="19"/>
        <v>-8.1973351999999995</v>
      </c>
      <c r="I73" s="44">
        <f t="shared" si="20"/>
        <v>-8.3012523999999992</v>
      </c>
      <c r="J73" s="44">
        <f t="shared" si="21"/>
        <v>-8.4976015</v>
      </c>
      <c r="K73" s="44">
        <f t="shared" si="22"/>
        <v>-8.7795439000000002</v>
      </c>
      <c r="L73" s="44">
        <f t="shared" si="23"/>
        <v>-9.2670449999999995</v>
      </c>
      <c r="N73" s="89">
        <v>5249880000</v>
      </c>
      <c r="O73" s="89">
        <v>-9.2574004999999993</v>
      </c>
      <c r="Q73" s="6">
        <f t="shared" si="24"/>
        <v>5.5660600000000002</v>
      </c>
      <c r="R73" s="6">
        <f t="shared" si="25"/>
        <v>-9.5562029000000006</v>
      </c>
      <c r="S73" s="44">
        <f t="shared" si="26"/>
        <v>-9.5921220999999992</v>
      </c>
      <c r="T73" s="44">
        <f t="shared" si="27"/>
        <v>-9.6625213999999993</v>
      </c>
      <c r="U73" s="44">
        <f t="shared" si="28"/>
        <v>-9.7494078000000002</v>
      </c>
      <c r="V73" s="44">
        <f t="shared" si="29"/>
        <v>-9.8602609999999995</v>
      </c>
      <c r="W73" s="44">
        <f t="shared" si="30"/>
        <v>-10.048102999999999</v>
      </c>
      <c r="X73" s="44">
        <f t="shared" si="31"/>
        <v>-10.361053999999999</v>
      </c>
    </row>
    <row r="74" spans="2:24" x14ac:dyDescent="0.25">
      <c r="B74" s="89">
        <v>5328925000</v>
      </c>
      <c r="C74" s="89">
        <v>-8.1313771999999993</v>
      </c>
      <c r="E74" s="6">
        <f t="shared" si="16"/>
        <v>5.645105</v>
      </c>
      <c r="F74" s="6">
        <f t="shared" si="17"/>
        <v>-8.1012944999999998</v>
      </c>
      <c r="G74" s="44">
        <f t="shared" si="18"/>
        <v>-8.1372776000000009</v>
      </c>
      <c r="H74" s="44">
        <f t="shared" si="19"/>
        <v>-8.2048959999999997</v>
      </c>
      <c r="I74" s="44">
        <f t="shared" si="20"/>
        <v>-8.3172406999999993</v>
      </c>
      <c r="J74" s="44">
        <f t="shared" si="21"/>
        <v>-8.5109815999999991</v>
      </c>
      <c r="K74" s="44">
        <f t="shared" si="22"/>
        <v>-8.8071909000000002</v>
      </c>
      <c r="L74" s="44">
        <f t="shared" si="23"/>
        <v>-9.2929124999999999</v>
      </c>
      <c r="N74" s="89">
        <v>5328925000</v>
      </c>
      <c r="O74" s="89">
        <v>-9.3220215</v>
      </c>
      <c r="Q74" s="6">
        <f t="shared" si="24"/>
        <v>5.645105</v>
      </c>
      <c r="R74" s="6">
        <f t="shared" si="25"/>
        <v>-9.6310148000000009</v>
      </c>
      <c r="S74" s="44">
        <f t="shared" si="26"/>
        <v>-9.6741551999999995</v>
      </c>
      <c r="T74" s="44">
        <f t="shared" si="27"/>
        <v>-9.7227621000000006</v>
      </c>
      <c r="U74" s="44">
        <f t="shared" si="28"/>
        <v>-9.8095388000000003</v>
      </c>
      <c r="V74" s="44">
        <f t="shared" si="29"/>
        <v>-9.9440507999999994</v>
      </c>
      <c r="W74" s="44">
        <f t="shared" si="30"/>
        <v>-10.138227000000001</v>
      </c>
      <c r="X74" s="44">
        <f t="shared" si="31"/>
        <v>-10.442207</v>
      </c>
    </row>
    <row r="75" spans="2:24" x14ac:dyDescent="0.25">
      <c r="B75" s="89">
        <v>5407970000</v>
      </c>
      <c r="C75" s="89">
        <v>-8.1164742000000007</v>
      </c>
      <c r="E75" s="6">
        <f t="shared" si="16"/>
        <v>5.7241499999999998</v>
      </c>
      <c r="F75" s="6">
        <f t="shared" si="17"/>
        <v>-8.1079205999999999</v>
      </c>
      <c r="G75" s="44">
        <f t="shared" si="18"/>
        <v>-8.1417827999999997</v>
      </c>
      <c r="H75" s="44">
        <f t="shared" si="19"/>
        <v>-8.2448987999999996</v>
      </c>
      <c r="I75" s="44">
        <f t="shared" si="20"/>
        <v>-8.3620148000000007</v>
      </c>
      <c r="J75" s="44">
        <f t="shared" si="21"/>
        <v>-8.5176897</v>
      </c>
      <c r="K75" s="44">
        <f t="shared" si="22"/>
        <v>-8.8163985999999994</v>
      </c>
      <c r="L75" s="44">
        <f t="shared" si="23"/>
        <v>-9.3094549000000004</v>
      </c>
      <c r="N75" s="89">
        <v>5407970000</v>
      </c>
      <c r="O75" s="89">
        <v>-9.4214382000000008</v>
      </c>
      <c r="Q75" s="6">
        <f t="shared" si="24"/>
        <v>5.7241499999999998</v>
      </c>
      <c r="R75" s="6">
        <f t="shared" si="25"/>
        <v>-9.7078371000000008</v>
      </c>
      <c r="S75" s="44">
        <f t="shared" si="26"/>
        <v>-9.7537727000000007</v>
      </c>
      <c r="T75" s="44">
        <f t="shared" si="27"/>
        <v>-9.7931757000000008</v>
      </c>
      <c r="U75" s="44">
        <f t="shared" si="28"/>
        <v>-9.8779115999999991</v>
      </c>
      <c r="V75" s="44">
        <f t="shared" si="29"/>
        <v>-10.016610999999999</v>
      </c>
      <c r="W75" s="44">
        <f t="shared" si="30"/>
        <v>-10.212789000000001</v>
      </c>
      <c r="X75" s="44">
        <f t="shared" si="31"/>
        <v>-10.530326000000001</v>
      </c>
    </row>
    <row r="76" spans="2:24" x14ac:dyDescent="0.25">
      <c r="B76" s="89">
        <v>5487015000</v>
      </c>
      <c r="C76" s="89">
        <v>-8.0970057999999998</v>
      </c>
      <c r="E76" s="6">
        <f t="shared" si="16"/>
        <v>5.8031949999999997</v>
      </c>
      <c r="F76" s="6">
        <f t="shared" si="17"/>
        <v>-8.1118603</v>
      </c>
      <c r="G76" s="44">
        <f t="shared" si="18"/>
        <v>-8.1526308000000007</v>
      </c>
      <c r="H76" s="44">
        <f t="shared" si="19"/>
        <v>-8.2731524000000007</v>
      </c>
      <c r="I76" s="44">
        <f t="shared" si="20"/>
        <v>-8.3935288999999997</v>
      </c>
      <c r="J76" s="44">
        <f t="shared" si="21"/>
        <v>-8.5560531999999991</v>
      </c>
      <c r="K76" s="44">
        <f t="shared" si="22"/>
        <v>-8.8733444000000006</v>
      </c>
      <c r="L76" s="44">
        <f t="shared" si="23"/>
        <v>-9.3929252999999999</v>
      </c>
      <c r="N76" s="89">
        <v>5487015000</v>
      </c>
      <c r="O76" s="89">
        <v>-9.5169906999999991</v>
      </c>
      <c r="Q76" s="6">
        <f t="shared" si="24"/>
        <v>5.8031949999999997</v>
      </c>
      <c r="R76" s="6">
        <f t="shared" si="25"/>
        <v>-9.7264842999999992</v>
      </c>
      <c r="S76" s="44">
        <f t="shared" si="26"/>
        <v>-9.7638206000000007</v>
      </c>
      <c r="T76" s="44">
        <f t="shared" si="27"/>
        <v>-9.8474997999999996</v>
      </c>
      <c r="U76" s="44">
        <f t="shared" si="28"/>
        <v>-9.9330310999999991</v>
      </c>
      <c r="V76" s="44">
        <f t="shared" si="29"/>
        <v>-10.035527</v>
      </c>
      <c r="W76" s="44">
        <f t="shared" si="30"/>
        <v>-10.238923</v>
      </c>
      <c r="X76" s="44">
        <f t="shared" si="31"/>
        <v>-10.567888999999999</v>
      </c>
    </row>
    <row r="77" spans="2:24" x14ac:dyDescent="0.25">
      <c r="B77" s="89">
        <v>5566060000</v>
      </c>
      <c r="C77" s="89">
        <v>-8.0872889000000008</v>
      </c>
      <c r="E77" s="6">
        <f t="shared" si="16"/>
        <v>5.8822400000000004</v>
      </c>
      <c r="F77" s="6">
        <f t="shared" si="17"/>
        <v>-8.2689152000000004</v>
      </c>
      <c r="G77" s="44">
        <f t="shared" si="18"/>
        <v>-8.3076858999999992</v>
      </c>
      <c r="H77" s="44">
        <f t="shared" si="19"/>
        <v>-8.2869834999999998</v>
      </c>
      <c r="I77" s="44">
        <f t="shared" si="20"/>
        <v>-8.4071321000000001</v>
      </c>
      <c r="J77" s="44">
        <f t="shared" si="21"/>
        <v>-8.7222471000000006</v>
      </c>
      <c r="K77" s="44">
        <f t="shared" si="22"/>
        <v>-9.0377159000000002</v>
      </c>
      <c r="L77" s="44">
        <f t="shared" si="23"/>
        <v>-9.5462523000000008</v>
      </c>
      <c r="N77" s="89">
        <v>5566060000</v>
      </c>
      <c r="O77" s="89">
        <v>-9.5562029000000006</v>
      </c>
      <c r="Q77" s="6">
        <f t="shared" si="24"/>
        <v>5.8822400000000004</v>
      </c>
      <c r="R77" s="6">
        <f t="shared" si="25"/>
        <v>-9.8646021000000008</v>
      </c>
      <c r="S77" s="44">
        <f t="shared" si="26"/>
        <v>-9.9016217999999991</v>
      </c>
      <c r="T77" s="44">
        <f t="shared" si="27"/>
        <v>-9.8838530000000002</v>
      </c>
      <c r="U77" s="44">
        <f t="shared" si="28"/>
        <v>-9.9661139999999993</v>
      </c>
      <c r="V77" s="44">
        <f t="shared" si="29"/>
        <v>-10.155858</v>
      </c>
      <c r="W77" s="44">
        <f t="shared" si="30"/>
        <v>-10.356204</v>
      </c>
      <c r="X77" s="44">
        <f t="shared" si="31"/>
        <v>-10.678083000000001</v>
      </c>
    </row>
    <row r="78" spans="2:24" x14ac:dyDescent="0.25">
      <c r="B78" s="89">
        <v>5645105000</v>
      </c>
      <c r="C78" s="89">
        <v>-8.1012944999999998</v>
      </c>
      <c r="E78" s="6">
        <f t="shared" si="16"/>
        <v>5.9612850000000002</v>
      </c>
      <c r="F78" s="6">
        <f t="shared" si="17"/>
        <v>-8.2143993000000002</v>
      </c>
      <c r="G78" s="44">
        <f t="shared" si="18"/>
        <v>-8.2561292999999996</v>
      </c>
      <c r="H78" s="44">
        <f t="shared" si="19"/>
        <v>-8.3017825999999992</v>
      </c>
      <c r="I78" s="44">
        <f t="shared" si="20"/>
        <v>-8.4232826000000003</v>
      </c>
      <c r="J78" s="44">
        <f t="shared" si="21"/>
        <v>-8.6626347999999993</v>
      </c>
      <c r="K78" s="44">
        <f t="shared" si="22"/>
        <v>-8.9817972000000008</v>
      </c>
      <c r="L78" s="44">
        <f t="shared" si="23"/>
        <v>-9.4955826000000005</v>
      </c>
      <c r="N78" s="89">
        <v>5645105000</v>
      </c>
      <c r="O78" s="89">
        <v>-9.6310148000000009</v>
      </c>
      <c r="Q78" s="6">
        <f t="shared" si="24"/>
        <v>5.9612850000000002</v>
      </c>
      <c r="R78" s="6">
        <f t="shared" si="25"/>
        <v>-9.8562697999999997</v>
      </c>
      <c r="S78" s="44">
        <f t="shared" si="26"/>
        <v>-9.8831281999999998</v>
      </c>
      <c r="T78" s="44">
        <f t="shared" si="27"/>
        <v>-9.9181232000000001</v>
      </c>
      <c r="U78" s="44">
        <f t="shared" si="28"/>
        <v>-9.9986476999999994</v>
      </c>
      <c r="V78" s="44">
        <f t="shared" si="29"/>
        <v>-10.131228999999999</v>
      </c>
      <c r="W78" s="44">
        <f t="shared" si="30"/>
        <v>-10.315109</v>
      </c>
      <c r="X78" s="44">
        <f t="shared" si="31"/>
        <v>-10.647821</v>
      </c>
    </row>
    <row r="79" spans="2:24" x14ac:dyDescent="0.25">
      <c r="B79" s="89">
        <v>5724150000</v>
      </c>
      <c r="C79" s="89">
        <v>-8.1079205999999999</v>
      </c>
      <c r="E79" s="6">
        <f t="shared" si="16"/>
        <v>6.04033</v>
      </c>
      <c r="F79" s="6">
        <f t="shared" si="17"/>
        <v>-8.1914701000000001</v>
      </c>
      <c r="G79" s="44">
        <f t="shared" si="18"/>
        <v>-8.2194920000000007</v>
      </c>
      <c r="H79" s="44">
        <f t="shared" si="19"/>
        <v>-8.3302279000000006</v>
      </c>
      <c r="I79" s="44">
        <f t="shared" si="20"/>
        <v>-8.4532413000000002</v>
      </c>
      <c r="J79" s="44">
        <f t="shared" si="21"/>
        <v>-8.5912322999999997</v>
      </c>
      <c r="K79" s="44">
        <f t="shared" si="22"/>
        <v>-8.9126329000000002</v>
      </c>
      <c r="L79" s="44">
        <f t="shared" si="23"/>
        <v>-9.4450645000000009</v>
      </c>
      <c r="N79" s="89">
        <v>5724150000</v>
      </c>
      <c r="O79" s="89">
        <v>-9.7078371000000008</v>
      </c>
      <c r="Q79" s="6">
        <f t="shared" si="24"/>
        <v>6.04033</v>
      </c>
      <c r="R79" s="6">
        <f t="shared" si="25"/>
        <v>-9.8536757999999995</v>
      </c>
      <c r="S79" s="44">
        <f t="shared" si="26"/>
        <v>-9.8751850000000001</v>
      </c>
      <c r="T79" s="44">
        <f t="shared" si="27"/>
        <v>-9.9772472000000008</v>
      </c>
      <c r="U79" s="44">
        <f t="shared" si="28"/>
        <v>-10.0541</v>
      </c>
      <c r="V79" s="44">
        <f t="shared" si="29"/>
        <v>-10.10003</v>
      </c>
      <c r="W79" s="44">
        <f t="shared" si="30"/>
        <v>-10.294509</v>
      </c>
      <c r="X79" s="44">
        <f t="shared" si="31"/>
        <v>-10.635028</v>
      </c>
    </row>
    <row r="80" spans="2:24" x14ac:dyDescent="0.25">
      <c r="B80" s="89">
        <v>5803195000</v>
      </c>
      <c r="C80" s="89">
        <v>-8.1118603</v>
      </c>
      <c r="E80" s="6">
        <f t="shared" si="16"/>
        <v>6.1193749999999998</v>
      </c>
      <c r="F80" s="6">
        <f t="shared" si="17"/>
        <v>-8.1913786000000002</v>
      </c>
      <c r="G80" s="44">
        <f t="shared" si="18"/>
        <v>-8.2205753000000001</v>
      </c>
      <c r="H80" s="44">
        <f t="shared" si="19"/>
        <v>-8.3305483000000002</v>
      </c>
      <c r="I80" s="44">
        <f t="shared" si="20"/>
        <v>-8.4585629000000004</v>
      </c>
      <c r="J80" s="44">
        <f t="shared" si="21"/>
        <v>-8.6078633999999994</v>
      </c>
      <c r="K80" s="44">
        <f t="shared" si="22"/>
        <v>-8.9310597999999999</v>
      </c>
      <c r="L80" s="44">
        <f t="shared" si="23"/>
        <v>-9.4626408000000009</v>
      </c>
      <c r="N80" s="89">
        <v>5803195000</v>
      </c>
      <c r="O80" s="89">
        <v>-9.7264842999999992</v>
      </c>
      <c r="Q80" s="6">
        <f t="shared" si="24"/>
        <v>6.1193749999999998</v>
      </c>
      <c r="R80" s="6">
        <f t="shared" si="25"/>
        <v>-9.9021586999999993</v>
      </c>
      <c r="S80" s="44">
        <f t="shared" si="26"/>
        <v>-9.9372120000000006</v>
      </c>
      <c r="T80" s="44">
        <f t="shared" si="27"/>
        <v>-10.007160000000001</v>
      </c>
      <c r="U80" s="44">
        <f t="shared" si="28"/>
        <v>-10.081586</v>
      </c>
      <c r="V80" s="44">
        <f t="shared" si="29"/>
        <v>-10.177401</v>
      </c>
      <c r="W80" s="44">
        <f t="shared" si="30"/>
        <v>-10.373544000000001</v>
      </c>
      <c r="X80" s="44">
        <f t="shared" si="31"/>
        <v>-10.709193000000001</v>
      </c>
    </row>
    <row r="81" spans="2:24" x14ac:dyDescent="0.25">
      <c r="B81" s="89">
        <v>5882240000</v>
      </c>
      <c r="C81" s="89">
        <v>-8.2689152000000004</v>
      </c>
      <c r="E81" s="6">
        <f t="shared" si="16"/>
        <v>6.1984199999999996</v>
      </c>
      <c r="F81" s="6">
        <f t="shared" si="17"/>
        <v>-8.2363472000000009</v>
      </c>
      <c r="G81" s="44">
        <f t="shared" si="18"/>
        <v>-8.2925024000000001</v>
      </c>
      <c r="H81" s="44">
        <f t="shared" si="19"/>
        <v>-8.3560189999999999</v>
      </c>
      <c r="I81" s="44">
        <f t="shared" si="20"/>
        <v>-8.4855088999999992</v>
      </c>
      <c r="J81" s="44">
        <f t="shared" si="21"/>
        <v>-8.7236785999999995</v>
      </c>
      <c r="K81" s="44">
        <f t="shared" si="22"/>
        <v>-9.0432691999999992</v>
      </c>
      <c r="L81" s="44">
        <f t="shared" si="23"/>
        <v>-9.5632601000000008</v>
      </c>
      <c r="N81" s="89">
        <v>5882240000</v>
      </c>
      <c r="O81" s="89">
        <v>-9.8646021000000008</v>
      </c>
      <c r="Q81" s="6">
        <f t="shared" si="24"/>
        <v>6.1984199999999996</v>
      </c>
      <c r="R81" s="6">
        <f t="shared" si="25"/>
        <v>-10.036953</v>
      </c>
      <c r="S81" s="44">
        <f t="shared" si="26"/>
        <v>-10.062578</v>
      </c>
      <c r="T81" s="44">
        <f t="shared" si="27"/>
        <v>-10.049435000000001</v>
      </c>
      <c r="U81" s="44">
        <f t="shared" si="28"/>
        <v>-10.119126</v>
      </c>
      <c r="V81" s="44">
        <f t="shared" si="29"/>
        <v>-10.295676</v>
      </c>
      <c r="W81" s="44">
        <f t="shared" si="30"/>
        <v>-10.507801000000001</v>
      </c>
      <c r="X81" s="44">
        <f t="shared" si="31"/>
        <v>-10.85022</v>
      </c>
    </row>
    <row r="82" spans="2:24" x14ac:dyDescent="0.25">
      <c r="B82" s="89">
        <v>5961285000</v>
      </c>
      <c r="C82" s="89">
        <v>-8.2143993000000002</v>
      </c>
      <c r="E82" s="6">
        <f t="shared" si="16"/>
        <v>6.2774650000000003</v>
      </c>
      <c r="F82" s="6">
        <f t="shared" si="17"/>
        <v>-8.2331790999999992</v>
      </c>
      <c r="G82" s="44">
        <f t="shared" si="18"/>
        <v>-8.2885922999999995</v>
      </c>
      <c r="H82" s="44">
        <f t="shared" si="19"/>
        <v>-8.3984536999999992</v>
      </c>
      <c r="I82" s="44">
        <f t="shared" si="20"/>
        <v>-8.5321826999999999</v>
      </c>
      <c r="J82" s="44">
        <f t="shared" si="21"/>
        <v>-8.7640914999999993</v>
      </c>
      <c r="K82" s="44">
        <f t="shared" si="22"/>
        <v>-9.0979404000000006</v>
      </c>
      <c r="L82" s="44">
        <f t="shared" si="23"/>
        <v>-9.5997515</v>
      </c>
      <c r="N82" s="89">
        <v>5961285000</v>
      </c>
      <c r="O82" s="89">
        <v>-9.8562697999999997</v>
      </c>
      <c r="Q82" s="6">
        <f t="shared" si="24"/>
        <v>6.2774650000000003</v>
      </c>
      <c r="R82" s="6">
        <f t="shared" si="25"/>
        <v>-10.052785</v>
      </c>
      <c r="S82" s="44">
        <f t="shared" si="26"/>
        <v>-10.069338999999999</v>
      </c>
      <c r="T82" s="44">
        <f t="shared" si="27"/>
        <v>-10.098613</v>
      </c>
      <c r="U82" s="44">
        <f t="shared" si="28"/>
        <v>-10.163808</v>
      </c>
      <c r="V82" s="44">
        <f t="shared" si="29"/>
        <v>-10.288226999999999</v>
      </c>
      <c r="W82" s="44">
        <f t="shared" si="30"/>
        <v>-10.510382</v>
      </c>
      <c r="X82" s="44">
        <f t="shared" si="31"/>
        <v>-10.854836000000001</v>
      </c>
    </row>
    <row r="83" spans="2:24" x14ac:dyDescent="0.25">
      <c r="B83" s="89">
        <v>6040330000</v>
      </c>
      <c r="C83" s="89">
        <v>-8.1914701000000001</v>
      </c>
      <c r="E83" s="6">
        <f t="shared" si="16"/>
        <v>6.3565100000000001</v>
      </c>
      <c r="F83" s="6">
        <f t="shared" si="17"/>
        <v>-8.3114223000000003</v>
      </c>
      <c r="G83" s="44">
        <f t="shared" si="18"/>
        <v>-8.3720979999999994</v>
      </c>
      <c r="H83" s="44">
        <f t="shared" si="19"/>
        <v>-8.4316873999999995</v>
      </c>
      <c r="I83" s="44">
        <f t="shared" si="20"/>
        <v>-8.5624351999999995</v>
      </c>
      <c r="J83" s="44">
        <f t="shared" si="21"/>
        <v>-8.8038626000000004</v>
      </c>
      <c r="K83" s="44">
        <f t="shared" si="22"/>
        <v>-9.1219873000000007</v>
      </c>
      <c r="L83" s="44">
        <f t="shared" si="23"/>
        <v>-9.6242514000000003</v>
      </c>
      <c r="N83" s="89">
        <v>6040330000</v>
      </c>
      <c r="O83" s="89">
        <v>-9.8536757999999995</v>
      </c>
      <c r="Q83" s="6">
        <f t="shared" si="24"/>
        <v>6.3565100000000001</v>
      </c>
      <c r="R83" s="6">
        <f t="shared" si="25"/>
        <v>-10.102903</v>
      </c>
      <c r="S83" s="44">
        <f t="shared" si="26"/>
        <v>-10.116253</v>
      </c>
      <c r="T83" s="44">
        <f t="shared" si="27"/>
        <v>-10.127542</v>
      </c>
      <c r="U83" s="44">
        <f t="shared" si="28"/>
        <v>-10.188691</v>
      </c>
      <c r="V83" s="44">
        <f t="shared" si="29"/>
        <v>-10.312267</v>
      </c>
      <c r="W83" s="44">
        <f t="shared" si="30"/>
        <v>-10.526786</v>
      </c>
      <c r="X83" s="44">
        <f t="shared" si="31"/>
        <v>-10.865401</v>
      </c>
    </row>
    <row r="84" spans="2:24" x14ac:dyDescent="0.25">
      <c r="B84" s="89">
        <v>6119375000</v>
      </c>
      <c r="C84" s="89">
        <v>-8.1913786000000002</v>
      </c>
      <c r="E84" s="6">
        <f t="shared" si="16"/>
        <v>6.4355549999999999</v>
      </c>
      <c r="F84" s="6">
        <f t="shared" si="17"/>
        <v>-8.3627185999999991</v>
      </c>
      <c r="G84" s="44">
        <f t="shared" si="18"/>
        <v>-8.4198895</v>
      </c>
      <c r="H84" s="44">
        <f t="shared" si="19"/>
        <v>-8.4424124000000003</v>
      </c>
      <c r="I84" s="44">
        <f t="shared" si="20"/>
        <v>-8.5680493999999996</v>
      </c>
      <c r="J84" s="44">
        <f t="shared" si="21"/>
        <v>-8.8292599000000003</v>
      </c>
      <c r="K84" s="44">
        <f t="shared" si="22"/>
        <v>-9.1540213000000001</v>
      </c>
      <c r="L84" s="44">
        <f t="shared" si="23"/>
        <v>-9.6534137999999992</v>
      </c>
      <c r="N84" s="89">
        <v>6119375000</v>
      </c>
      <c r="O84" s="89">
        <v>-9.9021586999999993</v>
      </c>
      <c r="Q84" s="6">
        <f t="shared" si="24"/>
        <v>6.4355549999999999</v>
      </c>
      <c r="R84" s="6">
        <f t="shared" si="25"/>
        <v>-10.133067</v>
      </c>
      <c r="S84" s="44">
        <f t="shared" si="26"/>
        <v>-10.139504000000001</v>
      </c>
      <c r="T84" s="44">
        <f t="shared" si="27"/>
        <v>-10.13827</v>
      </c>
      <c r="U84" s="44">
        <f t="shared" si="28"/>
        <v>-10.197950000000001</v>
      </c>
      <c r="V84" s="44">
        <f t="shared" si="29"/>
        <v>-10.330878</v>
      </c>
      <c r="W84" s="44">
        <f t="shared" si="30"/>
        <v>-10.536379</v>
      </c>
      <c r="X84" s="44">
        <f t="shared" si="31"/>
        <v>-10.849501999999999</v>
      </c>
    </row>
    <row r="85" spans="2:24" x14ac:dyDescent="0.25">
      <c r="B85" s="89">
        <v>6198420000</v>
      </c>
      <c r="C85" s="89">
        <v>-8.2363472000000009</v>
      </c>
      <c r="E85" s="6">
        <f t="shared" si="16"/>
        <v>6.5145999999999997</v>
      </c>
      <c r="F85" s="6">
        <f t="shared" si="17"/>
        <v>-8.3509978999999994</v>
      </c>
      <c r="G85" s="44">
        <f t="shared" si="18"/>
        <v>-8.3781013000000009</v>
      </c>
      <c r="H85" s="44">
        <f t="shared" si="19"/>
        <v>-8.4785099000000006</v>
      </c>
      <c r="I85" s="44">
        <f t="shared" si="20"/>
        <v>-8.5982189000000009</v>
      </c>
      <c r="J85" s="44">
        <f t="shared" si="21"/>
        <v>-8.7529383000000003</v>
      </c>
      <c r="K85" s="44">
        <f t="shared" si="22"/>
        <v>-9.0482472999999999</v>
      </c>
      <c r="L85" s="44">
        <f t="shared" si="23"/>
        <v>-9.5266447000000003</v>
      </c>
      <c r="N85" s="89">
        <v>6198420000</v>
      </c>
      <c r="O85" s="89">
        <v>-10.036953</v>
      </c>
      <c r="Q85" s="6">
        <f t="shared" si="24"/>
        <v>6.5145999999999997</v>
      </c>
      <c r="R85" s="6">
        <f t="shared" si="25"/>
        <v>-10.100816999999999</v>
      </c>
      <c r="S85" s="44">
        <f t="shared" si="26"/>
        <v>-10.092428999999999</v>
      </c>
      <c r="T85" s="44">
        <f t="shared" si="27"/>
        <v>-10.171184999999999</v>
      </c>
      <c r="U85" s="44">
        <f t="shared" si="28"/>
        <v>-10.235998</v>
      </c>
      <c r="V85" s="44">
        <f t="shared" si="29"/>
        <v>-10.303641000000001</v>
      </c>
      <c r="W85" s="44">
        <f t="shared" si="30"/>
        <v>-10.497764999999999</v>
      </c>
      <c r="X85" s="44">
        <f t="shared" si="31"/>
        <v>-10.821477</v>
      </c>
    </row>
    <row r="86" spans="2:24" x14ac:dyDescent="0.25">
      <c r="B86" s="89">
        <v>6277465000</v>
      </c>
      <c r="C86" s="89">
        <v>-8.2331790999999992</v>
      </c>
      <c r="E86" s="6">
        <f t="shared" si="16"/>
        <v>6.5936450000000004</v>
      </c>
      <c r="F86" s="6">
        <f t="shared" si="17"/>
        <v>-8.3323316999999992</v>
      </c>
      <c r="G86" s="44">
        <f t="shared" si="18"/>
        <v>-8.3599338999999997</v>
      </c>
      <c r="H86" s="44">
        <f t="shared" si="19"/>
        <v>-8.5118960999999995</v>
      </c>
      <c r="I86" s="44">
        <f t="shared" si="20"/>
        <v>-8.6340789999999998</v>
      </c>
      <c r="J86" s="44">
        <f t="shared" si="21"/>
        <v>-8.7104949999999999</v>
      </c>
      <c r="K86" s="44">
        <f t="shared" si="22"/>
        <v>-9.0021372</v>
      </c>
      <c r="L86" s="44">
        <f t="shared" si="23"/>
        <v>-9.4773292999999992</v>
      </c>
      <c r="N86" s="89">
        <v>6277465000</v>
      </c>
      <c r="O86" s="89">
        <v>-10.052785</v>
      </c>
      <c r="Q86" s="6">
        <f t="shared" si="24"/>
        <v>6.5936450000000004</v>
      </c>
      <c r="R86" s="6">
        <f t="shared" si="25"/>
        <v>-10.117073</v>
      </c>
      <c r="S86" s="44">
        <f t="shared" si="26"/>
        <v>-10.121195</v>
      </c>
      <c r="T86" s="44">
        <f t="shared" si="27"/>
        <v>-10.196984</v>
      </c>
      <c r="U86" s="44">
        <f t="shared" si="28"/>
        <v>-10.264269000000001</v>
      </c>
      <c r="V86" s="44">
        <f t="shared" si="29"/>
        <v>-10.3712</v>
      </c>
      <c r="W86" s="44">
        <f t="shared" si="30"/>
        <v>-10.582808</v>
      </c>
      <c r="X86" s="44">
        <f t="shared" si="31"/>
        <v>-10.913404999999999</v>
      </c>
    </row>
    <row r="87" spans="2:24" x14ac:dyDescent="0.25">
      <c r="B87" s="89">
        <v>6356510000</v>
      </c>
      <c r="C87" s="89">
        <v>-8.3114223000000003</v>
      </c>
      <c r="E87" s="6">
        <f t="shared" si="16"/>
        <v>6.6726900000000002</v>
      </c>
      <c r="F87" s="6">
        <f t="shared" si="17"/>
        <v>-8.4512853999999997</v>
      </c>
      <c r="G87" s="44">
        <f t="shared" si="18"/>
        <v>-8.4869251000000006</v>
      </c>
      <c r="H87" s="44">
        <f t="shared" si="19"/>
        <v>-8.5460013999999997</v>
      </c>
      <c r="I87" s="44">
        <f t="shared" si="20"/>
        <v>-8.6638898999999991</v>
      </c>
      <c r="J87" s="44">
        <f t="shared" si="21"/>
        <v>-8.8791694999999997</v>
      </c>
      <c r="K87" s="44">
        <f t="shared" si="22"/>
        <v>-9.1898584000000003</v>
      </c>
      <c r="L87" s="44">
        <f t="shared" si="23"/>
        <v>-9.6713619000000008</v>
      </c>
      <c r="N87" s="89">
        <v>6356510000</v>
      </c>
      <c r="O87" s="89">
        <v>-10.102903</v>
      </c>
      <c r="Q87" s="6">
        <f t="shared" si="24"/>
        <v>6.6726900000000002</v>
      </c>
      <c r="R87" s="6">
        <f t="shared" si="25"/>
        <v>-10.203016999999999</v>
      </c>
      <c r="S87" s="44">
        <f t="shared" si="26"/>
        <v>-10.225351</v>
      </c>
      <c r="T87" s="44">
        <f t="shared" si="27"/>
        <v>-10.228512</v>
      </c>
      <c r="U87" s="44">
        <f t="shared" si="28"/>
        <v>-10.294805999999999</v>
      </c>
      <c r="V87" s="44">
        <f t="shared" si="29"/>
        <v>-10.502750000000001</v>
      </c>
      <c r="W87" s="44">
        <f t="shared" si="30"/>
        <v>-10.732576999999999</v>
      </c>
      <c r="X87" s="44">
        <f t="shared" si="31"/>
        <v>-11.094267</v>
      </c>
    </row>
    <row r="88" spans="2:24" x14ac:dyDescent="0.25">
      <c r="B88" s="89">
        <v>6435555000</v>
      </c>
      <c r="C88" s="89">
        <v>-8.3627185999999991</v>
      </c>
      <c r="E88" s="6">
        <f t="shared" si="16"/>
        <v>6.751735</v>
      </c>
      <c r="F88" s="6">
        <f t="shared" si="17"/>
        <v>-8.4954061999999997</v>
      </c>
      <c r="G88" s="44">
        <f t="shared" si="18"/>
        <v>-8.5515203</v>
      </c>
      <c r="H88" s="44">
        <f t="shared" si="19"/>
        <v>-8.5896463000000001</v>
      </c>
      <c r="I88" s="44">
        <f t="shared" si="20"/>
        <v>-8.7039728000000007</v>
      </c>
      <c r="J88" s="44">
        <f t="shared" si="21"/>
        <v>-8.9664830999999996</v>
      </c>
      <c r="K88" s="44">
        <f t="shared" si="22"/>
        <v>-9.2954472999999993</v>
      </c>
      <c r="L88" s="44">
        <f t="shared" si="23"/>
        <v>-9.8040980999999991</v>
      </c>
      <c r="N88" s="89">
        <v>6435555000</v>
      </c>
      <c r="O88" s="89">
        <v>-10.133067</v>
      </c>
      <c r="Q88" s="6">
        <f t="shared" si="24"/>
        <v>6.751735</v>
      </c>
      <c r="R88" s="6">
        <f t="shared" si="25"/>
        <v>-10.224416</v>
      </c>
      <c r="S88" s="44">
        <f t="shared" si="26"/>
        <v>-10.234268</v>
      </c>
      <c r="T88" s="44">
        <f t="shared" si="27"/>
        <v>-10.261333</v>
      </c>
      <c r="U88" s="44">
        <f t="shared" si="28"/>
        <v>-10.328436999999999</v>
      </c>
      <c r="V88" s="44">
        <f t="shared" si="29"/>
        <v>-10.474186</v>
      </c>
      <c r="W88" s="44">
        <f t="shared" si="30"/>
        <v>-10.693199</v>
      </c>
      <c r="X88" s="44">
        <f t="shared" si="31"/>
        <v>-11.052253</v>
      </c>
    </row>
    <row r="89" spans="2:24" x14ac:dyDescent="0.25">
      <c r="B89" s="89">
        <v>6514600000</v>
      </c>
      <c r="C89" s="89">
        <v>-8.3509978999999994</v>
      </c>
      <c r="E89" s="6">
        <f t="shared" si="16"/>
        <v>6.8307799999999999</v>
      </c>
      <c r="F89" s="6">
        <f t="shared" si="17"/>
        <v>-8.5796288999999994</v>
      </c>
      <c r="G89" s="44">
        <f t="shared" si="18"/>
        <v>-8.6008023999999992</v>
      </c>
      <c r="H89" s="44">
        <f t="shared" si="19"/>
        <v>-8.6328019999999999</v>
      </c>
      <c r="I89" s="44">
        <f t="shared" si="20"/>
        <v>-8.7456054999999999</v>
      </c>
      <c r="J89" s="44">
        <f t="shared" si="21"/>
        <v>-8.9705095000000004</v>
      </c>
      <c r="K89" s="44">
        <f t="shared" si="22"/>
        <v>-9.2949982000000002</v>
      </c>
      <c r="L89" s="44">
        <f t="shared" si="23"/>
        <v>-9.8388548</v>
      </c>
      <c r="N89" s="89">
        <v>6514600000</v>
      </c>
      <c r="O89" s="89">
        <v>-10.100816999999999</v>
      </c>
      <c r="Q89" s="6">
        <f t="shared" si="24"/>
        <v>6.8307799999999999</v>
      </c>
      <c r="R89" s="6">
        <f t="shared" si="25"/>
        <v>-10.294124999999999</v>
      </c>
      <c r="S89" s="44">
        <f t="shared" si="26"/>
        <v>-10.290865</v>
      </c>
      <c r="T89" s="44">
        <f t="shared" si="27"/>
        <v>-10.290967999999999</v>
      </c>
      <c r="U89" s="44">
        <f t="shared" si="28"/>
        <v>-10.362583000000001</v>
      </c>
      <c r="V89" s="44">
        <f t="shared" si="29"/>
        <v>-10.474637</v>
      </c>
      <c r="W89" s="44">
        <f t="shared" si="30"/>
        <v>-10.674623</v>
      </c>
      <c r="X89" s="44">
        <f t="shared" si="31"/>
        <v>-11.005481</v>
      </c>
    </row>
    <row r="90" spans="2:24" x14ac:dyDescent="0.25">
      <c r="B90" s="89">
        <v>6593645000</v>
      </c>
      <c r="C90" s="89">
        <v>-8.3323316999999992</v>
      </c>
      <c r="E90" s="6">
        <f t="shared" si="16"/>
        <v>6.9098249999999997</v>
      </c>
      <c r="F90" s="6">
        <f t="shared" si="17"/>
        <v>-8.6061487000000003</v>
      </c>
      <c r="G90" s="44">
        <f t="shared" si="18"/>
        <v>-8.6142921000000001</v>
      </c>
      <c r="H90" s="44">
        <f t="shared" si="19"/>
        <v>-8.6594838999999997</v>
      </c>
      <c r="I90" s="44">
        <f t="shared" si="20"/>
        <v>-8.7713889999999992</v>
      </c>
      <c r="J90" s="44">
        <f t="shared" si="21"/>
        <v>-8.9387130999999993</v>
      </c>
      <c r="K90" s="44">
        <f t="shared" si="22"/>
        <v>-9.2267199000000009</v>
      </c>
      <c r="L90" s="44">
        <f t="shared" si="23"/>
        <v>-9.7314004999999995</v>
      </c>
      <c r="N90" s="89">
        <v>6593645000</v>
      </c>
      <c r="O90" s="89">
        <v>-10.117073</v>
      </c>
      <c r="Q90" s="6">
        <f t="shared" si="24"/>
        <v>6.9098249999999997</v>
      </c>
      <c r="R90" s="6">
        <f t="shared" si="25"/>
        <v>-10.262530999999999</v>
      </c>
      <c r="S90" s="44">
        <f t="shared" si="26"/>
        <v>-10.261343</v>
      </c>
      <c r="T90" s="44">
        <f t="shared" si="27"/>
        <v>-10.315480000000001</v>
      </c>
      <c r="U90" s="44">
        <f t="shared" si="28"/>
        <v>-10.383673999999999</v>
      </c>
      <c r="V90" s="44">
        <f t="shared" si="29"/>
        <v>-10.472738</v>
      </c>
      <c r="W90" s="44">
        <f t="shared" si="30"/>
        <v>-10.668938000000001</v>
      </c>
      <c r="X90" s="44">
        <f t="shared" si="31"/>
        <v>-10.983510000000001</v>
      </c>
    </row>
    <row r="91" spans="2:24" x14ac:dyDescent="0.25">
      <c r="B91" s="89">
        <v>6672690000</v>
      </c>
      <c r="C91" s="89">
        <v>-8.4512853999999997</v>
      </c>
      <c r="E91" s="6">
        <f t="shared" si="16"/>
        <v>6.9888700000000004</v>
      </c>
      <c r="F91" s="6">
        <f t="shared" si="17"/>
        <v>-8.5893078000000003</v>
      </c>
      <c r="G91" s="44">
        <f t="shared" si="18"/>
        <v>-8.5990801000000001</v>
      </c>
      <c r="H91" s="44">
        <f t="shared" si="19"/>
        <v>-8.6997347000000005</v>
      </c>
      <c r="I91" s="44">
        <f t="shared" si="20"/>
        <v>-8.8051642999999995</v>
      </c>
      <c r="J91" s="44">
        <f t="shared" si="21"/>
        <v>-8.922739</v>
      </c>
      <c r="K91" s="44">
        <f t="shared" si="22"/>
        <v>-9.2158270000000009</v>
      </c>
      <c r="L91" s="44">
        <f t="shared" si="23"/>
        <v>-9.7111444000000002</v>
      </c>
      <c r="N91" s="89">
        <v>6672690000</v>
      </c>
      <c r="O91" s="89">
        <v>-10.203016999999999</v>
      </c>
      <c r="Q91" s="6">
        <f t="shared" si="24"/>
        <v>6.9888700000000004</v>
      </c>
      <c r="R91" s="6">
        <f t="shared" si="25"/>
        <v>-10.258374999999999</v>
      </c>
      <c r="S91" s="44">
        <f t="shared" si="26"/>
        <v>-10.268583</v>
      </c>
      <c r="T91" s="44">
        <f t="shared" si="27"/>
        <v>-10.356745</v>
      </c>
      <c r="U91" s="44">
        <f t="shared" si="28"/>
        <v>-10.427216</v>
      </c>
      <c r="V91" s="44">
        <f t="shared" si="29"/>
        <v>-10.542443</v>
      </c>
      <c r="W91" s="44">
        <f t="shared" si="30"/>
        <v>-10.778969999999999</v>
      </c>
      <c r="X91" s="44">
        <f t="shared" si="31"/>
        <v>-11.153186</v>
      </c>
    </row>
    <row r="92" spans="2:24" x14ac:dyDescent="0.25">
      <c r="B92" s="89">
        <v>6751735000</v>
      </c>
      <c r="C92" s="89">
        <v>-8.4954061999999997</v>
      </c>
      <c r="E92" s="6">
        <f t="shared" si="16"/>
        <v>7.0679150000000002</v>
      </c>
      <c r="F92" s="6">
        <f t="shared" si="17"/>
        <v>-8.6178761000000002</v>
      </c>
      <c r="G92" s="44">
        <f t="shared" si="18"/>
        <v>-8.6381283</v>
      </c>
      <c r="H92" s="44">
        <f t="shared" si="19"/>
        <v>-8.7377701000000005</v>
      </c>
      <c r="I92" s="44">
        <f t="shared" si="20"/>
        <v>-8.8462677000000003</v>
      </c>
      <c r="J92" s="44">
        <f t="shared" si="21"/>
        <v>-9.0165644</v>
      </c>
      <c r="K92" s="44">
        <f t="shared" si="22"/>
        <v>-9.3454618000000007</v>
      </c>
      <c r="L92" s="44">
        <f t="shared" si="23"/>
        <v>-9.9058437000000001</v>
      </c>
      <c r="N92" s="89">
        <v>6751735000</v>
      </c>
      <c r="O92" s="89">
        <v>-10.224416</v>
      </c>
      <c r="Q92" s="6">
        <f t="shared" si="24"/>
        <v>7.0679150000000002</v>
      </c>
      <c r="R92" s="6">
        <f t="shared" si="25"/>
        <v>-10.341516</v>
      </c>
      <c r="S92" s="44">
        <f t="shared" si="26"/>
        <v>-10.35661</v>
      </c>
      <c r="T92" s="44">
        <f t="shared" si="27"/>
        <v>-10.388736</v>
      </c>
      <c r="U92" s="44">
        <f t="shared" si="28"/>
        <v>-10.466587000000001</v>
      </c>
      <c r="V92" s="44">
        <f t="shared" si="29"/>
        <v>-10.616329</v>
      </c>
      <c r="W92" s="44">
        <f t="shared" si="30"/>
        <v>-10.853478000000001</v>
      </c>
      <c r="X92" s="44">
        <f t="shared" si="31"/>
        <v>-11.243762</v>
      </c>
    </row>
    <row r="93" spans="2:24" x14ac:dyDescent="0.25">
      <c r="B93" s="89">
        <v>6830780000</v>
      </c>
      <c r="C93" s="89">
        <v>-8.5796288999999994</v>
      </c>
      <c r="E93" s="6">
        <f t="shared" si="16"/>
        <v>7.14696</v>
      </c>
      <c r="F93" s="6">
        <f t="shared" si="17"/>
        <v>-8.7173843000000009</v>
      </c>
      <c r="G93" s="44">
        <f t="shared" si="18"/>
        <v>-8.7625504000000003</v>
      </c>
      <c r="H93" s="44">
        <f t="shared" si="19"/>
        <v>-8.7951268999999996</v>
      </c>
      <c r="I93" s="44">
        <f t="shared" si="20"/>
        <v>-8.9068213000000007</v>
      </c>
      <c r="J93" s="44">
        <f t="shared" si="21"/>
        <v>-9.1557331000000008</v>
      </c>
      <c r="K93" s="44">
        <f t="shared" si="22"/>
        <v>-9.4941168000000005</v>
      </c>
      <c r="L93" s="44">
        <f t="shared" si="23"/>
        <v>-10.070271</v>
      </c>
      <c r="N93" s="89">
        <v>6830780000</v>
      </c>
      <c r="O93" s="89">
        <v>-10.294124999999999</v>
      </c>
      <c r="Q93" s="6">
        <f t="shared" si="24"/>
        <v>7.14696</v>
      </c>
      <c r="R93" s="6">
        <f t="shared" si="25"/>
        <v>-10.435979</v>
      </c>
      <c r="S93" s="44">
        <f t="shared" si="26"/>
        <v>-10.437246</v>
      </c>
      <c r="T93" s="44">
        <f t="shared" si="27"/>
        <v>-10.44557</v>
      </c>
      <c r="U93" s="44">
        <f t="shared" si="28"/>
        <v>-10.523223</v>
      </c>
      <c r="V93" s="44">
        <f t="shared" si="29"/>
        <v>-10.686121999999999</v>
      </c>
      <c r="W93" s="44">
        <f t="shared" si="30"/>
        <v>-10.907487</v>
      </c>
      <c r="X93" s="44">
        <f t="shared" si="31"/>
        <v>-11.269636</v>
      </c>
    </row>
    <row r="94" spans="2:24" x14ac:dyDescent="0.25">
      <c r="B94" s="89">
        <v>6909825000</v>
      </c>
      <c r="C94" s="89">
        <v>-8.6061487000000003</v>
      </c>
      <c r="E94" s="6">
        <f t="shared" si="16"/>
        <v>7.2260049999999998</v>
      </c>
      <c r="F94" s="6">
        <f t="shared" si="17"/>
        <v>-8.7514485999999998</v>
      </c>
      <c r="G94" s="44">
        <f t="shared" si="18"/>
        <v>-8.7883463000000006</v>
      </c>
      <c r="H94" s="44">
        <f t="shared" si="19"/>
        <v>-8.8462981999999997</v>
      </c>
      <c r="I94" s="44">
        <f t="shared" si="20"/>
        <v>-8.9540776999999991</v>
      </c>
      <c r="J94" s="44">
        <f t="shared" si="21"/>
        <v>-9.1946478000000003</v>
      </c>
      <c r="K94" s="44">
        <f t="shared" si="22"/>
        <v>-9.5285597000000006</v>
      </c>
      <c r="L94" s="44">
        <f t="shared" si="23"/>
        <v>-10.094814</v>
      </c>
      <c r="N94" s="89">
        <v>6909825000</v>
      </c>
      <c r="O94" s="89">
        <v>-10.262530999999999</v>
      </c>
      <c r="Q94" s="6">
        <f t="shared" si="24"/>
        <v>7.2260049999999998</v>
      </c>
      <c r="R94" s="6">
        <f t="shared" si="25"/>
        <v>-10.447749</v>
      </c>
      <c r="S94" s="44">
        <f t="shared" si="26"/>
        <v>-10.453092</v>
      </c>
      <c r="T94" s="44">
        <f t="shared" si="27"/>
        <v>-10.489286999999999</v>
      </c>
      <c r="U94" s="44">
        <f t="shared" si="28"/>
        <v>-10.562443</v>
      </c>
      <c r="V94" s="44">
        <f t="shared" si="29"/>
        <v>-10.680543999999999</v>
      </c>
      <c r="W94" s="44">
        <f t="shared" si="30"/>
        <v>-10.898129000000001</v>
      </c>
      <c r="X94" s="44">
        <f t="shared" si="31"/>
        <v>-11.251606000000001</v>
      </c>
    </row>
    <row r="95" spans="2:24" x14ac:dyDescent="0.25">
      <c r="B95" s="89">
        <v>6988870000</v>
      </c>
      <c r="C95" s="89">
        <v>-8.5893078000000003</v>
      </c>
      <c r="E95" s="6">
        <f t="shared" si="16"/>
        <v>7.3050499999999996</v>
      </c>
      <c r="F95" s="6">
        <f t="shared" si="17"/>
        <v>-8.8860568999999998</v>
      </c>
      <c r="G95" s="44">
        <f t="shared" si="18"/>
        <v>-8.8993149000000003</v>
      </c>
      <c r="H95" s="44">
        <f t="shared" si="19"/>
        <v>-8.8903732000000009</v>
      </c>
      <c r="I95" s="44">
        <f t="shared" si="20"/>
        <v>-8.9948443999999999</v>
      </c>
      <c r="J95" s="44">
        <f t="shared" si="21"/>
        <v>-9.2458839000000008</v>
      </c>
      <c r="K95" s="44">
        <f t="shared" si="22"/>
        <v>-9.5545731000000007</v>
      </c>
      <c r="L95" s="44">
        <f t="shared" si="23"/>
        <v>-10.128663</v>
      </c>
      <c r="N95" s="89">
        <v>6988870000</v>
      </c>
      <c r="O95" s="89">
        <v>-10.258374999999999</v>
      </c>
      <c r="Q95" s="6">
        <f t="shared" si="24"/>
        <v>7.3050499999999996</v>
      </c>
      <c r="R95" s="6">
        <f t="shared" si="25"/>
        <v>-10.554906000000001</v>
      </c>
      <c r="S95" s="44">
        <f t="shared" si="26"/>
        <v>-10.546512</v>
      </c>
      <c r="T95" s="44">
        <f t="shared" si="27"/>
        <v>-10.523863</v>
      </c>
      <c r="U95" s="44">
        <f t="shared" si="28"/>
        <v>-10.596428</v>
      </c>
      <c r="V95" s="44">
        <f t="shared" si="29"/>
        <v>-10.748773999999999</v>
      </c>
      <c r="W95" s="44">
        <f t="shared" si="30"/>
        <v>-10.954003</v>
      </c>
      <c r="X95" s="44">
        <f t="shared" si="31"/>
        <v>-11.31237</v>
      </c>
    </row>
    <row r="96" spans="2:24" x14ac:dyDescent="0.25">
      <c r="B96" s="89">
        <v>7067915000</v>
      </c>
      <c r="C96" s="89">
        <v>-8.6178761000000002</v>
      </c>
      <c r="E96" s="6">
        <f t="shared" si="16"/>
        <v>7.3840950000000003</v>
      </c>
      <c r="F96" s="6">
        <f t="shared" si="17"/>
        <v>-8.8668212999999998</v>
      </c>
      <c r="G96" s="44">
        <f t="shared" si="18"/>
        <v>-8.8635645000000007</v>
      </c>
      <c r="H96" s="44">
        <f t="shared" si="19"/>
        <v>-8.9180831999999999</v>
      </c>
      <c r="I96" s="44">
        <f t="shared" si="20"/>
        <v>-9.0212374000000004</v>
      </c>
      <c r="J96" s="44">
        <f t="shared" si="21"/>
        <v>-9.1440725</v>
      </c>
      <c r="K96" s="44">
        <f t="shared" si="22"/>
        <v>-9.4508714999999999</v>
      </c>
      <c r="L96" s="44">
        <f t="shared" si="23"/>
        <v>-10.012001</v>
      </c>
      <c r="N96" s="89">
        <v>7067915000</v>
      </c>
      <c r="O96" s="89">
        <v>-10.341516</v>
      </c>
      <c r="Q96" s="6">
        <f t="shared" si="24"/>
        <v>7.3840950000000003</v>
      </c>
      <c r="R96" s="6">
        <f t="shared" si="25"/>
        <v>-10.519361</v>
      </c>
      <c r="S96" s="44">
        <f t="shared" si="26"/>
        <v>-10.512229</v>
      </c>
      <c r="T96" s="44">
        <f t="shared" si="27"/>
        <v>-10.560317</v>
      </c>
      <c r="U96" s="44">
        <f t="shared" si="28"/>
        <v>-10.630497</v>
      </c>
      <c r="V96" s="44">
        <f t="shared" si="29"/>
        <v>-10.711345</v>
      </c>
      <c r="W96" s="44">
        <f t="shared" si="30"/>
        <v>-10.922898</v>
      </c>
      <c r="X96" s="44">
        <f t="shared" si="31"/>
        <v>-11.272122</v>
      </c>
    </row>
    <row r="97" spans="2:24" x14ac:dyDescent="0.25">
      <c r="B97" s="89">
        <v>7146960000</v>
      </c>
      <c r="C97" s="89">
        <v>-8.7173843000000009</v>
      </c>
      <c r="E97" s="6">
        <f t="shared" si="16"/>
        <v>7.4631400000000001</v>
      </c>
      <c r="F97" s="6">
        <f t="shared" si="17"/>
        <v>-8.8606148000000005</v>
      </c>
      <c r="G97" s="44">
        <f t="shared" si="18"/>
        <v>-8.8746042000000003</v>
      </c>
      <c r="H97" s="44">
        <f t="shared" si="19"/>
        <v>-8.9396114000000004</v>
      </c>
      <c r="I97" s="44">
        <f t="shared" si="20"/>
        <v>-9.0376940000000001</v>
      </c>
      <c r="J97" s="44">
        <f t="shared" si="21"/>
        <v>-9.1945704999999993</v>
      </c>
      <c r="K97" s="44">
        <f t="shared" si="22"/>
        <v>-9.5025978000000002</v>
      </c>
      <c r="L97" s="44">
        <f t="shared" si="23"/>
        <v>-10.096114</v>
      </c>
      <c r="N97" s="89">
        <v>7146960000</v>
      </c>
      <c r="O97" s="89">
        <v>-10.435979</v>
      </c>
      <c r="Q97" s="6">
        <f t="shared" si="24"/>
        <v>7.4631400000000001</v>
      </c>
      <c r="R97" s="6">
        <f t="shared" si="25"/>
        <v>-10.518829</v>
      </c>
      <c r="S97" s="44">
        <f t="shared" si="26"/>
        <v>-10.528238</v>
      </c>
      <c r="T97" s="44">
        <f t="shared" si="27"/>
        <v>-10.591227999999999</v>
      </c>
      <c r="U97" s="44">
        <f t="shared" si="28"/>
        <v>-10.656612000000001</v>
      </c>
      <c r="V97" s="44">
        <f t="shared" si="29"/>
        <v>-10.772232000000001</v>
      </c>
      <c r="W97" s="44">
        <f t="shared" si="30"/>
        <v>-10.998602999999999</v>
      </c>
      <c r="X97" s="44">
        <f t="shared" si="31"/>
        <v>-11.400843999999999</v>
      </c>
    </row>
    <row r="98" spans="2:24" x14ac:dyDescent="0.25">
      <c r="B98" s="89">
        <v>7226005000</v>
      </c>
      <c r="C98" s="89">
        <v>-8.7514485999999998</v>
      </c>
      <c r="E98" s="6">
        <f t="shared" si="16"/>
        <v>7.5421849999999999</v>
      </c>
      <c r="F98" s="6">
        <f t="shared" si="17"/>
        <v>-8.8854913999999994</v>
      </c>
      <c r="G98" s="44">
        <f t="shared" si="18"/>
        <v>-8.9057607999999995</v>
      </c>
      <c r="H98" s="44">
        <f t="shared" si="19"/>
        <v>-8.9656333999999998</v>
      </c>
      <c r="I98" s="44">
        <f t="shared" si="20"/>
        <v>-9.0595359999999996</v>
      </c>
      <c r="J98" s="44">
        <f t="shared" si="21"/>
        <v>-9.2777709999999995</v>
      </c>
      <c r="K98" s="44">
        <f t="shared" si="22"/>
        <v>-9.6220341000000005</v>
      </c>
      <c r="L98" s="44">
        <f t="shared" si="23"/>
        <v>-10.291762</v>
      </c>
      <c r="N98" s="89">
        <v>7226005000</v>
      </c>
      <c r="O98" s="89">
        <v>-10.447749</v>
      </c>
      <c r="Q98" s="6">
        <f t="shared" si="24"/>
        <v>7.5421849999999999</v>
      </c>
      <c r="R98" s="6">
        <f t="shared" si="25"/>
        <v>-10.626466000000001</v>
      </c>
      <c r="S98" s="44">
        <f t="shared" si="26"/>
        <v>-10.623665000000001</v>
      </c>
      <c r="T98" s="44">
        <f t="shared" si="27"/>
        <v>-10.621052000000001</v>
      </c>
      <c r="U98" s="44">
        <f t="shared" si="28"/>
        <v>-10.686356</v>
      </c>
      <c r="V98" s="44">
        <f t="shared" si="29"/>
        <v>-10.864646</v>
      </c>
      <c r="W98" s="44">
        <f t="shared" si="30"/>
        <v>-11.098128000000001</v>
      </c>
      <c r="X98" s="44">
        <f t="shared" si="31"/>
        <v>-11.480926999999999</v>
      </c>
    </row>
    <row r="99" spans="2:24" x14ac:dyDescent="0.25">
      <c r="B99" s="89">
        <v>7305050000</v>
      </c>
      <c r="C99" s="89">
        <v>-8.8860568999999998</v>
      </c>
      <c r="E99" s="6">
        <f t="shared" si="16"/>
        <v>7.6212299999999997</v>
      </c>
      <c r="F99" s="6">
        <f t="shared" si="17"/>
        <v>-8.9024819999999991</v>
      </c>
      <c r="G99" s="44">
        <f t="shared" si="18"/>
        <v>-8.9054918000000001</v>
      </c>
      <c r="H99" s="44">
        <f t="shared" si="19"/>
        <v>-8.9970751</v>
      </c>
      <c r="I99" s="44">
        <f t="shared" si="20"/>
        <v>-9.0899315000000005</v>
      </c>
      <c r="J99" s="44">
        <f t="shared" si="21"/>
        <v>-9.2483214999999994</v>
      </c>
      <c r="K99" s="44">
        <f t="shared" si="22"/>
        <v>-9.5963878999999999</v>
      </c>
      <c r="L99" s="44">
        <f t="shared" si="23"/>
        <v>-10.229317999999999</v>
      </c>
      <c r="N99" s="89">
        <v>7305050000</v>
      </c>
      <c r="O99" s="89">
        <v>-10.554906000000001</v>
      </c>
      <c r="Q99" s="6">
        <f t="shared" si="24"/>
        <v>7.6212299999999997</v>
      </c>
      <c r="R99" s="6">
        <f t="shared" si="25"/>
        <v>-10.616415</v>
      </c>
      <c r="S99" s="44">
        <f t="shared" si="26"/>
        <v>-10.609054</v>
      </c>
      <c r="T99" s="44">
        <f t="shared" si="27"/>
        <v>-10.654845</v>
      </c>
      <c r="U99" s="44">
        <f t="shared" si="28"/>
        <v>-10.71772</v>
      </c>
      <c r="V99" s="44">
        <f t="shared" si="29"/>
        <v>-10.807252</v>
      </c>
      <c r="W99" s="44">
        <f t="shared" si="30"/>
        <v>-11.016638</v>
      </c>
      <c r="X99" s="44">
        <f t="shared" si="31"/>
        <v>-11.366714</v>
      </c>
    </row>
    <row r="100" spans="2:24" x14ac:dyDescent="0.25">
      <c r="B100" s="89">
        <v>7384095000</v>
      </c>
      <c r="C100" s="89">
        <v>-8.8668212999999998</v>
      </c>
      <c r="E100" s="6">
        <f t="shared" si="16"/>
        <v>7.7002750000000004</v>
      </c>
      <c r="F100" s="6">
        <f t="shared" si="17"/>
        <v>-9.0731181999999997</v>
      </c>
      <c r="G100" s="44">
        <f t="shared" si="18"/>
        <v>-9.0620727999999993</v>
      </c>
      <c r="H100" s="44">
        <f t="shared" si="19"/>
        <v>-9.0033025999999996</v>
      </c>
      <c r="I100" s="44">
        <f t="shared" si="20"/>
        <v>-9.0893163999999995</v>
      </c>
      <c r="J100" s="44">
        <f t="shared" si="21"/>
        <v>-9.3385076999999992</v>
      </c>
      <c r="K100" s="44">
        <f t="shared" si="22"/>
        <v>-9.6609879000000003</v>
      </c>
      <c r="L100" s="44">
        <f t="shared" si="23"/>
        <v>-10.287003</v>
      </c>
      <c r="N100" s="89">
        <v>7384095000</v>
      </c>
      <c r="O100" s="89">
        <v>-10.519361</v>
      </c>
      <c r="Q100" s="6">
        <f t="shared" si="24"/>
        <v>7.7002750000000004</v>
      </c>
      <c r="R100" s="6">
        <f t="shared" si="25"/>
        <v>-10.72804</v>
      </c>
      <c r="S100" s="44">
        <f t="shared" si="26"/>
        <v>-10.709758000000001</v>
      </c>
      <c r="T100" s="44">
        <f t="shared" si="27"/>
        <v>-10.657577</v>
      </c>
      <c r="U100" s="44">
        <f t="shared" si="28"/>
        <v>-10.716784000000001</v>
      </c>
      <c r="V100" s="44">
        <f t="shared" si="29"/>
        <v>-10.893471</v>
      </c>
      <c r="W100" s="44">
        <f t="shared" si="30"/>
        <v>-11.113502</v>
      </c>
      <c r="X100" s="44">
        <f t="shared" si="31"/>
        <v>-11.484014999999999</v>
      </c>
    </row>
    <row r="101" spans="2:24" x14ac:dyDescent="0.25">
      <c r="B101" s="89">
        <v>7463140000</v>
      </c>
      <c r="C101" s="89">
        <v>-8.8606148000000005</v>
      </c>
      <c r="E101" s="6">
        <f t="shared" si="16"/>
        <v>7.7793200000000002</v>
      </c>
      <c r="F101" s="6">
        <f t="shared" si="17"/>
        <v>-9.0590600999999999</v>
      </c>
      <c r="G101" s="44">
        <f t="shared" si="18"/>
        <v>-9.0363588000000004</v>
      </c>
      <c r="H101" s="44">
        <f t="shared" si="19"/>
        <v>-8.9914093000000008</v>
      </c>
      <c r="I101" s="44">
        <f t="shared" si="20"/>
        <v>-9.0735016000000002</v>
      </c>
      <c r="J101" s="44">
        <f t="shared" si="21"/>
        <v>-9.3042420999999997</v>
      </c>
      <c r="K101" s="44">
        <f t="shared" si="22"/>
        <v>-9.6657227999999993</v>
      </c>
      <c r="L101" s="44">
        <f t="shared" si="23"/>
        <v>-10.393084999999999</v>
      </c>
      <c r="N101" s="89">
        <v>7463140000</v>
      </c>
      <c r="O101" s="89">
        <v>-10.518829</v>
      </c>
      <c r="Q101" s="6">
        <f t="shared" si="24"/>
        <v>7.7793200000000002</v>
      </c>
      <c r="R101" s="6">
        <f t="shared" si="25"/>
        <v>-10.706483</v>
      </c>
      <c r="S101" s="44">
        <f t="shared" si="26"/>
        <v>-10.686752</v>
      </c>
      <c r="T101" s="44">
        <f t="shared" si="27"/>
        <v>-10.640832</v>
      </c>
      <c r="U101" s="44">
        <f t="shared" si="28"/>
        <v>-10.701896</v>
      </c>
      <c r="V101" s="44">
        <f t="shared" si="29"/>
        <v>-10.877713</v>
      </c>
      <c r="W101" s="44">
        <f t="shared" si="30"/>
        <v>-11.103116</v>
      </c>
      <c r="X101" s="44">
        <f t="shared" si="31"/>
        <v>-11.525568</v>
      </c>
    </row>
    <row r="102" spans="2:24" x14ac:dyDescent="0.25">
      <c r="B102" s="89">
        <v>7542185000</v>
      </c>
      <c r="C102" s="89">
        <v>-8.8854913999999994</v>
      </c>
      <c r="E102" s="6">
        <f t="shared" si="16"/>
        <v>7.858365</v>
      </c>
      <c r="F102" s="6">
        <f t="shared" si="17"/>
        <v>-8.9814767999999994</v>
      </c>
      <c r="G102" s="44">
        <f t="shared" si="18"/>
        <v>-8.9523314999999997</v>
      </c>
      <c r="H102" s="44">
        <f t="shared" si="19"/>
        <v>-8.9745854999999999</v>
      </c>
      <c r="I102" s="44">
        <f t="shared" si="20"/>
        <v>-9.0578613000000008</v>
      </c>
      <c r="J102" s="44">
        <f t="shared" si="21"/>
        <v>-9.1928034000000007</v>
      </c>
      <c r="K102" s="44">
        <f t="shared" si="22"/>
        <v>-9.5468759999999993</v>
      </c>
      <c r="L102" s="44">
        <f t="shared" si="23"/>
        <v>-10.307513999999999</v>
      </c>
      <c r="N102" s="89">
        <v>7542185000</v>
      </c>
      <c r="O102" s="89">
        <v>-10.626466000000001</v>
      </c>
      <c r="Q102" s="6">
        <f t="shared" si="24"/>
        <v>7.858365</v>
      </c>
      <c r="R102" s="6">
        <f t="shared" si="25"/>
        <v>-10.579370000000001</v>
      </c>
      <c r="S102" s="44">
        <f t="shared" si="26"/>
        <v>-10.569781000000001</v>
      </c>
      <c r="T102" s="44">
        <f t="shared" si="27"/>
        <v>-10.634566</v>
      </c>
      <c r="U102" s="44">
        <f t="shared" si="28"/>
        <v>-10.702178999999999</v>
      </c>
      <c r="V102" s="44">
        <f t="shared" si="29"/>
        <v>-10.759133</v>
      </c>
      <c r="W102" s="44">
        <f t="shared" si="30"/>
        <v>-10.977615</v>
      </c>
      <c r="X102" s="44">
        <f t="shared" si="31"/>
        <v>-11.381993</v>
      </c>
    </row>
    <row r="103" spans="2:24" x14ac:dyDescent="0.25">
      <c r="B103" s="89">
        <v>7621230000</v>
      </c>
      <c r="C103" s="89">
        <v>-8.9024819999999991</v>
      </c>
      <c r="E103" s="6">
        <f t="shared" si="16"/>
        <v>7.9374099999999999</v>
      </c>
      <c r="F103" s="6">
        <f t="shared" si="17"/>
        <v>-8.9137076999999998</v>
      </c>
      <c r="G103" s="44">
        <f t="shared" si="18"/>
        <v>-8.9004344999999994</v>
      </c>
      <c r="H103" s="44">
        <f t="shared" si="19"/>
        <v>-8.9647387999999992</v>
      </c>
      <c r="I103" s="44">
        <f t="shared" si="20"/>
        <v>-9.0515957</v>
      </c>
      <c r="J103" s="44">
        <f t="shared" si="21"/>
        <v>-9.1652688999999992</v>
      </c>
      <c r="K103" s="44">
        <f t="shared" si="22"/>
        <v>-9.5165872999999994</v>
      </c>
      <c r="L103" s="44">
        <f t="shared" si="23"/>
        <v>-10.222595999999999</v>
      </c>
      <c r="N103" s="89">
        <v>7621230000</v>
      </c>
      <c r="O103" s="89">
        <v>-10.616415</v>
      </c>
      <c r="Q103" s="6">
        <f t="shared" si="24"/>
        <v>7.9374099999999999</v>
      </c>
      <c r="R103" s="6">
        <f t="shared" si="25"/>
        <v>-10.539495000000001</v>
      </c>
      <c r="S103" s="44">
        <f t="shared" si="26"/>
        <v>-10.541219999999999</v>
      </c>
      <c r="T103" s="44">
        <f t="shared" si="27"/>
        <v>-10.636404000000001</v>
      </c>
      <c r="U103" s="44">
        <f t="shared" si="28"/>
        <v>-10.710976</v>
      </c>
      <c r="V103" s="44">
        <f t="shared" si="29"/>
        <v>-10.795292</v>
      </c>
      <c r="W103" s="44">
        <f t="shared" si="30"/>
        <v>-11.042935999999999</v>
      </c>
      <c r="X103" s="44">
        <f t="shared" si="31"/>
        <v>-11.435522000000001</v>
      </c>
    </row>
    <row r="104" spans="2:24" x14ac:dyDescent="0.25">
      <c r="B104" s="89">
        <v>7700275000</v>
      </c>
      <c r="C104" s="89">
        <v>-9.0731181999999997</v>
      </c>
      <c r="E104" s="6">
        <f t="shared" si="16"/>
        <v>8.0164550000000006</v>
      </c>
      <c r="F104" s="6">
        <f t="shared" si="17"/>
        <v>-8.8469858000000006</v>
      </c>
      <c r="G104" s="44">
        <f t="shared" si="18"/>
        <v>-8.8433598999999994</v>
      </c>
      <c r="H104" s="44">
        <f t="shared" si="19"/>
        <v>-8.9481362999999998</v>
      </c>
      <c r="I104" s="44">
        <f t="shared" si="20"/>
        <v>-9.0399884999999998</v>
      </c>
      <c r="J104" s="44">
        <f t="shared" si="21"/>
        <v>-9.1779832999999993</v>
      </c>
      <c r="K104" s="44">
        <f t="shared" si="22"/>
        <v>-9.5661992999999992</v>
      </c>
      <c r="L104" s="44">
        <f t="shared" si="23"/>
        <v>-10.311166</v>
      </c>
      <c r="N104" s="89">
        <v>7700275000</v>
      </c>
      <c r="O104" s="89">
        <v>-10.72804</v>
      </c>
      <c r="Q104" s="6">
        <f t="shared" si="24"/>
        <v>8.0164550000000006</v>
      </c>
      <c r="R104" s="6">
        <f t="shared" si="25"/>
        <v>-10.561904</v>
      </c>
      <c r="S104" s="44">
        <f t="shared" si="26"/>
        <v>-10.559640999999999</v>
      </c>
      <c r="T104" s="44">
        <f t="shared" si="27"/>
        <v>-10.633281</v>
      </c>
      <c r="U104" s="44">
        <f t="shared" si="28"/>
        <v>-10.713563000000001</v>
      </c>
      <c r="V104" s="44">
        <f t="shared" si="29"/>
        <v>-10.859514000000001</v>
      </c>
      <c r="W104" s="44">
        <f t="shared" si="30"/>
        <v>-11.122177000000001</v>
      </c>
      <c r="X104" s="44">
        <f t="shared" si="31"/>
        <v>-11.567803</v>
      </c>
    </row>
    <row r="105" spans="2:24" x14ac:dyDescent="0.25">
      <c r="B105" s="89">
        <v>7779320000</v>
      </c>
      <c r="C105" s="89">
        <v>-9.0590600999999999</v>
      </c>
      <c r="E105" s="6">
        <f t="shared" si="16"/>
        <v>8.0954999999999995</v>
      </c>
      <c r="F105" s="6">
        <f t="shared" si="17"/>
        <v>-8.9936485000000008</v>
      </c>
      <c r="G105" s="44">
        <f t="shared" si="18"/>
        <v>-8.994173</v>
      </c>
      <c r="H105" s="44">
        <f t="shared" si="19"/>
        <v>-8.9666747999999998</v>
      </c>
      <c r="I105" s="44">
        <f t="shared" si="20"/>
        <v>-9.0650701999999992</v>
      </c>
      <c r="J105" s="44">
        <f t="shared" si="21"/>
        <v>-9.3626298999999999</v>
      </c>
      <c r="K105" s="44">
        <f t="shared" si="22"/>
        <v>-9.7880210999999999</v>
      </c>
      <c r="L105" s="44">
        <f t="shared" si="23"/>
        <v>-10.631057</v>
      </c>
      <c r="N105" s="89">
        <v>7779320000</v>
      </c>
      <c r="O105" s="89">
        <v>-10.706483</v>
      </c>
      <c r="Q105" s="6">
        <f t="shared" si="24"/>
        <v>8.0954999999999995</v>
      </c>
      <c r="R105" s="6">
        <f t="shared" si="25"/>
        <v>-10.684348</v>
      </c>
      <c r="S105" s="44">
        <f t="shared" si="26"/>
        <v>-10.685955999999999</v>
      </c>
      <c r="T105" s="44">
        <f t="shared" si="27"/>
        <v>-10.667631</v>
      </c>
      <c r="U105" s="44">
        <f t="shared" si="28"/>
        <v>-10.754865000000001</v>
      </c>
      <c r="V105" s="44">
        <f t="shared" si="29"/>
        <v>-10.993268</v>
      </c>
      <c r="W105" s="44">
        <f t="shared" si="30"/>
        <v>-11.274659</v>
      </c>
      <c r="X105" s="44">
        <f t="shared" si="31"/>
        <v>-11.750921999999999</v>
      </c>
    </row>
    <row r="106" spans="2:24" x14ac:dyDescent="0.25">
      <c r="B106" s="89">
        <v>7858365000</v>
      </c>
      <c r="C106" s="89">
        <v>-8.9814767999999994</v>
      </c>
      <c r="E106" s="6">
        <f t="shared" si="16"/>
        <v>8.1745450000000002</v>
      </c>
      <c r="F106" s="6">
        <f t="shared" si="17"/>
        <v>-8.9179782999999997</v>
      </c>
      <c r="G106" s="44">
        <f t="shared" si="18"/>
        <v>-8.9190874000000004</v>
      </c>
      <c r="H106" s="44">
        <f t="shared" si="19"/>
        <v>-8.9743910000000007</v>
      </c>
      <c r="I106" s="44">
        <f t="shared" si="20"/>
        <v>-9.0784491999999997</v>
      </c>
      <c r="J106" s="44">
        <f t="shared" si="21"/>
        <v>-9.2929505999999993</v>
      </c>
      <c r="K106" s="44">
        <f t="shared" si="22"/>
        <v>-9.7279920999999998</v>
      </c>
      <c r="L106" s="44">
        <f t="shared" si="23"/>
        <v>-10.579793</v>
      </c>
      <c r="N106" s="89">
        <v>7858365000</v>
      </c>
      <c r="O106" s="89">
        <v>-10.579370000000001</v>
      </c>
      <c r="Q106" s="6">
        <f t="shared" si="24"/>
        <v>8.1745450000000002</v>
      </c>
      <c r="R106" s="6">
        <f t="shared" si="25"/>
        <v>-10.633433</v>
      </c>
      <c r="S106" s="44">
        <f t="shared" si="26"/>
        <v>-10.641736</v>
      </c>
      <c r="T106" s="44">
        <f t="shared" si="27"/>
        <v>-10.697730999999999</v>
      </c>
      <c r="U106" s="44">
        <f t="shared" si="28"/>
        <v>-10.790338999999999</v>
      </c>
      <c r="V106" s="44">
        <f t="shared" si="29"/>
        <v>-10.929708</v>
      </c>
      <c r="W106" s="44">
        <f t="shared" si="30"/>
        <v>-11.196683</v>
      </c>
      <c r="X106" s="44">
        <f t="shared" si="31"/>
        <v>-11.659990000000001</v>
      </c>
    </row>
    <row r="107" spans="2:24" x14ac:dyDescent="0.25">
      <c r="B107" s="89">
        <v>7937410000</v>
      </c>
      <c r="C107" s="89">
        <v>-8.9137076999999998</v>
      </c>
      <c r="E107" s="6">
        <f t="shared" si="16"/>
        <v>8.2535900000000009</v>
      </c>
      <c r="F107" s="6">
        <f t="shared" si="17"/>
        <v>-8.9855117999999994</v>
      </c>
      <c r="G107" s="44">
        <f t="shared" si="18"/>
        <v>-8.9960842000000003</v>
      </c>
      <c r="H107" s="44">
        <f t="shared" si="19"/>
        <v>-8.9999733000000006</v>
      </c>
      <c r="I107" s="44">
        <f t="shared" si="20"/>
        <v>-9.1089620999999994</v>
      </c>
      <c r="J107" s="44">
        <f t="shared" si="21"/>
        <v>-9.3526831000000001</v>
      </c>
      <c r="K107" s="44">
        <f t="shared" si="22"/>
        <v>-9.7826099000000006</v>
      </c>
      <c r="L107" s="44">
        <f t="shared" si="23"/>
        <v>-10.655828</v>
      </c>
      <c r="N107" s="89">
        <v>7937410000</v>
      </c>
      <c r="O107" s="89">
        <v>-10.539495000000001</v>
      </c>
      <c r="Q107" s="6">
        <f t="shared" si="24"/>
        <v>8.2535900000000009</v>
      </c>
      <c r="R107" s="6">
        <f t="shared" si="25"/>
        <v>-10.680377</v>
      </c>
      <c r="S107" s="44">
        <f t="shared" si="26"/>
        <v>-10.692072</v>
      </c>
      <c r="T107" s="44">
        <f t="shared" si="27"/>
        <v>-10.733304</v>
      </c>
      <c r="U107" s="44">
        <f t="shared" si="28"/>
        <v>-10.831917000000001</v>
      </c>
      <c r="V107" s="44">
        <f t="shared" si="29"/>
        <v>-11.007066999999999</v>
      </c>
      <c r="W107" s="44">
        <f t="shared" si="30"/>
        <v>-11.307957</v>
      </c>
      <c r="X107" s="44">
        <f t="shared" si="31"/>
        <v>-11.79663</v>
      </c>
    </row>
    <row r="108" spans="2:24" x14ac:dyDescent="0.25">
      <c r="B108" s="89">
        <v>8016455000</v>
      </c>
      <c r="C108" s="89">
        <v>-8.8469858000000006</v>
      </c>
      <c r="E108" s="6">
        <f t="shared" si="16"/>
        <v>8.3326349999999998</v>
      </c>
      <c r="F108" s="6">
        <f t="shared" si="17"/>
        <v>-8.8761215</v>
      </c>
      <c r="G108" s="44">
        <f t="shared" si="18"/>
        <v>-8.8966875000000005</v>
      </c>
      <c r="H108" s="44">
        <f t="shared" si="19"/>
        <v>-9.0436105999999992</v>
      </c>
      <c r="I108" s="44">
        <f t="shared" si="20"/>
        <v>-9.1641665000000003</v>
      </c>
      <c r="J108" s="44">
        <f t="shared" si="21"/>
        <v>-9.2853746000000008</v>
      </c>
      <c r="K108" s="44">
        <f t="shared" si="22"/>
        <v>-9.7382469</v>
      </c>
      <c r="L108" s="44">
        <f t="shared" si="23"/>
        <v>-10.643217999999999</v>
      </c>
      <c r="N108" s="89">
        <v>8016455000</v>
      </c>
      <c r="O108" s="89">
        <v>-10.561904</v>
      </c>
      <c r="Q108" s="6">
        <f t="shared" si="24"/>
        <v>8.3326349999999998</v>
      </c>
      <c r="R108" s="6">
        <f t="shared" si="25"/>
        <v>-10.645299</v>
      </c>
      <c r="S108" s="44">
        <f t="shared" si="26"/>
        <v>-10.659198</v>
      </c>
      <c r="T108" s="44">
        <f t="shared" si="27"/>
        <v>-10.811292</v>
      </c>
      <c r="U108" s="44">
        <f t="shared" si="28"/>
        <v>-10.91727</v>
      </c>
      <c r="V108" s="44">
        <f t="shared" si="29"/>
        <v>-11.014049999999999</v>
      </c>
      <c r="W108" s="44">
        <f t="shared" si="30"/>
        <v>-11.313140000000001</v>
      </c>
      <c r="X108" s="44">
        <f t="shared" si="31"/>
        <v>-11.803974999999999</v>
      </c>
    </row>
    <row r="109" spans="2:24" x14ac:dyDescent="0.25">
      <c r="B109" s="89">
        <v>8095500000</v>
      </c>
      <c r="C109" s="89">
        <v>-8.9936485000000008</v>
      </c>
      <c r="E109" s="6">
        <f t="shared" si="16"/>
        <v>8.4116800000000005</v>
      </c>
      <c r="F109" s="6">
        <f t="shared" si="17"/>
        <v>-8.9001684000000001</v>
      </c>
      <c r="G109" s="44">
        <f t="shared" si="18"/>
        <v>-8.9371080000000003</v>
      </c>
      <c r="H109" s="44">
        <f t="shared" si="19"/>
        <v>-9.0864610999999993</v>
      </c>
      <c r="I109" s="44">
        <f t="shared" si="20"/>
        <v>-9.2177153000000001</v>
      </c>
      <c r="J109" s="44">
        <f t="shared" si="21"/>
        <v>-9.3736838999999996</v>
      </c>
      <c r="K109" s="44">
        <f t="shared" si="22"/>
        <v>-9.8269558000000004</v>
      </c>
      <c r="L109" s="44">
        <f t="shared" si="23"/>
        <v>-10.692019999999999</v>
      </c>
      <c r="N109" s="89">
        <v>8095500000</v>
      </c>
      <c r="O109" s="89">
        <v>-10.684348</v>
      </c>
      <c r="Q109" s="6">
        <f t="shared" si="24"/>
        <v>8.4116800000000005</v>
      </c>
      <c r="R109" s="6">
        <f t="shared" si="25"/>
        <v>-10.669104000000001</v>
      </c>
      <c r="S109" s="44">
        <f t="shared" si="26"/>
        <v>-10.7156</v>
      </c>
      <c r="T109" s="44">
        <f t="shared" si="27"/>
        <v>-10.859017</v>
      </c>
      <c r="U109" s="44">
        <f t="shared" si="28"/>
        <v>-10.974347</v>
      </c>
      <c r="V109" s="44">
        <f t="shared" si="29"/>
        <v>-11.106446</v>
      </c>
      <c r="W109" s="44">
        <f t="shared" si="30"/>
        <v>-11.419810999999999</v>
      </c>
      <c r="X109" s="44">
        <f t="shared" si="31"/>
        <v>-11.916444</v>
      </c>
    </row>
    <row r="110" spans="2:24" x14ac:dyDescent="0.25">
      <c r="B110" s="89">
        <v>8174545000</v>
      </c>
      <c r="C110" s="89">
        <v>-8.9179782999999997</v>
      </c>
      <c r="E110" s="6">
        <f t="shared" si="16"/>
        <v>8.4907249999999994</v>
      </c>
      <c r="F110" s="6">
        <f t="shared" si="17"/>
        <v>-9.1207685000000005</v>
      </c>
      <c r="G110" s="44">
        <f t="shared" si="18"/>
        <v>-9.1708707999999994</v>
      </c>
      <c r="H110" s="44">
        <f t="shared" si="19"/>
        <v>-9.1370772999999996</v>
      </c>
      <c r="I110" s="44">
        <f t="shared" si="20"/>
        <v>-9.2752303999999999</v>
      </c>
      <c r="J110" s="44">
        <f t="shared" si="21"/>
        <v>-9.6715087999999998</v>
      </c>
      <c r="K110" s="44">
        <f t="shared" si="22"/>
        <v>-10.160175000000001</v>
      </c>
      <c r="L110" s="44">
        <f t="shared" si="23"/>
        <v>-11.073464</v>
      </c>
      <c r="N110" s="89">
        <v>8174545000</v>
      </c>
      <c r="O110" s="89">
        <v>-10.633433</v>
      </c>
      <c r="Q110" s="6">
        <f t="shared" si="24"/>
        <v>8.4907249999999994</v>
      </c>
      <c r="R110" s="6">
        <f t="shared" si="25"/>
        <v>-10.998677000000001</v>
      </c>
      <c r="S110" s="44">
        <f t="shared" si="26"/>
        <v>-11.042812</v>
      </c>
      <c r="T110" s="44">
        <f t="shared" si="27"/>
        <v>-10.938632999999999</v>
      </c>
      <c r="U110" s="44">
        <f t="shared" si="28"/>
        <v>-11.059583999999999</v>
      </c>
      <c r="V110" s="44">
        <f t="shared" si="29"/>
        <v>-11.468175</v>
      </c>
      <c r="W110" s="44">
        <f t="shared" si="30"/>
        <v>-11.802106</v>
      </c>
      <c r="X110" s="44">
        <f t="shared" si="31"/>
        <v>-12.339843</v>
      </c>
    </row>
    <row r="111" spans="2:24" x14ac:dyDescent="0.25">
      <c r="B111" s="89">
        <v>8253590000</v>
      </c>
      <c r="C111" s="89">
        <v>-8.9855117999999994</v>
      </c>
      <c r="E111" s="6">
        <f t="shared" si="16"/>
        <v>8.5697700000000001</v>
      </c>
      <c r="F111" s="6">
        <f t="shared" si="17"/>
        <v>-9.0584954999999994</v>
      </c>
      <c r="G111" s="44">
        <f t="shared" si="18"/>
        <v>-9.1008882999999994</v>
      </c>
      <c r="H111" s="44">
        <f t="shared" si="19"/>
        <v>-9.2136679000000008</v>
      </c>
      <c r="I111" s="44">
        <f t="shared" si="20"/>
        <v>-9.3540936000000006</v>
      </c>
      <c r="J111" s="44">
        <f t="shared" si="21"/>
        <v>-9.6168604000000002</v>
      </c>
      <c r="K111" s="44">
        <f t="shared" si="22"/>
        <v>-10.131000999999999</v>
      </c>
      <c r="L111" s="44">
        <f t="shared" si="23"/>
        <v>-11.116289</v>
      </c>
      <c r="N111" s="89">
        <v>8253590000</v>
      </c>
      <c r="O111" s="89">
        <v>-10.680377</v>
      </c>
      <c r="Q111" s="6">
        <f t="shared" si="24"/>
        <v>8.5697700000000001</v>
      </c>
      <c r="R111" s="6">
        <f t="shared" si="25"/>
        <v>-10.818187999999999</v>
      </c>
      <c r="S111" s="44">
        <f t="shared" si="26"/>
        <v>-10.847576999999999</v>
      </c>
      <c r="T111" s="44">
        <f t="shared" si="27"/>
        <v>-11.010277</v>
      </c>
      <c r="U111" s="44">
        <f t="shared" si="28"/>
        <v>-11.132507</v>
      </c>
      <c r="V111" s="44">
        <f t="shared" si="29"/>
        <v>-11.260901</v>
      </c>
      <c r="W111" s="44">
        <f t="shared" si="30"/>
        <v>-11.598509999999999</v>
      </c>
      <c r="X111" s="44">
        <f t="shared" si="31"/>
        <v>-12.157223</v>
      </c>
    </row>
    <row r="112" spans="2:24" x14ac:dyDescent="0.25">
      <c r="B112" s="89">
        <v>8332635000</v>
      </c>
      <c r="C112" s="89">
        <v>-8.8761215</v>
      </c>
      <c r="E112" s="6">
        <f t="shared" si="16"/>
        <v>8.6488150000000008</v>
      </c>
      <c r="F112" s="6">
        <f t="shared" si="17"/>
        <v>-9.1903267</v>
      </c>
      <c r="G112" s="44">
        <f t="shared" si="18"/>
        <v>-9.2135333999999993</v>
      </c>
      <c r="H112" s="44">
        <f t="shared" si="19"/>
        <v>-9.2269211000000002</v>
      </c>
      <c r="I112" s="44">
        <f t="shared" si="20"/>
        <v>-9.3706140999999992</v>
      </c>
      <c r="J112" s="44">
        <f t="shared" si="21"/>
        <v>-9.6888474999999996</v>
      </c>
      <c r="K112" s="44">
        <f t="shared" si="22"/>
        <v>-10.184953</v>
      </c>
      <c r="L112" s="44">
        <f t="shared" si="23"/>
        <v>-11.100842999999999</v>
      </c>
      <c r="N112" s="89">
        <v>8332635000</v>
      </c>
      <c r="O112" s="89">
        <v>-10.645299</v>
      </c>
      <c r="Q112" s="6">
        <f t="shared" si="24"/>
        <v>8.6488150000000008</v>
      </c>
      <c r="R112" s="6">
        <f t="shared" si="25"/>
        <v>-11.051410000000001</v>
      </c>
      <c r="S112" s="44">
        <f t="shared" si="26"/>
        <v>-11.078783</v>
      </c>
      <c r="T112" s="44">
        <f t="shared" si="27"/>
        <v>-11.03618</v>
      </c>
      <c r="U112" s="44">
        <f t="shared" si="28"/>
        <v>-11.161911</v>
      </c>
      <c r="V112" s="44">
        <f t="shared" si="29"/>
        <v>-11.463132</v>
      </c>
      <c r="W112" s="44">
        <f t="shared" si="30"/>
        <v>-11.779415999999999</v>
      </c>
      <c r="X112" s="44">
        <f t="shared" si="31"/>
        <v>-12.283168999999999</v>
      </c>
    </row>
    <row r="113" spans="2:24" x14ac:dyDescent="0.25">
      <c r="B113" s="89">
        <v>8411680000</v>
      </c>
      <c r="C113" s="89">
        <v>-8.9001684000000001</v>
      </c>
      <c r="E113" s="6">
        <f t="shared" si="16"/>
        <v>8.7278599999999997</v>
      </c>
      <c r="F113" s="6">
        <f t="shared" si="17"/>
        <v>-9.2252769000000008</v>
      </c>
      <c r="G113" s="44">
        <f t="shared" si="18"/>
        <v>-9.2531309000000004</v>
      </c>
      <c r="H113" s="44">
        <f t="shared" si="19"/>
        <v>-9.2154530999999995</v>
      </c>
      <c r="I113" s="44">
        <f t="shared" si="20"/>
        <v>-9.3570080000000004</v>
      </c>
      <c r="J113" s="44">
        <f t="shared" si="21"/>
        <v>-9.7045670000000008</v>
      </c>
      <c r="K113" s="44">
        <f t="shared" si="22"/>
        <v>-10.183999</v>
      </c>
      <c r="L113" s="44">
        <f t="shared" si="23"/>
        <v>-11.078371000000001</v>
      </c>
      <c r="N113" s="89">
        <v>8411680000</v>
      </c>
      <c r="O113" s="89">
        <v>-10.669104000000001</v>
      </c>
      <c r="Q113" s="6">
        <f t="shared" si="24"/>
        <v>8.7278599999999997</v>
      </c>
      <c r="R113" s="6">
        <f t="shared" si="25"/>
        <v>-10.9975</v>
      </c>
      <c r="S113" s="44">
        <f t="shared" si="26"/>
        <v>-11.018155999999999</v>
      </c>
      <c r="T113" s="44">
        <f t="shared" si="27"/>
        <v>-11.014728</v>
      </c>
      <c r="U113" s="44">
        <f t="shared" si="28"/>
        <v>-11.138745</v>
      </c>
      <c r="V113" s="44">
        <f t="shared" si="29"/>
        <v>-11.391845999999999</v>
      </c>
      <c r="W113" s="44">
        <f t="shared" si="30"/>
        <v>-11.716853</v>
      </c>
      <c r="X113" s="44">
        <f t="shared" si="31"/>
        <v>-12.247463</v>
      </c>
    </row>
    <row r="114" spans="2:24" x14ac:dyDescent="0.25">
      <c r="B114" s="89">
        <v>8490725000</v>
      </c>
      <c r="C114" s="89">
        <v>-9.1207685000000005</v>
      </c>
      <c r="E114" s="6">
        <f t="shared" si="16"/>
        <v>8.8069050000000004</v>
      </c>
      <c r="F114" s="6">
        <f t="shared" si="17"/>
        <v>-8.9806948000000002</v>
      </c>
      <c r="G114" s="44">
        <f t="shared" si="18"/>
        <v>-9.0004120000000007</v>
      </c>
      <c r="H114" s="44">
        <f t="shared" si="19"/>
        <v>-9.2369889999999995</v>
      </c>
      <c r="I114" s="44">
        <f t="shared" si="20"/>
        <v>-9.3781300000000005</v>
      </c>
      <c r="J114" s="44">
        <f t="shared" si="21"/>
        <v>-9.4783019999999993</v>
      </c>
      <c r="K114" s="44">
        <f t="shared" si="22"/>
        <v>-9.9912566999999992</v>
      </c>
      <c r="L114" s="44">
        <f t="shared" si="23"/>
        <v>-10.923844000000001</v>
      </c>
      <c r="N114" s="89">
        <v>8490725000</v>
      </c>
      <c r="O114" s="89">
        <v>-10.998677000000001</v>
      </c>
      <c r="Q114" s="6">
        <f t="shared" si="24"/>
        <v>8.8069050000000004</v>
      </c>
      <c r="R114" s="6">
        <f t="shared" si="25"/>
        <v>-10.799602</v>
      </c>
      <c r="S114" s="44">
        <f t="shared" si="26"/>
        <v>-10.840932</v>
      </c>
      <c r="T114" s="44">
        <f t="shared" si="27"/>
        <v>-11.036121</v>
      </c>
      <c r="U114" s="44">
        <f t="shared" si="28"/>
        <v>-11.159859000000001</v>
      </c>
      <c r="V114" s="44">
        <f t="shared" si="29"/>
        <v>-11.268947000000001</v>
      </c>
      <c r="W114" s="44">
        <f t="shared" si="30"/>
        <v>-11.61088</v>
      </c>
      <c r="X114" s="44">
        <f t="shared" si="31"/>
        <v>-12.159995</v>
      </c>
    </row>
    <row r="115" spans="2:24" x14ac:dyDescent="0.25">
      <c r="B115" s="89">
        <v>8569770000</v>
      </c>
      <c r="C115" s="89">
        <v>-9.0584954999999994</v>
      </c>
      <c r="E115" s="6">
        <f t="shared" si="16"/>
        <v>8.8859499999999993</v>
      </c>
      <c r="F115" s="6">
        <f t="shared" si="17"/>
        <v>-9.0688992000000006</v>
      </c>
      <c r="G115" s="44">
        <f t="shared" si="18"/>
        <v>-9.1142129999999995</v>
      </c>
      <c r="H115" s="44">
        <f t="shared" si="19"/>
        <v>-9.2384433999999995</v>
      </c>
      <c r="I115" s="44">
        <f t="shared" si="20"/>
        <v>-9.3797989000000008</v>
      </c>
      <c r="J115" s="44">
        <f t="shared" si="21"/>
        <v>-9.6202048999999992</v>
      </c>
      <c r="K115" s="44">
        <f t="shared" si="22"/>
        <v>-10.131116</v>
      </c>
      <c r="L115" s="44">
        <f t="shared" si="23"/>
        <v>-11.036044</v>
      </c>
      <c r="N115" s="89">
        <v>8569770000</v>
      </c>
      <c r="O115" s="89">
        <v>-10.818187999999999</v>
      </c>
      <c r="Q115" s="6">
        <f t="shared" si="24"/>
        <v>8.8859499999999993</v>
      </c>
      <c r="R115" s="6">
        <f t="shared" si="25"/>
        <v>-10.911484</v>
      </c>
      <c r="S115" s="44">
        <f t="shared" si="26"/>
        <v>-10.943701000000001</v>
      </c>
      <c r="T115" s="44">
        <f t="shared" si="27"/>
        <v>-11.026742</v>
      </c>
      <c r="U115" s="44">
        <f t="shared" si="28"/>
        <v>-11.154196000000001</v>
      </c>
      <c r="V115" s="44">
        <f t="shared" si="29"/>
        <v>-11.345366</v>
      </c>
      <c r="W115" s="44">
        <f t="shared" si="30"/>
        <v>-11.673584999999999</v>
      </c>
      <c r="X115" s="44">
        <f t="shared" si="31"/>
        <v>-12.18225</v>
      </c>
    </row>
    <row r="116" spans="2:24" x14ac:dyDescent="0.25">
      <c r="B116" s="89">
        <v>8648815000</v>
      </c>
      <c r="C116" s="89">
        <v>-9.1903267</v>
      </c>
      <c r="E116" s="6">
        <f t="shared" si="16"/>
        <v>8.964995</v>
      </c>
      <c r="F116" s="6">
        <f t="shared" si="17"/>
        <v>-9.1661034000000008</v>
      </c>
      <c r="G116" s="44">
        <f t="shared" si="18"/>
        <v>-9.2091837000000005</v>
      </c>
      <c r="H116" s="44">
        <f t="shared" si="19"/>
        <v>-9.2188529999999993</v>
      </c>
      <c r="I116" s="44">
        <f t="shared" si="20"/>
        <v>-9.3602504999999994</v>
      </c>
      <c r="J116" s="44">
        <f t="shared" si="21"/>
        <v>-9.7252635999999999</v>
      </c>
      <c r="K116" s="44">
        <f t="shared" si="22"/>
        <v>-10.218244</v>
      </c>
      <c r="L116" s="44">
        <f t="shared" si="23"/>
        <v>-11.074388000000001</v>
      </c>
      <c r="N116" s="89">
        <v>8648815000</v>
      </c>
      <c r="O116" s="89">
        <v>-11.051410000000001</v>
      </c>
      <c r="Q116" s="6">
        <f t="shared" si="24"/>
        <v>8.964995</v>
      </c>
      <c r="R116" s="6">
        <f t="shared" si="25"/>
        <v>-10.903449999999999</v>
      </c>
      <c r="S116" s="44">
        <f t="shared" si="26"/>
        <v>-10.943251999999999</v>
      </c>
      <c r="T116" s="44">
        <f t="shared" si="27"/>
        <v>-10.9963</v>
      </c>
      <c r="U116" s="44">
        <f t="shared" si="28"/>
        <v>-11.123856999999999</v>
      </c>
      <c r="V116" s="44">
        <f t="shared" si="29"/>
        <v>-11.376761</v>
      </c>
      <c r="W116" s="44">
        <f t="shared" si="30"/>
        <v>-11.707335</v>
      </c>
      <c r="X116" s="44">
        <f t="shared" si="31"/>
        <v>-12.229583</v>
      </c>
    </row>
    <row r="117" spans="2:24" x14ac:dyDescent="0.25">
      <c r="B117" s="89">
        <v>8727860000</v>
      </c>
      <c r="C117" s="89">
        <v>-9.2252769000000008</v>
      </c>
      <c r="E117" s="6">
        <f t="shared" si="16"/>
        <v>9.0440400000000007</v>
      </c>
      <c r="F117" s="6">
        <f t="shared" si="17"/>
        <v>-9.1945180999999998</v>
      </c>
      <c r="G117" s="44">
        <f t="shared" si="18"/>
        <v>-9.2294435999999997</v>
      </c>
      <c r="H117" s="44">
        <f t="shared" si="19"/>
        <v>-9.2444123999999999</v>
      </c>
      <c r="I117" s="44">
        <f t="shared" si="20"/>
        <v>-9.3797406999999993</v>
      </c>
      <c r="J117" s="44">
        <f t="shared" si="21"/>
        <v>-9.7065105000000003</v>
      </c>
      <c r="K117" s="44">
        <f t="shared" si="22"/>
        <v>-10.210774000000001</v>
      </c>
      <c r="L117" s="44">
        <f t="shared" si="23"/>
        <v>-11.108079</v>
      </c>
      <c r="N117" s="89">
        <v>8727860000</v>
      </c>
      <c r="O117" s="89">
        <v>-10.9975</v>
      </c>
      <c r="Q117" s="6">
        <f t="shared" si="24"/>
        <v>9.0440400000000007</v>
      </c>
      <c r="R117" s="6">
        <f t="shared" si="25"/>
        <v>-10.986763</v>
      </c>
      <c r="S117" s="44">
        <f t="shared" si="26"/>
        <v>-11.021362999999999</v>
      </c>
      <c r="T117" s="44">
        <f t="shared" si="27"/>
        <v>-11.002909000000001</v>
      </c>
      <c r="U117" s="44">
        <f t="shared" si="28"/>
        <v>-11.125854</v>
      </c>
      <c r="V117" s="44">
        <f t="shared" si="29"/>
        <v>-11.431231</v>
      </c>
      <c r="W117" s="44">
        <f t="shared" si="30"/>
        <v>-11.766665</v>
      </c>
      <c r="X117" s="44">
        <f t="shared" si="31"/>
        <v>-12.299405999999999</v>
      </c>
    </row>
    <row r="118" spans="2:24" x14ac:dyDescent="0.25">
      <c r="B118" s="89">
        <v>8806905000</v>
      </c>
      <c r="C118" s="89">
        <v>-8.9806948000000002</v>
      </c>
      <c r="E118" s="6">
        <f t="shared" si="16"/>
        <v>9.1230849999999997</v>
      </c>
      <c r="F118" s="6">
        <f t="shared" si="17"/>
        <v>-9.1701259999999998</v>
      </c>
      <c r="G118" s="44">
        <f t="shared" si="18"/>
        <v>-9.1777581999999995</v>
      </c>
      <c r="H118" s="44">
        <f t="shared" si="19"/>
        <v>-9.2601118000000007</v>
      </c>
      <c r="I118" s="44">
        <f t="shared" si="20"/>
        <v>-9.3931340999999993</v>
      </c>
      <c r="J118" s="44">
        <f t="shared" si="21"/>
        <v>-9.6125193000000007</v>
      </c>
      <c r="K118" s="44">
        <f t="shared" si="22"/>
        <v>-10.094588</v>
      </c>
      <c r="L118" s="44">
        <f t="shared" si="23"/>
        <v>-10.981418</v>
      </c>
      <c r="N118" s="89">
        <v>8806905000</v>
      </c>
      <c r="O118" s="89">
        <v>-10.799602</v>
      </c>
      <c r="Q118" s="6">
        <f t="shared" si="24"/>
        <v>9.1230849999999997</v>
      </c>
      <c r="R118" s="6">
        <f t="shared" si="25"/>
        <v>-10.857858999999999</v>
      </c>
      <c r="S118" s="44">
        <f t="shared" si="26"/>
        <v>-10.875439999999999</v>
      </c>
      <c r="T118" s="44">
        <f t="shared" si="27"/>
        <v>-11.003933999999999</v>
      </c>
      <c r="U118" s="44">
        <f t="shared" si="28"/>
        <v>-11.128897</v>
      </c>
      <c r="V118" s="44">
        <f t="shared" si="29"/>
        <v>-11.249616</v>
      </c>
      <c r="W118" s="44">
        <f t="shared" si="30"/>
        <v>-11.565631</v>
      </c>
      <c r="X118" s="44">
        <f t="shared" si="31"/>
        <v>-12.087585000000001</v>
      </c>
    </row>
    <row r="119" spans="2:24" x14ac:dyDescent="0.25">
      <c r="B119" s="89">
        <v>8885950000</v>
      </c>
      <c r="C119" s="89">
        <v>-9.0688992000000006</v>
      </c>
      <c r="E119" s="6">
        <f t="shared" si="16"/>
        <v>9.2021300000000004</v>
      </c>
      <c r="F119" s="6">
        <f t="shared" si="17"/>
        <v>-9.1496086000000005</v>
      </c>
      <c r="G119" s="44">
        <f t="shared" si="18"/>
        <v>-9.1563215000000007</v>
      </c>
      <c r="H119" s="44">
        <f t="shared" si="19"/>
        <v>-9.2208872</v>
      </c>
      <c r="I119" s="44">
        <f t="shared" si="20"/>
        <v>-9.3497477</v>
      </c>
      <c r="J119" s="44">
        <f t="shared" si="21"/>
        <v>-9.5599117000000007</v>
      </c>
      <c r="K119" s="44">
        <f t="shared" si="22"/>
        <v>-10.002891</v>
      </c>
      <c r="L119" s="44">
        <f t="shared" si="23"/>
        <v>-10.81575</v>
      </c>
      <c r="N119" s="89">
        <v>8885950000</v>
      </c>
      <c r="O119" s="89">
        <v>-10.911484</v>
      </c>
      <c r="Q119" s="6">
        <f t="shared" si="24"/>
        <v>9.2021300000000004</v>
      </c>
      <c r="R119" s="6">
        <f t="shared" si="25"/>
        <v>-10.854343999999999</v>
      </c>
      <c r="S119" s="44">
        <f t="shared" si="26"/>
        <v>-10.876215999999999</v>
      </c>
      <c r="T119" s="44">
        <f t="shared" si="27"/>
        <v>-10.95904</v>
      </c>
      <c r="U119" s="44">
        <f t="shared" si="28"/>
        <v>-11.084206999999999</v>
      </c>
      <c r="V119" s="44">
        <f t="shared" si="29"/>
        <v>-11.246700000000001</v>
      </c>
      <c r="W119" s="44">
        <f t="shared" si="30"/>
        <v>-11.545019999999999</v>
      </c>
      <c r="X119" s="44">
        <f t="shared" si="31"/>
        <v>-12.015188</v>
      </c>
    </row>
    <row r="120" spans="2:24" x14ac:dyDescent="0.25">
      <c r="B120" s="89">
        <v>8964995000</v>
      </c>
      <c r="C120" s="89">
        <v>-9.1661034000000008</v>
      </c>
      <c r="E120" s="6">
        <f t="shared" si="16"/>
        <v>9.2811749999999993</v>
      </c>
      <c r="F120" s="6">
        <f t="shared" si="17"/>
        <v>-9.1764192999999992</v>
      </c>
      <c r="G120" s="44">
        <f t="shared" si="18"/>
        <v>-9.2109413</v>
      </c>
      <c r="H120" s="44">
        <f t="shared" si="19"/>
        <v>-9.2081450999999994</v>
      </c>
      <c r="I120" s="44">
        <f t="shared" si="20"/>
        <v>-9.3335027999999998</v>
      </c>
      <c r="J120" s="44">
        <f t="shared" si="21"/>
        <v>-9.6756200999999997</v>
      </c>
      <c r="K120" s="44">
        <f t="shared" si="22"/>
        <v>-10.140375000000001</v>
      </c>
      <c r="L120" s="44">
        <f t="shared" si="23"/>
        <v>-10.967694</v>
      </c>
      <c r="N120" s="89">
        <v>8964995000</v>
      </c>
      <c r="O120" s="89">
        <v>-10.903449999999999</v>
      </c>
      <c r="Q120" s="6">
        <f t="shared" si="24"/>
        <v>9.2811749999999993</v>
      </c>
      <c r="R120" s="6">
        <f t="shared" si="25"/>
        <v>-10.891985</v>
      </c>
      <c r="S120" s="44">
        <f t="shared" si="26"/>
        <v>-10.929487</v>
      </c>
      <c r="T120" s="44">
        <f t="shared" si="27"/>
        <v>-10.919658999999999</v>
      </c>
      <c r="U120" s="44">
        <f t="shared" si="28"/>
        <v>-11.04372</v>
      </c>
      <c r="V120" s="44">
        <f t="shared" si="29"/>
        <v>-11.364763999999999</v>
      </c>
      <c r="W120" s="44">
        <f t="shared" si="30"/>
        <v>-11.692363</v>
      </c>
      <c r="X120" s="44">
        <f t="shared" si="31"/>
        <v>-12.189591999999999</v>
      </c>
    </row>
    <row r="121" spans="2:24" x14ac:dyDescent="0.25">
      <c r="B121" s="89">
        <v>9044040000</v>
      </c>
      <c r="C121" s="89">
        <v>-9.1945180999999998</v>
      </c>
      <c r="E121" s="6">
        <f t="shared" si="16"/>
        <v>9.36022</v>
      </c>
      <c r="F121" s="6">
        <f t="shared" si="17"/>
        <v>-9.0147600000000008</v>
      </c>
      <c r="G121" s="44">
        <f t="shared" si="18"/>
        <v>-9.0303383000000004</v>
      </c>
      <c r="H121" s="44">
        <f t="shared" si="19"/>
        <v>-9.2136897999999992</v>
      </c>
      <c r="I121" s="44">
        <f t="shared" si="20"/>
        <v>-9.3364390999999998</v>
      </c>
      <c r="J121" s="44">
        <f t="shared" si="21"/>
        <v>-9.4979334000000009</v>
      </c>
      <c r="K121" s="44">
        <f t="shared" si="22"/>
        <v>-9.9718865999999995</v>
      </c>
      <c r="L121" s="44">
        <f t="shared" si="23"/>
        <v>-10.836971999999999</v>
      </c>
      <c r="N121" s="89">
        <v>9044040000</v>
      </c>
      <c r="O121" s="89">
        <v>-10.986763</v>
      </c>
      <c r="Q121" s="6">
        <f t="shared" si="24"/>
        <v>9.36022</v>
      </c>
      <c r="R121" s="6">
        <f t="shared" si="25"/>
        <v>-10.677572</v>
      </c>
      <c r="S121" s="44">
        <f t="shared" si="26"/>
        <v>-10.721579999999999</v>
      </c>
      <c r="T121" s="44">
        <f t="shared" si="27"/>
        <v>-10.918941</v>
      </c>
      <c r="U121" s="44">
        <f t="shared" si="28"/>
        <v>-11.045477999999999</v>
      </c>
      <c r="V121" s="44">
        <f t="shared" si="29"/>
        <v>-11.141405000000001</v>
      </c>
      <c r="W121" s="44">
        <f t="shared" si="30"/>
        <v>-11.467554</v>
      </c>
      <c r="X121" s="44">
        <f t="shared" si="31"/>
        <v>-11.979464999999999</v>
      </c>
    </row>
    <row r="122" spans="2:24" x14ac:dyDescent="0.25">
      <c r="B122" s="89">
        <v>9123085000</v>
      </c>
      <c r="C122" s="89">
        <v>-9.1701259999999998</v>
      </c>
      <c r="E122" s="6">
        <f t="shared" si="16"/>
        <v>9.4392650000000007</v>
      </c>
      <c r="F122" s="6">
        <f t="shared" si="17"/>
        <v>-9.1824732000000004</v>
      </c>
      <c r="G122" s="44">
        <f t="shared" si="18"/>
        <v>-9.1910419000000001</v>
      </c>
      <c r="H122" s="44">
        <f t="shared" si="19"/>
        <v>-9.2061329000000001</v>
      </c>
      <c r="I122" s="44">
        <f t="shared" si="20"/>
        <v>-9.3257866000000007</v>
      </c>
      <c r="J122" s="44">
        <f t="shared" si="21"/>
        <v>-9.6038236999999995</v>
      </c>
      <c r="K122" s="44">
        <f t="shared" si="22"/>
        <v>-10.048676</v>
      </c>
      <c r="L122" s="44">
        <f t="shared" si="23"/>
        <v>-10.840325</v>
      </c>
      <c r="N122" s="89">
        <v>9123085000</v>
      </c>
      <c r="O122" s="89">
        <v>-10.857858999999999</v>
      </c>
      <c r="Q122" s="6">
        <f t="shared" si="24"/>
        <v>9.4392650000000007</v>
      </c>
      <c r="R122" s="6">
        <f t="shared" si="25"/>
        <v>-10.783538</v>
      </c>
      <c r="S122" s="44">
        <f t="shared" si="26"/>
        <v>-10.825124000000001</v>
      </c>
      <c r="T122" s="44">
        <f t="shared" si="27"/>
        <v>-10.887362</v>
      </c>
      <c r="U122" s="44">
        <f t="shared" si="28"/>
        <v>-11.012759000000001</v>
      </c>
      <c r="V122" s="44">
        <f t="shared" si="29"/>
        <v>-11.230067999999999</v>
      </c>
      <c r="W122" s="44">
        <f t="shared" si="30"/>
        <v>-11.537852000000001</v>
      </c>
      <c r="X122" s="44">
        <f t="shared" si="31"/>
        <v>-12.014614999999999</v>
      </c>
    </row>
    <row r="123" spans="2:24" x14ac:dyDescent="0.25">
      <c r="B123" s="89">
        <v>9202130000</v>
      </c>
      <c r="C123" s="89">
        <v>-9.1496086000000005</v>
      </c>
      <c r="E123" s="6">
        <f t="shared" si="16"/>
        <v>9.5183099999999996</v>
      </c>
      <c r="F123" s="6">
        <f t="shared" si="17"/>
        <v>-9.2285985999999998</v>
      </c>
      <c r="G123" s="44">
        <f t="shared" si="18"/>
        <v>-9.2184676999999997</v>
      </c>
      <c r="H123" s="44">
        <f t="shared" si="19"/>
        <v>-9.1900501000000006</v>
      </c>
      <c r="I123" s="44">
        <f t="shared" si="20"/>
        <v>-9.3014296999999999</v>
      </c>
      <c r="J123" s="44">
        <f t="shared" si="21"/>
        <v>-9.6019410999999995</v>
      </c>
      <c r="K123" s="44">
        <f t="shared" si="22"/>
        <v>-10.029856000000001</v>
      </c>
      <c r="L123" s="44">
        <f t="shared" si="23"/>
        <v>-10.818292</v>
      </c>
      <c r="N123" s="89">
        <v>9202130000</v>
      </c>
      <c r="O123" s="89">
        <v>-10.854343999999999</v>
      </c>
      <c r="Q123" s="6">
        <f t="shared" si="24"/>
        <v>9.5183099999999996</v>
      </c>
      <c r="R123" s="6">
        <f t="shared" si="25"/>
        <v>-10.812080999999999</v>
      </c>
      <c r="S123" s="44">
        <f t="shared" si="26"/>
        <v>-10.844086000000001</v>
      </c>
      <c r="T123" s="44">
        <f t="shared" si="27"/>
        <v>-10.847505</v>
      </c>
      <c r="U123" s="44">
        <f t="shared" si="28"/>
        <v>-10.970236999999999</v>
      </c>
      <c r="V123" s="44">
        <f t="shared" si="29"/>
        <v>-11.246874</v>
      </c>
      <c r="W123" s="44">
        <f t="shared" si="30"/>
        <v>-11.544817999999999</v>
      </c>
      <c r="X123" s="44">
        <f t="shared" si="31"/>
        <v>-12.004451</v>
      </c>
    </row>
    <row r="124" spans="2:24" x14ac:dyDescent="0.25">
      <c r="B124" s="89">
        <v>9281175000</v>
      </c>
      <c r="C124" s="89">
        <v>-9.1764192999999992</v>
      </c>
      <c r="E124" s="6">
        <f t="shared" si="16"/>
        <v>9.5973550000000003</v>
      </c>
      <c r="F124" s="6">
        <f t="shared" si="17"/>
        <v>-9.1545029000000007</v>
      </c>
      <c r="G124" s="44">
        <f t="shared" si="18"/>
        <v>-9.1396399000000006</v>
      </c>
      <c r="H124" s="44">
        <f t="shared" si="19"/>
        <v>-9.2017898999999996</v>
      </c>
      <c r="I124" s="44">
        <f t="shared" si="20"/>
        <v>-9.3088464999999996</v>
      </c>
      <c r="J124" s="44">
        <f t="shared" si="21"/>
        <v>-9.4877061999999999</v>
      </c>
      <c r="K124" s="44">
        <f t="shared" si="22"/>
        <v>-9.9166440999999992</v>
      </c>
      <c r="L124" s="44">
        <f t="shared" si="23"/>
        <v>-10.731347</v>
      </c>
      <c r="N124" s="89">
        <v>9281175000</v>
      </c>
      <c r="O124" s="89">
        <v>-10.891985</v>
      </c>
      <c r="Q124" s="6">
        <f t="shared" si="24"/>
        <v>9.5973550000000003</v>
      </c>
      <c r="R124" s="6">
        <f t="shared" si="25"/>
        <v>-10.681278000000001</v>
      </c>
      <c r="S124" s="44">
        <f t="shared" si="26"/>
        <v>-10.715158000000001</v>
      </c>
      <c r="T124" s="44">
        <f t="shared" si="27"/>
        <v>-10.831426</v>
      </c>
      <c r="U124" s="44">
        <f t="shared" si="28"/>
        <v>-10.952745</v>
      </c>
      <c r="V124" s="44">
        <f t="shared" si="29"/>
        <v>-11.096550000000001</v>
      </c>
      <c r="W124" s="44">
        <f t="shared" si="30"/>
        <v>-11.395902</v>
      </c>
      <c r="X124" s="44">
        <f t="shared" si="31"/>
        <v>-11.875156</v>
      </c>
    </row>
    <row r="125" spans="2:24" x14ac:dyDescent="0.25">
      <c r="B125" s="89">
        <v>9360220000</v>
      </c>
      <c r="C125" s="89">
        <v>-9.0147600000000008</v>
      </c>
      <c r="E125" s="6">
        <f t="shared" si="16"/>
        <v>9.6763999999999992</v>
      </c>
      <c r="F125" s="6">
        <f t="shared" si="17"/>
        <v>-9.1879624999999994</v>
      </c>
      <c r="G125" s="44">
        <f t="shared" si="18"/>
        <v>-9.1667824000000007</v>
      </c>
      <c r="H125" s="44">
        <f t="shared" si="19"/>
        <v>-9.2009363000000004</v>
      </c>
      <c r="I125" s="44">
        <f t="shared" si="20"/>
        <v>-9.3069153</v>
      </c>
      <c r="J125" s="44">
        <f t="shared" si="21"/>
        <v>-9.4965218999999994</v>
      </c>
      <c r="K125" s="44">
        <f t="shared" si="22"/>
        <v>-9.8931293</v>
      </c>
      <c r="L125" s="44">
        <f t="shared" si="23"/>
        <v>-10.624556999999999</v>
      </c>
      <c r="N125" s="89">
        <v>9360220000</v>
      </c>
      <c r="O125" s="89">
        <v>-10.677572</v>
      </c>
      <c r="Q125" s="6">
        <f t="shared" si="24"/>
        <v>9.6763999999999992</v>
      </c>
      <c r="R125" s="6">
        <f t="shared" si="25"/>
        <v>-10.724087000000001</v>
      </c>
      <c r="S125" s="44">
        <f t="shared" si="26"/>
        <v>-10.750775000000001</v>
      </c>
      <c r="T125" s="44">
        <f t="shared" si="27"/>
        <v>-10.821654000000001</v>
      </c>
      <c r="U125" s="44">
        <f t="shared" si="28"/>
        <v>-10.941153</v>
      </c>
      <c r="V125" s="44">
        <f t="shared" si="29"/>
        <v>-11.124927</v>
      </c>
      <c r="W125" s="44">
        <f t="shared" si="30"/>
        <v>-11.40254</v>
      </c>
      <c r="X125" s="44">
        <f t="shared" si="31"/>
        <v>-11.835858999999999</v>
      </c>
    </row>
    <row r="126" spans="2:24" x14ac:dyDescent="0.25">
      <c r="B126" s="89">
        <v>9439265000</v>
      </c>
      <c r="C126" s="89">
        <v>-9.1824732000000004</v>
      </c>
      <c r="E126" s="6">
        <f t="shared" si="16"/>
        <v>9.7554449999999999</v>
      </c>
      <c r="F126" s="6">
        <f t="shared" si="17"/>
        <v>-9.1275215000000003</v>
      </c>
      <c r="G126" s="44">
        <f t="shared" si="18"/>
        <v>-9.1099052</v>
      </c>
      <c r="H126" s="44">
        <f t="shared" si="19"/>
        <v>-9.1981935999999997</v>
      </c>
      <c r="I126" s="44">
        <f t="shared" si="20"/>
        <v>-9.3032389000000002</v>
      </c>
      <c r="J126" s="44">
        <f t="shared" si="21"/>
        <v>-9.4848499000000004</v>
      </c>
      <c r="K126" s="44">
        <f t="shared" si="22"/>
        <v>-9.8944720999999998</v>
      </c>
      <c r="L126" s="44">
        <f t="shared" si="23"/>
        <v>-10.640872</v>
      </c>
      <c r="N126" s="89">
        <v>9439265000</v>
      </c>
      <c r="O126" s="89">
        <v>-10.783538</v>
      </c>
      <c r="Q126" s="6">
        <f t="shared" si="24"/>
        <v>9.7554449999999999</v>
      </c>
      <c r="R126" s="6">
        <f t="shared" si="25"/>
        <v>-10.611068</v>
      </c>
      <c r="S126" s="44">
        <f t="shared" si="26"/>
        <v>-10.649713999999999</v>
      </c>
      <c r="T126" s="44">
        <f t="shared" si="27"/>
        <v>-10.790585999999999</v>
      </c>
      <c r="U126" s="44">
        <f t="shared" si="28"/>
        <v>-10.907489</v>
      </c>
      <c r="V126" s="44">
        <f t="shared" si="29"/>
        <v>-11.029329000000001</v>
      </c>
      <c r="W126" s="44">
        <f t="shared" si="30"/>
        <v>-11.318676</v>
      </c>
      <c r="X126" s="44">
        <f t="shared" si="31"/>
        <v>-11.766226</v>
      </c>
    </row>
    <row r="127" spans="2:24" x14ac:dyDescent="0.25">
      <c r="B127" s="89">
        <v>9518310000</v>
      </c>
      <c r="C127" s="89">
        <v>-9.2285985999999998</v>
      </c>
      <c r="E127" s="6">
        <f t="shared" si="16"/>
        <v>9.8344900000000006</v>
      </c>
      <c r="F127" s="6">
        <f t="shared" si="17"/>
        <v>-9.2049731999999995</v>
      </c>
      <c r="G127" s="44">
        <f t="shared" si="18"/>
        <v>-9.1997900000000001</v>
      </c>
      <c r="H127" s="44">
        <f t="shared" si="19"/>
        <v>-9.2164058999999998</v>
      </c>
      <c r="I127" s="44">
        <f t="shared" si="20"/>
        <v>-9.3181905999999994</v>
      </c>
      <c r="J127" s="44">
        <f t="shared" si="21"/>
        <v>-9.5791100999999994</v>
      </c>
      <c r="K127" s="44">
        <f t="shared" si="22"/>
        <v>-10.024921000000001</v>
      </c>
      <c r="L127" s="44">
        <f t="shared" si="23"/>
        <v>-10.812875</v>
      </c>
      <c r="N127" s="89">
        <v>9518310000</v>
      </c>
      <c r="O127" s="89">
        <v>-10.812080999999999</v>
      </c>
      <c r="Q127" s="6">
        <f t="shared" si="24"/>
        <v>9.8344900000000006</v>
      </c>
      <c r="R127" s="6">
        <f t="shared" si="25"/>
        <v>-10.723793000000001</v>
      </c>
      <c r="S127" s="44">
        <f t="shared" si="26"/>
        <v>-10.764018999999999</v>
      </c>
      <c r="T127" s="44">
        <f t="shared" si="27"/>
        <v>-10.787888000000001</v>
      </c>
      <c r="U127" s="44">
        <f t="shared" si="28"/>
        <v>-10.904966</v>
      </c>
      <c r="V127" s="44">
        <f t="shared" si="29"/>
        <v>-11.174587000000001</v>
      </c>
      <c r="W127" s="44">
        <f t="shared" si="30"/>
        <v>-11.476768</v>
      </c>
      <c r="X127" s="44">
        <f t="shared" si="31"/>
        <v>-11.9407</v>
      </c>
    </row>
    <row r="128" spans="2:24" x14ac:dyDescent="0.25">
      <c r="B128" s="89">
        <v>9597355000</v>
      </c>
      <c r="C128" s="89">
        <v>-9.1545029000000007</v>
      </c>
      <c r="E128" s="6">
        <f t="shared" si="16"/>
        <v>9.9135349999999995</v>
      </c>
      <c r="F128" s="6">
        <f t="shared" si="17"/>
        <v>-9.2379026</v>
      </c>
      <c r="G128" s="44">
        <f t="shared" si="18"/>
        <v>-9.2183781000000007</v>
      </c>
      <c r="H128" s="44">
        <f t="shared" si="19"/>
        <v>-9.2345246999999997</v>
      </c>
      <c r="I128" s="44">
        <f t="shared" si="20"/>
        <v>-9.3324336999999993</v>
      </c>
      <c r="J128" s="44">
        <f t="shared" si="21"/>
        <v>-9.5512952999999996</v>
      </c>
      <c r="K128" s="44">
        <f t="shared" si="22"/>
        <v>-9.9417038000000009</v>
      </c>
      <c r="L128" s="44">
        <f t="shared" si="23"/>
        <v>-10.666632999999999</v>
      </c>
      <c r="N128" s="89">
        <v>9597355000</v>
      </c>
      <c r="O128" s="89">
        <v>-10.681278000000001</v>
      </c>
      <c r="Q128" s="6">
        <f t="shared" si="24"/>
        <v>9.9135349999999995</v>
      </c>
      <c r="R128" s="6">
        <f t="shared" si="25"/>
        <v>-10.672753999999999</v>
      </c>
      <c r="S128" s="44">
        <f t="shared" si="26"/>
        <v>-10.708387</v>
      </c>
      <c r="T128" s="44">
        <f t="shared" si="27"/>
        <v>-10.785959999999999</v>
      </c>
      <c r="U128" s="44">
        <f t="shared" si="28"/>
        <v>-10.898275999999999</v>
      </c>
      <c r="V128" s="44">
        <f t="shared" si="29"/>
        <v>-11.060579000000001</v>
      </c>
      <c r="W128" s="44">
        <f t="shared" si="30"/>
        <v>-11.325976000000001</v>
      </c>
      <c r="X128" s="44">
        <f t="shared" si="31"/>
        <v>-11.768713999999999</v>
      </c>
    </row>
    <row r="129" spans="2:24" x14ac:dyDescent="0.25">
      <c r="B129" s="89">
        <v>9676400000</v>
      </c>
      <c r="C129" s="89">
        <v>-9.1879624999999994</v>
      </c>
      <c r="E129" s="6">
        <f t="shared" si="16"/>
        <v>9.9925800000000002</v>
      </c>
      <c r="F129" s="6">
        <f t="shared" si="17"/>
        <v>-9.2636451999999991</v>
      </c>
      <c r="G129" s="44">
        <f t="shared" si="18"/>
        <v>-9.2370367000000009</v>
      </c>
      <c r="H129" s="44">
        <f t="shared" si="19"/>
        <v>-9.2446488999999996</v>
      </c>
      <c r="I129" s="44">
        <f t="shared" si="20"/>
        <v>-9.3367777000000007</v>
      </c>
      <c r="J129" s="44">
        <f t="shared" si="21"/>
        <v>-9.5364827999999999</v>
      </c>
      <c r="K129" s="44">
        <f t="shared" si="22"/>
        <v>-9.9062119000000006</v>
      </c>
      <c r="L129" s="44">
        <f t="shared" si="23"/>
        <v>-10.615107999999999</v>
      </c>
      <c r="N129" s="89">
        <v>9676400000</v>
      </c>
      <c r="O129" s="89">
        <v>-10.724087000000001</v>
      </c>
      <c r="Q129" s="6">
        <f t="shared" si="24"/>
        <v>9.9925800000000002</v>
      </c>
      <c r="R129" s="6">
        <f t="shared" si="25"/>
        <v>-10.691838000000001</v>
      </c>
      <c r="S129" s="44">
        <f t="shared" si="26"/>
        <v>-10.712472999999999</v>
      </c>
      <c r="T129" s="44">
        <f t="shared" si="27"/>
        <v>-10.771798</v>
      </c>
      <c r="U129" s="44">
        <f t="shared" si="28"/>
        <v>-10.879911999999999</v>
      </c>
      <c r="V129" s="44">
        <f t="shared" si="29"/>
        <v>-11.052738</v>
      </c>
      <c r="W129" s="44">
        <f t="shared" si="30"/>
        <v>-11.321605</v>
      </c>
      <c r="X129" s="44">
        <f t="shared" si="31"/>
        <v>-11.760805</v>
      </c>
    </row>
    <row r="130" spans="2:24" x14ac:dyDescent="0.25">
      <c r="B130" s="89">
        <v>9755445000</v>
      </c>
      <c r="C130" s="89">
        <v>-9.1275215000000003</v>
      </c>
      <c r="E130" s="6">
        <f t="shared" si="16"/>
        <v>10.071624999999999</v>
      </c>
      <c r="F130" s="6">
        <f t="shared" si="17"/>
        <v>-9.3103885999999996</v>
      </c>
      <c r="G130" s="44">
        <f t="shared" si="18"/>
        <v>-9.2727737000000001</v>
      </c>
      <c r="H130" s="44">
        <f t="shared" si="19"/>
        <v>-9.2479992000000006</v>
      </c>
      <c r="I130" s="44">
        <f t="shared" si="20"/>
        <v>-9.338768</v>
      </c>
      <c r="J130" s="44">
        <f t="shared" si="21"/>
        <v>-9.5606956000000007</v>
      </c>
      <c r="K130" s="44">
        <f t="shared" si="22"/>
        <v>-9.9513197000000009</v>
      </c>
      <c r="L130" s="44">
        <f t="shared" si="23"/>
        <v>-10.713592</v>
      </c>
      <c r="N130" s="89">
        <v>9755445000</v>
      </c>
      <c r="O130" s="89">
        <v>-10.611068</v>
      </c>
      <c r="Q130" s="6">
        <f t="shared" si="24"/>
        <v>10.071624999999999</v>
      </c>
      <c r="R130" s="6">
        <f t="shared" si="25"/>
        <v>-10.729687</v>
      </c>
      <c r="S130" s="44">
        <f t="shared" si="26"/>
        <v>-10.744069</v>
      </c>
      <c r="T130" s="44">
        <f t="shared" si="27"/>
        <v>-10.750325999999999</v>
      </c>
      <c r="U130" s="44">
        <f t="shared" si="28"/>
        <v>-10.854069000000001</v>
      </c>
      <c r="V130" s="44">
        <f t="shared" si="29"/>
        <v>-11.068723</v>
      </c>
      <c r="W130" s="44">
        <f t="shared" si="30"/>
        <v>-11.354736000000001</v>
      </c>
      <c r="X130" s="44">
        <f t="shared" si="31"/>
        <v>-11.806984</v>
      </c>
    </row>
    <row r="131" spans="2:24" x14ac:dyDescent="0.25">
      <c r="B131" s="89">
        <v>9834490000</v>
      </c>
      <c r="C131" s="89">
        <v>-9.2049731999999995</v>
      </c>
      <c r="E131" s="6">
        <f t="shared" si="16"/>
        <v>10.15067</v>
      </c>
      <c r="F131" s="6">
        <f t="shared" si="17"/>
        <v>-9.2132149000000005</v>
      </c>
      <c r="G131" s="44">
        <f t="shared" si="18"/>
        <v>-9.1864346999999995</v>
      </c>
      <c r="H131" s="44">
        <f t="shared" si="19"/>
        <v>-9.2550716000000008</v>
      </c>
      <c r="I131" s="44">
        <f t="shared" si="20"/>
        <v>-9.3461455999999998</v>
      </c>
      <c r="J131" s="44">
        <f t="shared" si="21"/>
        <v>-9.4826850999999994</v>
      </c>
      <c r="K131" s="44">
        <f t="shared" si="22"/>
        <v>-9.8642588</v>
      </c>
      <c r="L131" s="44">
        <f t="shared" si="23"/>
        <v>-10.577009</v>
      </c>
      <c r="N131" s="89">
        <v>9834490000</v>
      </c>
      <c r="O131" s="89">
        <v>-10.723793000000001</v>
      </c>
      <c r="Q131" s="6">
        <f t="shared" si="24"/>
        <v>10.15067</v>
      </c>
      <c r="R131" s="6">
        <f t="shared" si="25"/>
        <v>-10.59971</v>
      </c>
      <c r="S131" s="44">
        <f t="shared" si="26"/>
        <v>-10.608103</v>
      </c>
      <c r="T131" s="44">
        <f t="shared" si="27"/>
        <v>-10.747334</v>
      </c>
      <c r="U131" s="44">
        <f t="shared" si="28"/>
        <v>-10.846420999999999</v>
      </c>
      <c r="V131" s="44">
        <f t="shared" si="29"/>
        <v>-10.910081999999999</v>
      </c>
      <c r="W131" s="44">
        <f t="shared" si="30"/>
        <v>-11.184393999999999</v>
      </c>
      <c r="X131" s="44">
        <f t="shared" si="31"/>
        <v>-11.626272999999999</v>
      </c>
    </row>
    <row r="132" spans="2:24" x14ac:dyDescent="0.25">
      <c r="B132" s="89">
        <v>9913535000</v>
      </c>
      <c r="C132" s="89">
        <v>-9.2379026</v>
      </c>
      <c r="E132" s="6">
        <f t="shared" si="16"/>
        <v>10.229715000000001</v>
      </c>
      <c r="F132" s="6">
        <f t="shared" si="17"/>
        <v>-9.2413530000000002</v>
      </c>
      <c r="G132" s="44">
        <f t="shared" si="18"/>
        <v>-9.2254743999999995</v>
      </c>
      <c r="H132" s="44">
        <f t="shared" si="19"/>
        <v>-9.2637014000000004</v>
      </c>
      <c r="I132" s="44">
        <f t="shared" si="20"/>
        <v>-9.3595199999999998</v>
      </c>
      <c r="J132" s="44">
        <f t="shared" si="21"/>
        <v>-9.5700426000000007</v>
      </c>
      <c r="K132" s="44">
        <f t="shared" si="22"/>
        <v>-9.9536847999999996</v>
      </c>
      <c r="L132" s="44">
        <f t="shared" si="23"/>
        <v>-10.642897</v>
      </c>
      <c r="N132" s="89">
        <v>9913535000</v>
      </c>
      <c r="O132" s="89">
        <v>-10.672753999999999</v>
      </c>
      <c r="Q132" s="6">
        <f t="shared" si="24"/>
        <v>10.229715000000001</v>
      </c>
      <c r="R132" s="6">
        <f t="shared" si="25"/>
        <v>-10.653790000000001</v>
      </c>
      <c r="S132" s="44">
        <f t="shared" si="26"/>
        <v>-10.690954</v>
      </c>
      <c r="T132" s="44">
        <f t="shared" si="27"/>
        <v>-10.750792000000001</v>
      </c>
      <c r="U132" s="44">
        <f t="shared" si="28"/>
        <v>-10.843081</v>
      </c>
      <c r="V132" s="44">
        <f t="shared" si="29"/>
        <v>-11.005791</v>
      </c>
      <c r="W132" s="44">
        <f t="shared" si="30"/>
        <v>-11.277124000000001</v>
      </c>
      <c r="X132" s="44">
        <f t="shared" si="31"/>
        <v>-11.701447999999999</v>
      </c>
    </row>
    <row r="133" spans="2:24" x14ac:dyDescent="0.25">
      <c r="B133" s="89">
        <v>9992580000</v>
      </c>
      <c r="C133" s="89">
        <v>-9.2636451999999991</v>
      </c>
      <c r="E133" s="6">
        <f t="shared" ref="E133:E196" si="32">B137/1000000000</f>
        <v>10.308759999999999</v>
      </c>
      <c r="F133" s="6">
        <f t="shared" ref="F133:F196" si="33">C137</f>
        <v>-9.2889423000000004</v>
      </c>
      <c r="G133" s="44">
        <f t="shared" ref="G133:G196" si="34">C343</f>
        <v>-9.2615824</v>
      </c>
      <c r="H133" s="44">
        <f t="shared" ref="H133:H196" si="35">C549</f>
        <v>-9.2579756</v>
      </c>
      <c r="I133" s="44">
        <f t="shared" ref="I133:I196" si="36">C755</f>
        <v>-9.3582783000000003</v>
      </c>
      <c r="J133" s="44">
        <f t="shared" ref="J133:J196" si="37">C961</f>
        <v>-9.5984306000000004</v>
      </c>
      <c r="K133" s="44">
        <f t="shared" ref="K133:K196" si="38">C1167</f>
        <v>-10.004996999999999</v>
      </c>
      <c r="L133" s="44">
        <f t="shared" si="23"/>
        <v>-10.784981</v>
      </c>
      <c r="N133" s="89">
        <v>9992580000</v>
      </c>
      <c r="O133" s="89">
        <v>-10.691838000000001</v>
      </c>
      <c r="Q133" s="6">
        <f t="shared" si="24"/>
        <v>10.308759999999999</v>
      </c>
      <c r="R133" s="6">
        <f t="shared" si="25"/>
        <v>-10.698915</v>
      </c>
      <c r="S133" s="44">
        <f t="shared" si="26"/>
        <v>-10.713761</v>
      </c>
      <c r="T133" s="44">
        <f t="shared" si="27"/>
        <v>-10.745903</v>
      </c>
      <c r="U133" s="44">
        <f t="shared" si="28"/>
        <v>-10.833391000000001</v>
      </c>
      <c r="V133" s="44">
        <f t="shared" si="29"/>
        <v>-11.007956</v>
      </c>
      <c r="W133" s="44">
        <f t="shared" si="30"/>
        <v>-11.265154000000001</v>
      </c>
      <c r="X133" s="44">
        <f t="shared" si="31"/>
        <v>-11.733302</v>
      </c>
    </row>
    <row r="134" spans="2:24" x14ac:dyDescent="0.25">
      <c r="B134" s="89">
        <v>10071625000</v>
      </c>
      <c r="C134" s="89">
        <v>-9.3103885999999996</v>
      </c>
      <c r="E134" s="6">
        <f t="shared" si="32"/>
        <v>10.387805</v>
      </c>
      <c r="F134" s="6">
        <f t="shared" si="33"/>
        <v>-9.3034085999999991</v>
      </c>
      <c r="G134" s="44">
        <f t="shared" si="34"/>
        <v>-9.2715235000000007</v>
      </c>
      <c r="H134" s="44">
        <f t="shared" si="35"/>
        <v>-9.2640075999999993</v>
      </c>
      <c r="I134" s="44">
        <f t="shared" si="36"/>
        <v>-9.3747624999999992</v>
      </c>
      <c r="J134" s="44">
        <f t="shared" si="37"/>
        <v>-9.6255597999999996</v>
      </c>
      <c r="K134" s="44">
        <f t="shared" si="38"/>
        <v>-10.033735</v>
      </c>
      <c r="L134" s="44">
        <f t="shared" ref="L134:L197" si="39">C1374</f>
        <v>-10.809476</v>
      </c>
      <c r="N134" s="89">
        <v>10071625000</v>
      </c>
      <c r="O134" s="89">
        <v>-10.729687</v>
      </c>
      <c r="Q134" s="6">
        <f t="shared" ref="Q134:Q197" si="40">N138/1000000000</f>
        <v>10.387805</v>
      </c>
      <c r="R134" s="6">
        <f t="shared" ref="R134:R197" si="41">O138</f>
        <v>-10.745782999999999</v>
      </c>
      <c r="S134" s="44">
        <f t="shared" ref="S134:S197" si="42">O344</f>
        <v>-10.754807</v>
      </c>
      <c r="T134" s="44">
        <f t="shared" ref="T134:T197" si="43">O550</f>
        <v>-10.759634</v>
      </c>
      <c r="U134" s="44">
        <f t="shared" ref="U134:U197" si="44">O756</f>
        <v>-10.8413</v>
      </c>
      <c r="V134" s="44">
        <f t="shared" ref="V134:V197" si="45">O962</f>
        <v>-11.007631</v>
      </c>
      <c r="W134" s="44">
        <f t="shared" ref="W134:W197" si="46">O1168</f>
        <v>-11.272017</v>
      </c>
      <c r="X134" s="44">
        <f t="shared" ref="X134:X197" si="47">O1374</f>
        <v>-11.738872000000001</v>
      </c>
    </row>
    <row r="135" spans="2:24" x14ac:dyDescent="0.25">
      <c r="B135" s="89">
        <v>10150670000</v>
      </c>
      <c r="C135" s="89">
        <v>-9.2132149000000005</v>
      </c>
      <c r="E135" s="6">
        <f t="shared" si="32"/>
        <v>10.466850000000001</v>
      </c>
      <c r="F135" s="6">
        <f t="shared" si="33"/>
        <v>-9.2449417</v>
      </c>
      <c r="G135" s="44">
        <f t="shared" si="34"/>
        <v>-9.2269114999999999</v>
      </c>
      <c r="H135" s="44">
        <f t="shared" si="35"/>
        <v>-9.2636509</v>
      </c>
      <c r="I135" s="44">
        <f t="shared" si="36"/>
        <v>-9.3809710000000006</v>
      </c>
      <c r="J135" s="44">
        <f t="shared" si="37"/>
        <v>-9.5729389000000005</v>
      </c>
      <c r="K135" s="44">
        <f t="shared" si="38"/>
        <v>-9.9589911000000004</v>
      </c>
      <c r="L135" s="44">
        <f t="shared" si="39"/>
        <v>-10.665815</v>
      </c>
      <c r="N135" s="89">
        <v>10150670000</v>
      </c>
      <c r="O135" s="89">
        <v>-10.59971</v>
      </c>
      <c r="Q135" s="6">
        <f t="shared" si="40"/>
        <v>10.466850000000001</v>
      </c>
      <c r="R135" s="6">
        <f t="shared" si="41"/>
        <v>-10.757439</v>
      </c>
      <c r="S135" s="44">
        <f t="shared" si="42"/>
        <v>-10.757115000000001</v>
      </c>
      <c r="T135" s="44">
        <f t="shared" si="43"/>
        <v>-10.753088</v>
      </c>
      <c r="U135" s="44">
        <f t="shared" si="44"/>
        <v>-10.827248000000001</v>
      </c>
      <c r="V135" s="44">
        <f t="shared" si="45"/>
        <v>-10.989767000000001</v>
      </c>
      <c r="W135" s="44">
        <f t="shared" si="46"/>
        <v>-11.230556</v>
      </c>
      <c r="X135" s="44">
        <f t="shared" si="47"/>
        <v>-11.658643</v>
      </c>
    </row>
    <row r="136" spans="2:24" x14ac:dyDescent="0.25">
      <c r="B136" s="89">
        <v>10229715000</v>
      </c>
      <c r="C136" s="89">
        <v>-9.2413530000000002</v>
      </c>
      <c r="E136" s="6">
        <f t="shared" si="32"/>
        <v>10.545895</v>
      </c>
      <c r="F136" s="6">
        <f t="shared" si="33"/>
        <v>-9.1694937000000003</v>
      </c>
      <c r="G136" s="44">
        <f t="shared" si="34"/>
        <v>-9.1763362999999991</v>
      </c>
      <c r="H136" s="44">
        <f t="shared" si="35"/>
        <v>-9.2956532999999997</v>
      </c>
      <c r="I136" s="44">
        <f t="shared" si="36"/>
        <v>-9.4206599999999998</v>
      </c>
      <c r="J136" s="44">
        <f t="shared" si="37"/>
        <v>-9.6182280000000002</v>
      </c>
      <c r="K136" s="44">
        <f t="shared" si="38"/>
        <v>-10.041925000000001</v>
      </c>
      <c r="L136" s="44">
        <f t="shared" si="39"/>
        <v>-10.806129</v>
      </c>
      <c r="N136" s="89">
        <v>10229715000</v>
      </c>
      <c r="O136" s="89">
        <v>-10.653790000000001</v>
      </c>
      <c r="Q136" s="6">
        <f t="shared" si="40"/>
        <v>10.545895</v>
      </c>
      <c r="R136" s="6">
        <f t="shared" si="41"/>
        <v>-10.683752</v>
      </c>
      <c r="S136" s="44">
        <f t="shared" si="42"/>
        <v>-10.678674000000001</v>
      </c>
      <c r="T136" s="44">
        <f t="shared" si="43"/>
        <v>-10.774013999999999</v>
      </c>
      <c r="U136" s="44">
        <f t="shared" si="44"/>
        <v>-10.845136999999999</v>
      </c>
      <c r="V136" s="44">
        <f t="shared" si="45"/>
        <v>-10.939947</v>
      </c>
      <c r="W136" s="44">
        <f t="shared" si="46"/>
        <v>-11.183754</v>
      </c>
      <c r="X136" s="44">
        <f t="shared" si="47"/>
        <v>-11.646913</v>
      </c>
    </row>
    <row r="137" spans="2:24" x14ac:dyDescent="0.25">
      <c r="B137" s="89">
        <v>10308760000</v>
      </c>
      <c r="C137" s="89">
        <v>-9.2889423000000004</v>
      </c>
      <c r="E137" s="6">
        <f t="shared" si="32"/>
        <v>10.62494</v>
      </c>
      <c r="F137" s="6">
        <f t="shared" si="33"/>
        <v>-9.1776028000000007</v>
      </c>
      <c r="G137" s="44">
        <f t="shared" si="34"/>
        <v>-9.1904944999999998</v>
      </c>
      <c r="H137" s="44">
        <f t="shared" si="35"/>
        <v>-9.3189249000000007</v>
      </c>
      <c r="I137" s="44">
        <f t="shared" si="36"/>
        <v>-9.4494351999999999</v>
      </c>
      <c r="J137" s="44">
        <f t="shared" si="37"/>
        <v>-9.6460866999999997</v>
      </c>
      <c r="K137" s="44">
        <f t="shared" si="38"/>
        <v>-10.079786</v>
      </c>
      <c r="L137" s="44">
        <f t="shared" si="39"/>
        <v>-10.864502999999999</v>
      </c>
      <c r="N137" s="89">
        <v>10308760000</v>
      </c>
      <c r="O137" s="89">
        <v>-10.698915</v>
      </c>
      <c r="Q137" s="6">
        <f t="shared" si="40"/>
        <v>10.62494</v>
      </c>
      <c r="R137" s="6">
        <f t="shared" si="41"/>
        <v>-10.688264</v>
      </c>
      <c r="S137" s="44">
        <f t="shared" si="42"/>
        <v>-10.671721</v>
      </c>
      <c r="T137" s="44">
        <f t="shared" si="43"/>
        <v>-10.773152</v>
      </c>
      <c r="U137" s="44">
        <f t="shared" si="44"/>
        <v>-10.841684000000001</v>
      </c>
      <c r="V137" s="44">
        <f t="shared" si="45"/>
        <v>-10.92717</v>
      </c>
      <c r="W137" s="44">
        <f t="shared" si="46"/>
        <v>-11.187212000000001</v>
      </c>
      <c r="X137" s="44">
        <f t="shared" si="47"/>
        <v>-11.683275999999999</v>
      </c>
    </row>
    <row r="138" spans="2:24" x14ac:dyDescent="0.25">
      <c r="B138" s="89">
        <v>10387805000</v>
      </c>
      <c r="C138" s="89">
        <v>-9.3034085999999991</v>
      </c>
      <c r="E138" s="6">
        <f t="shared" si="32"/>
        <v>10.703984999999999</v>
      </c>
      <c r="F138" s="6">
        <f t="shared" si="33"/>
        <v>-9.3712777999999997</v>
      </c>
      <c r="G138" s="44">
        <f t="shared" si="34"/>
        <v>-9.3787412999999997</v>
      </c>
      <c r="H138" s="44">
        <f t="shared" si="35"/>
        <v>-9.3714742999999991</v>
      </c>
      <c r="I138" s="44">
        <f t="shared" si="36"/>
        <v>-9.5088223999999997</v>
      </c>
      <c r="J138" s="44">
        <f t="shared" si="37"/>
        <v>-9.8255309999999998</v>
      </c>
      <c r="K138" s="44">
        <f t="shared" si="38"/>
        <v>-10.240779</v>
      </c>
      <c r="L138" s="44">
        <f t="shared" si="39"/>
        <v>-10.962802</v>
      </c>
      <c r="N138" s="89">
        <v>10387805000</v>
      </c>
      <c r="O138" s="89">
        <v>-10.745782999999999</v>
      </c>
      <c r="Q138" s="6">
        <f t="shared" si="40"/>
        <v>10.703984999999999</v>
      </c>
      <c r="R138" s="6">
        <f t="shared" si="41"/>
        <v>-10.832475000000001</v>
      </c>
      <c r="S138" s="44">
        <f t="shared" si="42"/>
        <v>-10.834953000000001</v>
      </c>
      <c r="T138" s="44">
        <f t="shared" si="43"/>
        <v>-10.789303</v>
      </c>
      <c r="U138" s="44">
        <f t="shared" si="44"/>
        <v>-10.857633</v>
      </c>
      <c r="V138" s="44">
        <f t="shared" si="45"/>
        <v>-11.082307999999999</v>
      </c>
      <c r="W138" s="44">
        <f t="shared" si="46"/>
        <v>-11.339335</v>
      </c>
      <c r="X138" s="44">
        <f t="shared" si="47"/>
        <v>-11.813541000000001</v>
      </c>
    </row>
    <row r="139" spans="2:24" x14ac:dyDescent="0.25">
      <c r="B139" s="89">
        <v>10466850000</v>
      </c>
      <c r="C139" s="89">
        <v>-9.2449417</v>
      </c>
      <c r="E139" s="6">
        <f t="shared" si="32"/>
        <v>10.78303</v>
      </c>
      <c r="F139" s="6">
        <f t="shared" si="33"/>
        <v>-9.3406754000000003</v>
      </c>
      <c r="G139" s="44">
        <f t="shared" si="34"/>
        <v>-9.3451117999999997</v>
      </c>
      <c r="H139" s="44">
        <f t="shared" si="35"/>
        <v>-9.4224490999999997</v>
      </c>
      <c r="I139" s="44">
        <f t="shared" si="36"/>
        <v>-9.5570287999999994</v>
      </c>
      <c r="J139" s="44">
        <f t="shared" si="37"/>
        <v>-9.7989253999999999</v>
      </c>
      <c r="K139" s="44">
        <f t="shared" si="38"/>
        <v>-10.219416000000001</v>
      </c>
      <c r="L139" s="44">
        <f t="shared" si="39"/>
        <v>-10.946026</v>
      </c>
      <c r="N139" s="89">
        <v>10466850000</v>
      </c>
      <c r="O139" s="89">
        <v>-10.757439</v>
      </c>
      <c r="Q139" s="6">
        <f t="shared" si="40"/>
        <v>10.78303</v>
      </c>
      <c r="R139" s="6">
        <f t="shared" si="41"/>
        <v>-10.744346</v>
      </c>
      <c r="S139" s="44">
        <f t="shared" si="42"/>
        <v>-10.747415999999999</v>
      </c>
      <c r="T139" s="44">
        <f t="shared" si="43"/>
        <v>-10.802692</v>
      </c>
      <c r="U139" s="44">
        <f t="shared" si="44"/>
        <v>-10.869816</v>
      </c>
      <c r="V139" s="44">
        <f t="shared" si="45"/>
        <v>-11.000498</v>
      </c>
      <c r="W139" s="44">
        <f t="shared" si="46"/>
        <v>-11.273246</v>
      </c>
      <c r="X139" s="44">
        <f t="shared" si="47"/>
        <v>-11.748272999999999</v>
      </c>
    </row>
    <row r="140" spans="2:24" x14ac:dyDescent="0.25">
      <c r="B140" s="89">
        <v>10545895000</v>
      </c>
      <c r="C140" s="89">
        <v>-9.1694937000000003</v>
      </c>
      <c r="E140" s="6">
        <f t="shared" si="32"/>
        <v>10.862075000000001</v>
      </c>
      <c r="F140" s="6">
        <f t="shared" si="33"/>
        <v>-9.44876</v>
      </c>
      <c r="G140" s="44">
        <f t="shared" si="34"/>
        <v>-9.4592209</v>
      </c>
      <c r="H140" s="44">
        <f t="shared" si="35"/>
        <v>-9.4718903999999995</v>
      </c>
      <c r="I140" s="44">
        <f t="shared" si="36"/>
        <v>-9.6051464000000006</v>
      </c>
      <c r="J140" s="44">
        <f t="shared" si="37"/>
        <v>-9.9023942999999992</v>
      </c>
      <c r="K140" s="44">
        <f t="shared" si="38"/>
        <v>-10.323686</v>
      </c>
      <c r="L140" s="44">
        <f t="shared" si="39"/>
        <v>-11.055350000000001</v>
      </c>
      <c r="N140" s="89">
        <v>10545895000</v>
      </c>
      <c r="O140" s="89">
        <v>-10.683752</v>
      </c>
      <c r="Q140" s="6">
        <f t="shared" si="40"/>
        <v>10.862075000000001</v>
      </c>
      <c r="R140" s="6">
        <f t="shared" si="41"/>
        <v>-10.841016</v>
      </c>
      <c r="S140" s="44">
        <f t="shared" si="42"/>
        <v>-10.843097999999999</v>
      </c>
      <c r="T140" s="44">
        <f t="shared" si="43"/>
        <v>-10.806759</v>
      </c>
      <c r="U140" s="44">
        <f t="shared" si="44"/>
        <v>-10.876989999999999</v>
      </c>
      <c r="V140" s="44">
        <f t="shared" si="45"/>
        <v>-11.090090999999999</v>
      </c>
      <c r="W140" s="44">
        <f t="shared" si="46"/>
        <v>-11.36628</v>
      </c>
      <c r="X140" s="44">
        <f t="shared" si="47"/>
        <v>-11.860007</v>
      </c>
    </row>
    <row r="141" spans="2:24" x14ac:dyDescent="0.25">
      <c r="B141" s="89">
        <v>10624940000</v>
      </c>
      <c r="C141" s="89">
        <v>-9.1776028000000007</v>
      </c>
      <c r="E141" s="6">
        <f t="shared" si="32"/>
        <v>10.94112</v>
      </c>
      <c r="F141" s="6">
        <f t="shared" si="33"/>
        <v>-9.4235039</v>
      </c>
      <c r="G141" s="44">
        <f t="shared" si="34"/>
        <v>-9.4373064000000007</v>
      </c>
      <c r="H141" s="44">
        <f t="shared" si="35"/>
        <v>-9.5317086999999994</v>
      </c>
      <c r="I141" s="44">
        <f t="shared" si="36"/>
        <v>-9.6622286000000006</v>
      </c>
      <c r="J141" s="44">
        <f t="shared" si="37"/>
        <v>-9.8489264999999993</v>
      </c>
      <c r="K141" s="44">
        <f t="shared" si="38"/>
        <v>-10.243518</v>
      </c>
      <c r="L141" s="44">
        <f t="shared" si="39"/>
        <v>-10.939170000000001</v>
      </c>
      <c r="N141" s="89">
        <v>10624940000</v>
      </c>
      <c r="O141" s="89">
        <v>-10.688264</v>
      </c>
      <c r="Q141" s="6">
        <f t="shared" si="40"/>
        <v>10.94112</v>
      </c>
      <c r="R141" s="6">
        <f t="shared" si="41"/>
        <v>-10.779836</v>
      </c>
      <c r="S141" s="44">
        <f t="shared" si="42"/>
        <v>-10.766645</v>
      </c>
      <c r="T141" s="44">
        <f t="shared" si="43"/>
        <v>-10.814242</v>
      </c>
      <c r="U141" s="44">
        <f t="shared" si="44"/>
        <v>-10.885872000000001</v>
      </c>
      <c r="V141" s="44">
        <f t="shared" si="45"/>
        <v>-11.000676</v>
      </c>
      <c r="W141" s="44">
        <f t="shared" si="46"/>
        <v>-11.268371999999999</v>
      </c>
      <c r="X141" s="44">
        <f t="shared" si="47"/>
        <v>-11.739579000000001</v>
      </c>
    </row>
    <row r="142" spans="2:24" x14ac:dyDescent="0.25">
      <c r="B142" s="89">
        <v>10703985000</v>
      </c>
      <c r="C142" s="89">
        <v>-9.3712777999999997</v>
      </c>
      <c r="E142" s="6">
        <f t="shared" si="32"/>
        <v>11.020165</v>
      </c>
      <c r="F142" s="6">
        <f t="shared" si="33"/>
        <v>-9.4182948999999994</v>
      </c>
      <c r="G142" s="44">
        <f t="shared" si="34"/>
        <v>-9.4303788999999991</v>
      </c>
      <c r="H142" s="44">
        <f t="shared" si="35"/>
        <v>-9.5669737000000001</v>
      </c>
      <c r="I142" s="44">
        <f t="shared" si="36"/>
        <v>-9.6975888999999995</v>
      </c>
      <c r="J142" s="44">
        <f t="shared" si="37"/>
        <v>-9.8708095999999994</v>
      </c>
      <c r="K142" s="44">
        <f t="shared" si="38"/>
        <v>-10.286386</v>
      </c>
      <c r="L142" s="44">
        <f t="shared" si="39"/>
        <v>-10.989126000000001</v>
      </c>
      <c r="N142" s="89">
        <v>10703985000</v>
      </c>
      <c r="O142" s="89">
        <v>-10.832475000000001</v>
      </c>
      <c r="Q142" s="6">
        <f t="shared" si="40"/>
        <v>11.020165</v>
      </c>
      <c r="R142" s="6">
        <f t="shared" si="41"/>
        <v>-10.721753</v>
      </c>
      <c r="S142" s="44">
        <f t="shared" si="42"/>
        <v>-10.704693000000001</v>
      </c>
      <c r="T142" s="44">
        <f t="shared" si="43"/>
        <v>-10.788033</v>
      </c>
      <c r="U142" s="44">
        <f t="shared" si="44"/>
        <v>-10.865201000000001</v>
      </c>
      <c r="V142" s="44">
        <f t="shared" si="45"/>
        <v>-10.961062999999999</v>
      </c>
      <c r="W142" s="44">
        <f t="shared" si="46"/>
        <v>-11.251355999999999</v>
      </c>
      <c r="X142" s="44">
        <f t="shared" si="47"/>
        <v>-11.735891000000001</v>
      </c>
    </row>
    <row r="143" spans="2:24" x14ac:dyDescent="0.25">
      <c r="B143" s="89">
        <v>10783030000</v>
      </c>
      <c r="C143" s="89">
        <v>-9.3406754000000003</v>
      </c>
      <c r="E143" s="6">
        <f t="shared" si="32"/>
        <v>11.099209999999999</v>
      </c>
      <c r="F143" s="6">
        <f t="shared" si="33"/>
        <v>-9.6556396000000007</v>
      </c>
      <c r="G143" s="44">
        <f t="shared" si="34"/>
        <v>-9.6663589000000005</v>
      </c>
      <c r="H143" s="44">
        <f t="shared" si="35"/>
        <v>-9.6094016999999994</v>
      </c>
      <c r="I143" s="44">
        <f t="shared" si="36"/>
        <v>-9.7378969000000009</v>
      </c>
      <c r="J143" s="44">
        <f t="shared" si="37"/>
        <v>-10.108988999999999</v>
      </c>
      <c r="K143" s="44">
        <f t="shared" si="38"/>
        <v>-10.519981</v>
      </c>
      <c r="L143" s="44">
        <f t="shared" si="39"/>
        <v>-11.218037000000001</v>
      </c>
      <c r="N143" s="89">
        <v>10783030000</v>
      </c>
      <c r="O143" s="89">
        <v>-10.744346</v>
      </c>
      <c r="Q143" s="6">
        <f t="shared" si="40"/>
        <v>11.099209999999999</v>
      </c>
      <c r="R143" s="6">
        <f t="shared" si="41"/>
        <v>-10.880276</v>
      </c>
      <c r="S143" s="44">
        <f t="shared" si="42"/>
        <v>-10.872188</v>
      </c>
      <c r="T143" s="44">
        <f t="shared" si="43"/>
        <v>-10.763388000000001</v>
      </c>
      <c r="U143" s="44">
        <f t="shared" si="44"/>
        <v>-10.842491000000001</v>
      </c>
      <c r="V143" s="44">
        <f t="shared" si="45"/>
        <v>-11.142056999999999</v>
      </c>
      <c r="W143" s="44">
        <f t="shared" si="46"/>
        <v>-11.435445</v>
      </c>
      <c r="X143" s="44">
        <f t="shared" si="47"/>
        <v>-11.927177</v>
      </c>
    </row>
    <row r="144" spans="2:24" x14ac:dyDescent="0.25">
      <c r="B144" s="89">
        <v>10862075000</v>
      </c>
      <c r="C144" s="89">
        <v>-9.44876</v>
      </c>
      <c r="E144" s="6">
        <f t="shared" si="32"/>
        <v>11.178255</v>
      </c>
      <c r="F144" s="6">
        <f t="shared" si="33"/>
        <v>-9.5090264999999992</v>
      </c>
      <c r="G144" s="44">
        <f t="shared" si="34"/>
        <v>-9.5269232000000006</v>
      </c>
      <c r="H144" s="44">
        <f t="shared" si="35"/>
        <v>-9.6695919000000004</v>
      </c>
      <c r="I144" s="44">
        <f t="shared" si="36"/>
        <v>-9.8003386999999993</v>
      </c>
      <c r="J144" s="44">
        <f t="shared" si="37"/>
        <v>-9.951314</v>
      </c>
      <c r="K144" s="44">
        <f t="shared" si="38"/>
        <v>-10.33928</v>
      </c>
      <c r="L144" s="44">
        <f t="shared" si="39"/>
        <v>-10.982590999999999</v>
      </c>
      <c r="N144" s="89">
        <v>10862075000</v>
      </c>
      <c r="O144" s="89">
        <v>-10.841016</v>
      </c>
      <c r="Q144" s="6">
        <f t="shared" si="40"/>
        <v>11.178255</v>
      </c>
      <c r="R144" s="6">
        <f t="shared" si="41"/>
        <v>-10.642645</v>
      </c>
      <c r="S144" s="44">
        <f t="shared" si="42"/>
        <v>-10.640648000000001</v>
      </c>
      <c r="T144" s="44">
        <f t="shared" si="43"/>
        <v>-10.749905</v>
      </c>
      <c r="U144" s="44">
        <f t="shared" si="44"/>
        <v>-10.831604</v>
      </c>
      <c r="V144" s="44">
        <f t="shared" si="45"/>
        <v>-10.903499999999999</v>
      </c>
      <c r="W144" s="44">
        <f t="shared" si="46"/>
        <v>-11.192983</v>
      </c>
      <c r="X144" s="44">
        <f t="shared" si="47"/>
        <v>-11.666763</v>
      </c>
    </row>
    <row r="145" spans="2:24" x14ac:dyDescent="0.25">
      <c r="B145" s="89">
        <v>10941120000</v>
      </c>
      <c r="C145" s="89">
        <v>-9.4235039</v>
      </c>
      <c r="E145" s="6">
        <f t="shared" si="32"/>
        <v>11.257300000000001</v>
      </c>
      <c r="F145" s="6">
        <f t="shared" si="33"/>
        <v>-9.6473683999999995</v>
      </c>
      <c r="G145" s="44">
        <f t="shared" si="34"/>
        <v>-9.6613007</v>
      </c>
      <c r="H145" s="44">
        <f t="shared" si="35"/>
        <v>-9.7468081000000009</v>
      </c>
      <c r="I145" s="44">
        <f t="shared" si="36"/>
        <v>-9.8759364999999999</v>
      </c>
      <c r="J145" s="44">
        <f t="shared" si="37"/>
        <v>-10.077330999999999</v>
      </c>
      <c r="K145" s="44">
        <f t="shared" si="38"/>
        <v>-10.461865</v>
      </c>
      <c r="L145" s="44">
        <f t="shared" si="39"/>
        <v>-11.104677000000001</v>
      </c>
      <c r="N145" s="89">
        <v>10941120000</v>
      </c>
      <c r="O145" s="89">
        <v>-10.779836</v>
      </c>
      <c r="Q145" s="6">
        <f t="shared" si="40"/>
        <v>11.257300000000001</v>
      </c>
      <c r="R145" s="6">
        <f t="shared" si="41"/>
        <v>-10.746092000000001</v>
      </c>
      <c r="S145" s="44">
        <f t="shared" si="42"/>
        <v>-10.722699</v>
      </c>
      <c r="T145" s="44">
        <f t="shared" si="43"/>
        <v>-10.741329</v>
      </c>
      <c r="U145" s="44">
        <f t="shared" si="44"/>
        <v>-10.82269</v>
      </c>
      <c r="V145" s="44">
        <f t="shared" si="45"/>
        <v>-10.990182000000001</v>
      </c>
      <c r="W145" s="44">
        <f t="shared" si="46"/>
        <v>-11.279176</v>
      </c>
      <c r="X145" s="44">
        <f t="shared" si="47"/>
        <v>-11.752625</v>
      </c>
    </row>
    <row r="146" spans="2:24" x14ac:dyDescent="0.25">
      <c r="B146" s="89">
        <v>11020165000</v>
      </c>
      <c r="C146" s="89">
        <v>-9.4182948999999994</v>
      </c>
      <c r="E146" s="6">
        <f t="shared" si="32"/>
        <v>11.336345</v>
      </c>
      <c r="F146" s="6">
        <f t="shared" si="33"/>
        <v>-9.7236279999999997</v>
      </c>
      <c r="G146" s="44">
        <f t="shared" si="34"/>
        <v>-9.7393111999999995</v>
      </c>
      <c r="H146" s="44">
        <f t="shared" si="35"/>
        <v>-9.8004788999999999</v>
      </c>
      <c r="I146" s="44">
        <f t="shared" si="36"/>
        <v>-9.9278288000000003</v>
      </c>
      <c r="J146" s="44">
        <f t="shared" si="37"/>
        <v>-10.149073</v>
      </c>
      <c r="K146" s="44">
        <f t="shared" si="38"/>
        <v>-10.530234999999999</v>
      </c>
      <c r="L146" s="44">
        <f t="shared" si="39"/>
        <v>-11.174201</v>
      </c>
      <c r="N146" s="89">
        <v>11020165000</v>
      </c>
      <c r="O146" s="89">
        <v>-10.721753</v>
      </c>
      <c r="Q146" s="6">
        <f t="shared" si="40"/>
        <v>11.336345</v>
      </c>
      <c r="R146" s="6">
        <f t="shared" si="41"/>
        <v>-10.744666</v>
      </c>
      <c r="S146" s="44">
        <f t="shared" si="42"/>
        <v>-10.706677000000001</v>
      </c>
      <c r="T146" s="44">
        <f t="shared" si="43"/>
        <v>-10.697012000000001</v>
      </c>
      <c r="U146" s="44">
        <f t="shared" si="44"/>
        <v>-10.780068</v>
      </c>
      <c r="V146" s="44">
        <f t="shared" si="45"/>
        <v>-10.962971</v>
      </c>
      <c r="W146" s="44">
        <f t="shared" si="46"/>
        <v>-11.247386000000001</v>
      </c>
      <c r="X146" s="44">
        <f t="shared" si="47"/>
        <v>-11.726335000000001</v>
      </c>
    </row>
    <row r="147" spans="2:24" x14ac:dyDescent="0.25">
      <c r="B147" s="89">
        <v>11099210000</v>
      </c>
      <c r="C147" s="89">
        <v>-9.6556396000000007</v>
      </c>
      <c r="E147" s="6">
        <f t="shared" si="32"/>
        <v>11.41539</v>
      </c>
      <c r="F147" s="6">
        <f t="shared" si="33"/>
        <v>-9.8087111</v>
      </c>
      <c r="G147" s="44">
        <f t="shared" si="34"/>
        <v>-9.8273791999999993</v>
      </c>
      <c r="H147" s="44">
        <f t="shared" si="35"/>
        <v>-9.8815574999999995</v>
      </c>
      <c r="I147" s="44">
        <f t="shared" si="36"/>
        <v>-10.007031</v>
      </c>
      <c r="J147" s="44">
        <f t="shared" si="37"/>
        <v>-10.214765</v>
      </c>
      <c r="K147" s="44">
        <f t="shared" si="38"/>
        <v>-10.581037999999999</v>
      </c>
      <c r="L147" s="44">
        <f t="shared" si="39"/>
        <v>-11.192542</v>
      </c>
      <c r="N147" s="89">
        <v>11099210000</v>
      </c>
      <c r="O147" s="89">
        <v>-10.880276</v>
      </c>
      <c r="Q147" s="6">
        <f t="shared" si="40"/>
        <v>11.41539</v>
      </c>
      <c r="R147" s="6">
        <f t="shared" si="41"/>
        <v>-10.715286000000001</v>
      </c>
      <c r="S147" s="44">
        <f t="shared" si="42"/>
        <v>-10.675611999999999</v>
      </c>
      <c r="T147" s="44">
        <f t="shared" si="43"/>
        <v>-10.664164</v>
      </c>
      <c r="U147" s="44">
        <f t="shared" si="44"/>
        <v>-10.74596</v>
      </c>
      <c r="V147" s="44">
        <f t="shared" si="45"/>
        <v>-10.928813999999999</v>
      </c>
      <c r="W147" s="44">
        <f t="shared" si="46"/>
        <v>-11.21166</v>
      </c>
      <c r="X147" s="44">
        <f t="shared" si="47"/>
        <v>-11.694140000000001</v>
      </c>
    </row>
    <row r="148" spans="2:24" x14ac:dyDescent="0.25">
      <c r="B148" s="89">
        <v>11178255000</v>
      </c>
      <c r="C148" s="89">
        <v>-9.5090264999999992</v>
      </c>
      <c r="E148" s="6">
        <f t="shared" si="32"/>
        <v>11.494434999999999</v>
      </c>
      <c r="F148" s="6">
        <f t="shared" si="33"/>
        <v>-9.9242773</v>
      </c>
      <c r="G148" s="44">
        <f t="shared" si="34"/>
        <v>-9.9439554000000001</v>
      </c>
      <c r="H148" s="44">
        <f t="shared" si="35"/>
        <v>-10.002618</v>
      </c>
      <c r="I148" s="44">
        <f t="shared" si="36"/>
        <v>-10.126995000000001</v>
      </c>
      <c r="J148" s="44">
        <f t="shared" si="37"/>
        <v>-10.345575999999999</v>
      </c>
      <c r="K148" s="44">
        <f t="shared" si="38"/>
        <v>-10.698524000000001</v>
      </c>
      <c r="L148" s="44">
        <f t="shared" si="39"/>
        <v>-11.286153000000001</v>
      </c>
      <c r="N148" s="89">
        <v>11178255000</v>
      </c>
      <c r="O148" s="89">
        <v>-10.642645</v>
      </c>
      <c r="Q148" s="6">
        <f t="shared" si="40"/>
        <v>11.494434999999999</v>
      </c>
      <c r="R148" s="6">
        <f t="shared" si="41"/>
        <v>-10.681863</v>
      </c>
      <c r="S148" s="44">
        <f t="shared" si="42"/>
        <v>-10.655894</v>
      </c>
      <c r="T148" s="44">
        <f t="shared" si="43"/>
        <v>-10.644137000000001</v>
      </c>
      <c r="U148" s="44">
        <f t="shared" si="44"/>
        <v>-10.728999999999999</v>
      </c>
      <c r="V148" s="44">
        <f t="shared" si="45"/>
        <v>-10.943493999999999</v>
      </c>
      <c r="W148" s="44">
        <f t="shared" si="46"/>
        <v>-11.231786</v>
      </c>
      <c r="X148" s="44">
        <f t="shared" si="47"/>
        <v>-11.724041</v>
      </c>
    </row>
    <row r="149" spans="2:24" x14ac:dyDescent="0.25">
      <c r="B149" s="89">
        <v>11257300000</v>
      </c>
      <c r="C149" s="89">
        <v>-9.6473683999999995</v>
      </c>
      <c r="E149" s="6">
        <f t="shared" si="32"/>
        <v>11.57348</v>
      </c>
      <c r="F149" s="6">
        <f t="shared" si="33"/>
        <v>-9.9026221999999997</v>
      </c>
      <c r="G149" s="44">
        <f t="shared" si="34"/>
        <v>-9.9294843999999998</v>
      </c>
      <c r="H149" s="44">
        <f t="shared" si="35"/>
        <v>-10.132483000000001</v>
      </c>
      <c r="I149" s="44">
        <f t="shared" si="36"/>
        <v>-10.249134</v>
      </c>
      <c r="J149" s="44">
        <f t="shared" si="37"/>
        <v>-10.33761</v>
      </c>
      <c r="K149" s="44">
        <f t="shared" si="38"/>
        <v>-10.696687000000001</v>
      </c>
      <c r="L149" s="44">
        <f t="shared" si="39"/>
        <v>-11.304452</v>
      </c>
      <c r="N149" s="89">
        <v>11257300000</v>
      </c>
      <c r="O149" s="89">
        <v>-10.746092000000001</v>
      </c>
      <c r="Q149" s="6">
        <f t="shared" si="40"/>
        <v>11.57348</v>
      </c>
      <c r="R149" s="6">
        <f t="shared" si="41"/>
        <v>-10.495501000000001</v>
      </c>
      <c r="S149" s="44">
        <f t="shared" si="42"/>
        <v>-10.467166000000001</v>
      </c>
      <c r="T149" s="44">
        <f t="shared" si="43"/>
        <v>-10.608782</v>
      </c>
      <c r="U149" s="44">
        <f t="shared" si="44"/>
        <v>-10.699738999999999</v>
      </c>
      <c r="V149" s="44">
        <f t="shared" si="45"/>
        <v>-10.758794999999999</v>
      </c>
      <c r="W149" s="44">
        <f t="shared" si="46"/>
        <v>-11.057778000000001</v>
      </c>
      <c r="X149" s="44">
        <f t="shared" si="47"/>
        <v>-11.565769</v>
      </c>
    </row>
    <row r="150" spans="2:24" x14ac:dyDescent="0.25">
      <c r="B150" s="89">
        <v>11336345000</v>
      </c>
      <c r="C150" s="89">
        <v>-9.7236279999999997</v>
      </c>
      <c r="E150" s="6">
        <f t="shared" si="32"/>
        <v>11.652525000000001</v>
      </c>
      <c r="F150" s="6">
        <f t="shared" si="33"/>
        <v>-10.248524</v>
      </c>
      <c r="G150" s="44">
        <f t="shared" si="34"/>
        <v>-10.274224</v>
      </c>
      <c r="H150" s="44">
        <f t="shared" si="35"/>
        <v>-10.279358999999999</v>
      </c>
      <c r="I150" s="44">
        <f t="shared" si="36"/>
        <v>-10.390298</v>
      </c>
      <c r="J150" s="44">
        <f t="shared" si="37"/>
        <v>-10.661332</v>
      </c>
      <c r="K150" s="44">
        <f t="shared" si="38"/>
        <v>-10.996305</v>
      </c>
      <c r="L150" s="44">
        <f t="shared" si="39"/>
        <v>-11.577365</v>
      </c>
      <c r="N150" s="89">
        <v>11336345000</v>
      </c>
      <c r="O150" s="89">
        <v>-10.744666</v>
      </c>
      <c r="Q150" s="6">
        <f t="shared" si="40"/>
        <v>11.652525000000001</v>
      </c>
      <c r="R150" s="6">
        <f t="shared" si="41"/>
        <v>-10.643716</v>
      </c>
      <c r="S150" s="44">
        <f t="shared" si="42"/>
        <v>-10.614894</v>
      </c>
      <c r="T150" s="44">
        <f t="shared" si="43"/>
        <v>-10.574467</v>
      </c>
      <c r="U150" s="44">
        <f t="shared" si="44"/>
        <v>-10.672980000000001</v>
      </c>
      <c r="V150" s="44">
        <f t="shared" si="45"/>
        <v>-10.925758999999999</v>
      </c>
      <c r="W150" s="44">
        <f t="shared" si="46"/>
        <v>-11.230078000000001</v>
      </c>
      <c r="X150" s="44">
        <f t="shared" si="47"/>
        <v>-11.758222999999999</v>
      </c>
    </row>
    <row r="151" spans="2:24" x14ac:dyDescent="0.25">
      <c r="B151" s="89">
        <v>11415390000</v>
      </c>
      <c r="C151" s="89">
        <v>-9.8087111</v>
      </c>
      <c r="E151" s="6">
        <f t="shared" si="32"/>
        <v>11.73157</v>
      </c>
      <c r="F151" s="6">
        <f t="shared" si="33"/>
        <v>-10.373903</v>
      </c>
      <c r="G151" s="44">
        <f t="shared" si="34"/>
        <v>-10.389861</v>
      </c>
      <c r="H151" s="44">
        <f t="shared" si="35"/>
        <v>-10.457355</v>
      </c>
      <c r="I151" s="44">
        <f t="shared" si="36"/>
        <v>-10.565511000000001</v>
      </c>
      <c r="J151" s="44">
        <f t="shared" si="37"/>
        <v>-10.712405</v>
      </c>
      <c r="K151" s="44">
        <f t="shared" si="38"/>
        <v>-11.012976999999999</v>
      </c>
      <c r="L151" s="44">
        <f t="shared" si="39"/>
        <v>-11.524652</v>
      </c>
      <c r="N151" s="89">
        <v>11415390000</v>
      </c>
      <c r="O151" s="89">
        <v>-10.715286000000001</v>
      </c>
      <c r="Q151" s="6">
        <f t="shared" si="40"/>
        <v>11.73157</v>
      </c>
      <c r="R151" s="6">
        <f t="shared" si="41"/>
        <v>-10.519863000000001</v>
      </c>
      <c r="S151" s="44">
        <f t="shared" si="42"/>
        <v>-10.506532</v>
      </c>
      <c r="T151" s="44">
        <f t="shared" si="43"/>
        <v>-10.545859</v>
      </c>
      <c r="U151" s="44">
        <f t="shared" si="44"/>
        <v>-10.650589</v>
      </c>
      <c r="V151" s="44">
        <f t="shared" si="45"/>
        <v>-10.834769</v>
      </c>
      <c r="W151" s="44">
        <f t="shared" si="46"/>
        <v>-11.1547</v>
      </c>
      <c r="X151" s="44">
        <f t="shared" si="47"/>
        <v>-11.684022000000001</v>
      </c>
    </row>
    <row r="152" spans="2:24" x14ac:dyDescent="0.25">
      <c r="B152" s="89">
        <v>11494435000</v>
      </c>
      <c r="C152" s="89">
        <v>-9.9242773</v>
      </c>
      <c r="E152" s="6">
        <f t="shared" si="32"/>
        <v>11.810615</v>
      </c>
      <c r="F152" s="6">
        <f t="shared" si="33"/>
        <v>-10.560523999999999</v>
      </c>
      <c r="G152" s="44">
        <f t="shared" si="34"/>
        <v>-10.578753000000001</v>
      </c>
      <c r="H152" s="44">
        <f t="shared" si="35"/>
        <v>-10.682342999999999</v>
      </c>
      <c r="I152" s="44">
        <f t="shared" si="36"/>
        <v>-10.782692000000001</v>
      </c>
      <c r="J152" s="44">
        <f t="shared" si="37"/>
        <v>-10.891035</v>
      </c>
      <c r="K152" s="44">
        <f t="shared" si="38"/>
        <v>-11.201055999999999</v>
      </c>
      <c r="L152" s="44">
        <f t="shared" si="39"/>
        <v>-11.75281</v>
      </c>
      <c r="N152" s="89">
        <v>11494435000</v>
      </c>
      <c r="O152" s="89">
        <v>-10.681863</v>
      </c>
      <c r="Q152" s="6">
        <f t="shared" si="40"/>
        <v>11.810615</v>
      </c>
      <c r="R152" s="6">
        <f t="shared" si="41"/>
        <v>-10.483684</v>
      </c>
      <c r="S152" s="44">
        <f t="shared" si="42"/>
        <v>-10.468502000000001</v>
      </c>
      <c r="T152" s="44">
        <f t="shared" si="43"/>
        <v>-10.540547</v>
      </c>
      <c r="U152" s="44">
        <f t="shared" si="44"/>
        <v>-10.657121999999999</v>
      </c>
      <c r="V152" s="44">
        <f t="shared" si="45"/>
        <v>-10.831363</v>
      </c>
      <c r="W152" s="44">
        <f t="shared" si="46"/>
        <v>-11.152843000000001</v>
      </c>
      <c r="X152" s="44">
        <f t="shared" si="47"/>
        <v>-11.703809</v>
      </c>
    </row>
    <row r="153" spans="2:24" x14ac:dyDescent="0.25">
      <c r="B153" s="89">
        <v>11573480000</v>
      </c>
      <c r="C153" s="89">
        <v>-9.9026221999999997</v>
      </c>
      <c r="E153" s="6">
        <f t="shared" si="32"/>
        <v>11.889659999999999</v>
      </c>
      <c r="F153" s="6">
        <f t="shared" si="33"/>
        <v>-10.827888</v>
      </c>
      <c r="G153" s="44">
        <f t="shared" si="34"/>
        <v>-10.850016999999999</v>
      </c>
      <c r="H153" s="44">
        <f t="shared" si="35"/>
        <v>-10.887597</v>
      </c>
      <c r="I153" s="44">
        <f t="shared" si="36"/>
        <v>-10.979676</v>
      </c>
      <c r="J153" s="44">
        <f t="shared" si="37"/>
        <v>-11.178787</v>
      </c>
      <c r="K153" s="44">
        <f t="shared" si="38"/>
        <v>-11.489609</v>
      </c>
      <c r="L153" s="44">
        <f t="shared" si="39"/>
        <v>-12.044409</v>
      </c>
      <c r="N153" s="89">
        <v>11573480000</v>
      </c>
      <c r="O153" s="89">
        <v>-10.495501000000001</v>
      </c>
      <c r="Q153" s="6">
        <f t="shared" si="40"/>
        <v>11.889659999999999</v>
      </c>
      <c r="R153" s="6">
        <f t="shared" si="41"/>
        <v>-10.480699</v>
      </c>
      <c r="S153" s="44">
        <f t="shared" si="42"/>
        <v>-10.483297</v>
      </c>
      <c r="T153" s="44">
        <f t="shared" si="43"/>
        <v>-10.503734</v>
      </c>
      <c r="U153" s="44">
        <f t="shared" si="44"/>
        <v>-10.632966</v>
      </c>
      <c r="V153" s="44">
        <f t="shared" si="45"/>
        <v>-10.866586</v>
      </c>
      <c r="W153" s="44">
        <f t="shared" si="46"/>
        <v>-11.204457</v>
      </c>
      <c r="X153" s="44">
        <f t="shared" si="47"/>
        <v>-11.794067</v>
      </c>
    </row>
    <row r="154" spans="2:24" x14ac:dyDescent="0.25">
      <c r="B154" s="89">
        <v>11652525000</v>
      </c>
      <c r="C154" s="89">
        <v>-10.248524</v>
      </c>
      <c r="E154" s="6">
        <f t="shared" si="32"/>
        <v>11.968705</v>
      </c>
      <c r="F154" s="6">
        <f t="shared" si="33"/>
        <v>-11.061972000000001</v>
      </c>
      <c r="G154" s="44">
        <f t="shared" si="34"/>
        <v>-11.072151</v>
      </c>
      <c r="H154" s="44">
        <f t="shared" si="35"/>
        <v>-11.142194</v>
      </c>
      <c r="I154" s="44">
        <f t="shared" si="36"/>
        <v>-11.231598999999999</v>
      </c>
      <c r="J154" s="44">
        <f t="shared" si="37"/>
        <v>-11.369828</v>
      </c>
      <c r="K154" s="44">
        <f t="shared" si="38"/>
        <v>-11.653945999999999</v>
      </c>
      <c r="L154" s="44">
        <f t="shared" si="39"/>
        <v>-12.15757</v>
      </c>
      <c r="N154" s="89">
        <v>11652525000</v>
      </c>
      <c r="O154" s="89">
        <v>-10.643716</v>
      </c>
      <c r="Q154" s="6">
        <f t="shared" si="40"/>
        <v>11.968705</v>
      </c>
      <c r="R154" s="6">
        <f t="shared" si="41"/>
        <v>-10.388312000000001</v>
      </c>
      <c r="S154" s="44">
        <f t="shared" si="42"/>
        <v>-10.403831</v>
      </c>
      <c r="T154" s="44">
        <f t="shared" si="43"/>
        <v>-10.497316</v>
      </c>
      <c r="U154" s="44">
        <f t="shared" si="44"/>
        <v>-10.638930999999999</v>
      </c>
      <c r="V154" s="44">
        <f t="shared" si="45"/>
        <v>-10.830318</v>
      </c>
      <c r="W154" s="44">
        <f t="shared" si="46"/>
        <v>-11.190009</v>
      </c>
      <c r="X154" s="44">
        <f t="shared" si="47"/>
        <v>-11.809335000000001</v>
      </c>
    </row>
    <row r="155" spans="2:24" x14ac:dyDescent="0.25">
      <c r="B155" s="89">
        <v>11731570000</v>
      </c>
      <c r="C155" s="89">
        <v>-10.373903</v>
      </c>
      <c r="E155" s="6">
        <f t="shared" si="32"/>
        <v>12.047750000000001</v>
      </c>
      <c r="F155" s="6">
        <f t="shared" si="33"/>
        <v>-11.306499000000001</v>
      </c>
      <c r="G155" s="44">
        <f t="shared" si="34"/>
        <v>-11.314374000000001</v>
      </c>
      <c r="H155" s="44">
        <f t="shared" si="35"/>
        <v>-11.429057</v>
      </c>
      <c r="I155" s="44">
        <f t="shared" si="36"/>
        <v>-11.515165</v>
      </c>
      <c r="J155" s="44">
        <f t="shared" si="37"/>
        <v>-11.605599</v>
      </c>
      <c r="K155" s="44">
        <f t="shared" si="38"/>
        <v>-11.891416</v>
      </c>
      <c r="L155" s="44">
        <f t="shared" si="39"/>
        <v>-12.417177000000001</v>
      </c>
      <c r="N155" s="89">
        <v>11731570000</v>
      </c>
      <c r="O155" s="89">
        <v>-10.519863000000001</v>
      </c>
      <c r="Q155" s="6">
        <f t="shared" si="40"/>
        <v>12.047750000000001</v>
      </c>
      <c r="R155" s="6">
        <f t="shared" si="41"/>
        <v>-10.338513000000001</v>
      </c>
      <c r="S155" s="44">
        <f t="shared" si="42"/>
        <v>-10.374931999999999</v>
      </c>
      <c r="T155" s="44">
        <f t="shared" si="43"/>
        <v>-10.50888</v>
      </c>
      <c r="U155" s="44">
        <f t="shared" si="44"/>
        <v>-10.66361</v>
      </c>
      <c r="V155" s="44">
        <f t="shared" si="45"/>
        <v>-10.864635</v>
      </c>
      <c r="W155" s="44">
        <f t="shared" si="46"/>
        <v>-11.24872</v>
      </c>
      <c r="X155" s="44">
        <f t="shared" si="47"/>
        <v>-11.931241999999999</v>
      </c>
    </row>
    <row r="156" spans="2:24" x14ac:dyDescent="0.25">
      <c r="B156" s="89">
        <v>11810615000</v>
      </c>
      <c r="C156" s="89">
        <v>-10.560523999999999</v>
      </c>
      <c r="E156" s="6">
        <f t="shared" si="32"/>
        <v>12.126795</v>
      </c>
      <c r="F156" s="6">
        <f t="shared" si="33"/>
        <v>-11.669301000000001</v>
      </c>
      <c r="G156" s="44">
        <f t="shared" si="34"/>
        <v>-11.673489</v>
      </c>
      <c r="H156" s="44">
        <f t="shared" si="35"/>
        <v>-11.722322</v>
      </c>
      <c r="I156" s="44">
        <f t="shared" si="36"/>
        <v>-11.803633</v>
      </c>
      <c r="J156" s="44">
        <f t="shared" si="37"/>
        <v>-11.952653</v>
      </c>
      <c r="K156" s="44">
        <f t="shared" si="38"/>
        <v>-12.2324</v>
      </c>
      <c r="L156" s="44">
        <f t="shared" si="39"/>
        <v>-12.750848</v>
      </c>
      <c r="N156" s="89">
        <v>11810615000</v>
      </c>
      <c r="O156" s="89">
        <v>-10.483684</v>
      </c>
      <c r="Q156" s="6">
        <f t="shared" si="40"/>
        <v>12.126795</v>
      </c>
      <c r="R156" s="6">
        <f t="shared" si="41"/>
        <v>-10.366804999999999</v>
      </c>
      <c r="S156" s="44">
        <f t="shared" si="42"/>
        <v>-10.410188</v>
      </c>
      <c r="T156" s="44">
        <f t="shared" si="43"/>
        <v>-10.512923000000001</v>
      </c>
      <c r="U156" s="44">
        <f t="shared" si="44"/>
        <v>-10.679103</v>
      </c>
      <c r="V156" s="44">
        <f t="shared" si="45"/>
        <v>-10.944929</v>
      </c>
      <c r="W156" s="44">
        <f t="shared" si="46"/>
        <v>-11.373018999999999</v>
      </c>
      <c r="X156" s="44">
        <f t="shared" si="47"/>
        <v>-12.097787</v>
      </c>
    </row>
    <row r="157" spans="2:24" x14ac:dyDescent="0.25">
      <c r="B157" s="89">
        <v>11889660000</v>
      </c>
      <c r="C157" s="89">
        <v>-10.827888</v>
      </c>
      <c r="E157" s="6">
        <f t="shared" si="32"/>
        <v>12.20584</v>
      </c>
      <c r="F157" s="6">
        <f t="shared" si="33"/>
        <v>-12.027149</v>
      </c>
      <c r="G157" s="44">
        <f t="shared" si="34"/>
        <v>-12.034352</v>
      </c>
      <c r="H157" s="44">
        <f t="shared" si="35"/>
        <v>-12.040271000000001</v>
      </c>
      <c r="I157" s="44">
        <f t="shared" si="36"/>
        <v>-12.121083</v>
      </c>
      <c r="J157" s="44">
        <f t="shared" si="37"/>
        <v>-12.278917</v>
      </c>
      <c r="K157" s="44">
        <f t="shared" si="38"/>
        <v>-12.569794999999999</v>
      </c>
      <c r="L157" s="44">
        <f t="shared" si="39"/>
        <v>-13.076834</v>
      </c>
      <c r="N157" s="89">
        <v>11889660000</v>
      </c>
      <c r="O157" s="89">
        <v>-10.480699</v>
      </c>
      <c r="Q157" s="6">
        <f t="shared" si="40"/>
        <v>12.20584</v>
      </c>
      <c r="R157" s="6">
        <f t="shared" si="41"/>
        <v>-10.416270000000001</v>
      </c>
      <c r="S157" s="44">
        <f t="shared" si="42"/>
        <v>-10.466729000000001</v>
      </c>
      <c r="T157" s="44">
        <f t="shared" si="43"/>
        <v>-10.538632</v>
      </c>
      <c r="U157" s="44">
        <f t="shared" si="44"/>
        <v>-10.716315</v>
      </c>
      <c r="V157" s="44">
        <f t="shared" si="45"/>
        <v>-11.028753</v>
      </c>
      <c r="W157" s="44">
        <f t="shared" si="46"/>
        <v>-11.485253999999999</v>
      </c>
      <c r="X157" s="44">
        <f t="shared" si="47"/>
        <v>-12.311553999999999</v>
      </c>
    </row>
    <row r="158" spans="2:24" x14ac:dyDescent="0.25">
      <c r="B158" s="89">
        <v>11968705000</v>
      </c>
      <c r="C158" s="89">
        <v>-11.061972000000001</v>
      </c>
      <c r="E158" s="6">
        <f t="shared" si="32"/>
        <v>12.284884999999999</v>
      </c>
      <c r="F158" s="6">
        <f t="shared" si="33"/>
        <v>-12.349444</v>
      </c>
      <c r="G158" s="44">
        <f t="shared" si="34"/>
        <v>-12.35492</v>
      </c>
      <c r="H158" s="44">
        <f t="shared" si="35"/>
        <v>-12.394238</v>
      </c>
      <c r="I158" s="44">
        <f t="shared" si="36"/>
        <v>-12.476565000000001</v>
      </c>
      <c r="J158" s="44">
        <f t="shared" si="37"/>
        <v>-12.596265000000001</v>
      </c>
      <c r="K158" s="44">
        <f t="shared" si="38"/>
        <v>-12.872392</v>
      </c>
      <c r="L158" s="44">
        <f t="shared" si="39"/>
        <v>-13.381102</v>
      </c>
      <c r="N158" s="89">
        <v>11968705000</v>
      </c>
      <c r="O158" s="89">
        <v>-10.388312000000001</v>
      </c>
      <c r="Q158" s="6">
        <f t="shared" si="40"/>
        <v>12.284884999999999</v>
      </c>
      <c r="R158" s="6">
        <f t="shared" si="41"/>
        <v>-10.388750999999999</v>
      </c>
      <c r="S158" s="44">
        <f t="shared" si="42"/>
        <v>-10.449413</v>
      </c>
      <c r="T158" s="44">
        <f t="shared" si="43"/>
        <v>-10.578066</v>
      </c>
      <c r="U158" s="44">
        <f t="shared" si="44"/>
        <v>-10.768874</v>
      </c>
      <c r="V158" s="44">
        <f t="shared" si="45"/>
        <v>-11.023488</v>
      </c>
      <c r="W158" s="44">
        <f t="shared" si="46"/>
        <v>-11.505572000000001</v>
      </c>
      <c r="X158" s="44">
        <f t="shared" si="47"/>
        <v>-12.425951</v>
      </c>
    </row>
    <row r="159" spans="2:24" x14ac:dyDescent="0.25">
      <c r="B159" s="89">
        <v>12047750000</v>
      </c>
      <c r="C159" s="89">
        <v>-11.306499000000001</v>
      </c>
      <c r="E159" s="6">
        <f t="shared" si="32"/>
        <v>12.36393</v>
      </c>
      <c r="F159" s="6">
        <f t="shared" si="33"/>
        <v>-12.675609</v>
      </c>
      <c r="G159" s="44">
        <f t="shared" si="34"/>
        <v>-12.676356</v>
      </c>
      <c r="H159" s="44">
        <f t="shared" si="35"/>
        <v>-12.760911999999999</v>
      </c>
      <c r="I159" s="44">
        <f t="shared" si="36"/>
        <v>-12.843802</v>
      </c>
      <c r="J159" s="44">
        <f t="shared" si="37"/>
        <v>-12.961245</v>
      </c>
      <c r="K159" s="44">
        <f t="shared" si="38"/>
        <v>-13.24911</v>
      </c>
      <c r="L159" s="44">
        <f t="shared" si="39"/>
        <v>-13.757559000000001</v>
      </c>
      <c r="N159" s="89">
        <v>12047750000</v>
      </c>
      <c r="O159" s="89">
        <v>-10.338513000000001</v>
      </c>
      <c r="Q159" s="6">
        <f t="shared" si="40"/>
        <v>12.36393</v>
      </c>
      <c r="R159" s="6">
        <f t="shared" si="41"/>
        <v>-10.407235</v>
      </c>
      <c r="S159" s="44">
        <f t="shared" si="42"/>
        <v>-10.467263000000001</v>
      </c>
      <c r="T159" s="44">
        <f t="shared" si="43"/>
        <v>-10.619325</v>
      </c>
      <c r="U159" s="44">
        <f t="shared" si="44"/>
        <v>-10.823293</v>
      </c>
      <c r="V159" s="44">
        <f t="shared" si="45"/>
        <v>-11.100014</v>
      </c>
      <c r="W159" s="44">
        <f t="shared" si="46"/>
        <v>-11.635156</v>
      </c>
      <c r="X159" s="44">
        <f t="shared" si="47"/>
        <v>-12.658735999999999</v>
      </c>
    </row>
    <row r="160" spans="2:24" x14ac:dyDescent="0.25">
      <c r="B160" s="89">
        <v>12126795000</v>
      </c>
      <c r="C160" s="89">
        <v>-11.669301000000001</v>
      </c>
      <c r="E160" s="6">
        <f t="shared" si="32"/>
        <v>12.442975000000001</v>
      </c>
      <c r="F160" s="6">
        <f t="shared" si="33"/>
        <v>-13.095014000000001</v>
      </c>
      <c r="G160" s="44">
        <f t="shared" si="34"/>
        <v>-13.083665</v>
      </c>
      <c r="H160" s="44">
        <f t="shared" si="35"/>
        <v>-13.148795</v>
      </c>
      <c r="I160" s="44">
        <f t="shared" si="36"/>
        <v>-13.233809000000001</v>
      </c>
      <c r="J160" s="44">
        <f t="shared" si="37"/>
        <v>-13.389662</v>
      </c>
      <c r="K160" s="44">
        <f t="shared" si="38"/>
        <v>-13.685722</v>
      </c>
      <c r="L160" s="44">
        <f t="shared" si="39"/>
        <v>-14.191938</v>
      </c>
      <c r="N160" s="89">
        <v>12126795000</v>
      </c>
      <c r="O160" s="89">
        <v>-10.366804999999999</v>
      </c>
      <c r="Q160" s="6">
        <f t="shared" si="40"/>
        <v>12.442975000000001</v>
      </c>
      <c r="R160" s="6">
        <f t="shared" si="41"/>
        <v>-10.43248</v>
      </c>
      <c r="S160" s="44">
        <f t="shared" si="42"/>
        <v>-10.522168000000001</v>
      </c>
      <c r="T160" s="44">
        <f t="shared" si="43"/>
        <v>-10.669187000000001</v>
      </c>
      <c r="U160" s="44">
        <f t="shared" si="44"/>
        <v>-10.888973999999999</v>
      </c>
      <c r="V160" s="44">
        <f t="shared" si="45"/>
        <v>-11.228306999999999</v>
      </c>
      <c r="W160" s="44">
        <f t="shared" si="46"/>
        <v>-11.851418000000001</v>
      </c>
      <c r="X160" s="44">
        <f t="shared" si="47"/>
        <v>-13.073819</v>
      </c>
    </row>
    <row r="161" spans="2:24" x14ac:dyDescent="0.25">
      <c r="B161" s="89">
        <v>12205840000</v>
      </c>
      <c r="C161" s="89">
        <v>-12.027149</v>
      </c>
      <c r="E161" s="6">
        <f t="shared" si="32"/>
        <v>12.522019999999999</v>
      </c>
      <c r="F161" s="6">
        <f t="shared" si="33"/>
        <v>-13.516268</v>
      </c>
      <c r="G161" s="44">
        <f t="shared" si="34"/>
        <v>-13.513622</v>
      </c>
      <c r="H161" s="44">
        <f t="shared" si="35"/>
        <v>-13.572571</v>
      </c>
      <c r="I161" s="44">
        <f t="shared" si="36"/>
        <v>-13.660271</v>
      </c>
      <c r="J161" s="44">
        <f t="shared" si="37"/>
        <v>-13.797978000000001</v>
      </c>
      <c r="K161" s="44">
        <f t="shared" si="38"/>
        <v>-14.087737000000001</v>
      </c>
      <c r="L161" s="44">
        <f t="shared" si="39"/>
        <v>-14.601352</v>
      </c>
      <c r="N161" s="89">
        <v>12205840000</v>
      </c>
      <c r="O161" s="89">
        <v>-10.416270000000001</v>
      </c>
      <c r="Q161" s="6">
        <f t="shared" si="40"/>
        <v>12.522019999999999</v>
      </c>
      <c r="R161" s="6">
        <f t="shared" si="41"/>
        <v>-10.478298000000001</v>
      </c>
      <c r="S161" s="44">
        <f t="shared" si="42"/>
        <v>-10.561450000000001</v>
      </c>
      <c r="T161" s="44">
        <f t="shared" si="43"/>
        <v>-10.740107</v>
      </c>
      <c r="U161" s="44">
        <f t="shared" si="44"/>
        <v>-10.97871</v>
      </c>
      <c r="V161" s="44">
        <f t="shared" si="45"/>
        <v>-11.358946</v>
      </c>
      <c r="W161" s="44">
        <f t="shared" si="46"/>
        <v>-12.082632</v>
      </c>
      <c r="X161" s="44">
        <f t="shared" si="47"/>
        <v>-13.566601</v>
      </c>
    </row>
    <row r="162" spans="2:24" x14ac:dyDescent="0.25">
      <c r="B162" s="89">
        <v>12284885000</v>
      </c>
      <c r="C162" s="89">
        <v>-12.349444</v>
      </c>
      <c r="E162" s="6">
        <f t="shared" si="32"/>
        <v>12.601065</v>
      </c>
      <c r="F162" s="6">
        <f t="shared" si="33"/>
        <v>-13.965513</v>
      </c>
      <c r="G162" s="44">
        <f t="shared" si="34"/>
        <v>-13.965916</v>
      </c>
      <c r="H162" s="44">
        <f t="shared" si="35"/>
        <v>-14.019546</v>
      </c>
      <c r="I162" s="44">
        <f t="shared" si="36"/>
        <v>-14.107545</v>
      </c>
      <c r="J162" s="44">
        <f t="shared" si="37"/>
        <v>-14.256005</v>
      </c>
      <c r="K162" s="44">
        <f t="shared" si="38"/>
        <v>-14.538347</v>
      </c>
      <c r="L162" s="44">
        <f t="shared" si="39"/>
        <v>-15.05888</v>
      </c>
      <c r="N162" s="89">
        <v>12284885000</v>
      </c>
      <c r="O162" s="89">
        <v>-10.388750999999999</v>
      </c>
      <c r="Q162" s="6">
        <f t="shared" si="40"/>
        <v>12.601065</v>
      </c>
      <c r="R162" s="6">
        <f t="shared" si="41"/>
        <v>-10.570233999999999</v>
      </c>
      <c r="S162" s="44">
        <f t="shared" si="42"/>
        <v>-10.666475</v>
      </c>
      <c r="T162" s="44">
        <f t="shared" si="43"/>
        <v>-10.813789</v>
      </c>
      <c r="U162" s="44">
        <f t="shared" si="44"/>
        <v>-11.077686999999999</v>
      </c>
      <c r="V162" s="44">
        <f t="shared" si="45"/>
        <v>-11.507325</v>
      </c>
      <c r="W162" s="44">
        <f t="shared" si="46"/>
        <v>-12.326503000000001</v>
      </c>
      <c r="X162" s="44">
        <f t="shared" si="47"/>
        <v>-14.003845</v>
      </c>
    </row>
    <row r="163" spans="2:24" x14ac:dyDescent="0.25">
      <c r="B163" s="89">
        <v>12363930000</v>
      </c>
      <c r="C163" s="89">
        <v>-12.675609</v>
      </c>
      <c r="E163" s="6">
        <f t="shared" si="32"/>
        <v>12.680110000000001</v>
      </c>
      <c r="F163" s="6">
        <f t="shared" si="33"/>
        <v>-14.456898000000001</v>
      </c>
      <c r="G163" s="44">
        <f t="shared" si="34"/>
        <v>-14.44425</v>
      </c>
      <c r="H163" s="44">
        <f t="shared" si="35"/>
        <v>-14.475536999999999</v>
      </c>
      <c r="I163" s="44">
        <f t="shared" si="36"/>
        <v>-14.568649000000001</v>
      </c>
      <c r="J163" s="44">
        <f t="shared" si="37"/>
        <v>-14.747127000000001</v>
      </c>
      <c r="K163" s="44">
        <f t="shared" si="38"/>
        <v>-15.039968</v>
      </c>
      <c r="L163" s="44">
        <f t="shared" si="39"/>
        <v>-15.550563</v>
      </c>
      <c r="N163" s="89">
        <v>12363930000</v>
      </c>
      <c r="O163" s="89">
        <v>-10.407235</v>
      </c>
      <c r="Q163" s="6">
        <f t="shared" si="40"/>
        <v>12.680110000000001</v>
      </c>
      <c r="R163" s="6">
        <f t="shared" si="41"/>
        <v>-10.635939</v>
      </c>
      <c r="S163" s="44">
        <f t="shared" si="42"/>
        <v>-10.739474</v>
      </c>
      <c r="T163" s="44">
        <f t="shared" si="43"/>
        <v>-10.883476</v>
      </c>
      <c r="U163" s="44">
        <f t="shared" si="44"/>
        <v>-11.173346</v>
      </c>
      <c r="V163" s="44">
        <f t="shared" si="45"/>
        <v>-11.687872</v>
      </c>
      <c r="W163" s="44">
        <f t="shared" si="46"/>
        <v>-12.654021</v>
      </c>
      <c r="X163" s="44">
        <f t="shared" si="47"/>
        <v>-14.627884</v>
      </c>
    </row>
    <row r="164" spans="2:24" x14ac:dyDescent="0.25">
      <c r="B164" s="89">
        <v>12442975000</v>
      </c>
      <c r="C164" s="89">
        <v>-13.095014000000001</v>
      </c>
      <c r="E164" s="6">
        <f t="shared" si="32"/>
        <v>12.759155</v>
      </c>
      <c r="F164" s="6">
        <f t="shared" si="33"/>
        <v>-14.921314000000001</v>
      </c>
      <c r="G164" s="44">
        <f t="shared" si="34"/>
        <v>-14.907088</v>
      </c>
      <c r="H164" s="44">
        <f t="shared" si="35"/>
        <v>-14.959092</v>
      </c>
      <c r="I164" s="44">
        <f t="shared" si="36"/>
        <v>-15.056084999999999</v>
      </c>
      <c r="J164" s="44">
        <f t="shared" si="37"/>
        <v>-15.198971999999999</v>
      </c>
      <c r="K164" s="44">
        <f t="shared" si="38"/>
        <v>-15.475949</v>
      </c>
      <c r="L164" s="44">
        <f t="shared" si="39"/>
        <v>-16.012180000000001</v>
      </c>
      <c r="N164" s="89">
        <v>12442975000</v>
      </c>
      <c r="O164" s="89">
        <v>-10.43248</v>
      </c>
      <c r="Q164" s="6">
        <f t="shared" si="40"/>
        <v>12.759155</v>
      </c>
      <c r="R164" s="6">
        <f t="shared" si="41"/>
        <v>-10.655253</v>
      </c>
      <c r="S164" s="44">
        <f t="shared" si="42"/>
        <v>-10.773073</v>
      </c>
      <c r="T164" s="44">
        <f t="shared" si="43"/>
        <v>-10.956569</v>
      </c>
      <c r="U164" s="44">
        <f t="shared" si="44"/>
        <v>-11.276344999999999</v>
      </c>
      <c r="V164" s="44">
        <f t="shared" si="45"/>
        <v>-11.901109999999999</v>
      </c>
      <c r="W164" s="44">
        <f t="shared" si="46"/>
        <v>-13.200891</v>
      </c>
      <c r="X164" s="44">
        <f t="shared" si="47"/>
        <v>-15.683236000000001</v>
      </c>
    </row>
    <row r="165" spans="2:24" x14ac:dyDescent="0.25">
      <c r="B165" s="89">
        <v>12522020000</v>
      </c>
      <c r="C165" s="89">
        <v>-13.516268</v>
      </c>
      <c r="E165" s="6">
        <f t="shared" si="32"/>
        <v>12.838200000000001</v>
      </c>
      <c r="F165" s="6">
        <f t="shared" si="33"/>
        <v>-15.409872999999999</v>
      </c>
      <c r="G165" s="44">
        <f t="shared" si="34"/>
        <v>-15.397501999999999</v>
      </c>
      <c r="H165" s="44">
        <f t="shared" si="35"/>
        <v>-15.471743999999999</v>
      </c>
      <c r="I165" s="44">
        <f t="shared" si="36"/>
        <v>-15.570708</v>
      </c>
      <c r="J165" s="44">
        <f t="shared" si="37"/>
        <v>-15.693234</v>
      </c>
      <c r="K165" s="44">
        <f t="shared" si="38"/>
        <v>-15.981291000000001</v>
      </c>
      <c r="L165" s="44">
        <f t="shared" si="39"/>
        <v>-16.528559000000001</v>
      </c>
      <c r="N165" s="89">
        <v>12522020000</v>
      </c>
      <c r="O165" s="89">
        <v>-10.478298000000001</v>
      </c>
      <c r="Q165" s="6">
        <f t="shared" si="40"/>
        <v>12.838200000000001</v>
      </c>
      <c r="R165" s="6">
        <f t="shared" si="41"/>
        <v>-10.679031</v>
      </c>
      <c r="S165" s="44">
        <f t="shared" si="42"/>
        <v>-10.803908</v>
      </c>
      <c r="T165" s="44">
        <f t="shared" si="43"/>
        <v>-11.07023</v>
      </c>
      <c r="U165" s="44">
        <f t="shared" si="44"/>
        <v>-11.452446999999999</v>
      </c>
      <c r="V165" s="44">
        <f t="shared" si="45"/>
        <v>-12.046934</v>
      </c>
      <c r="W165" s="44">
        <f t="shared" si="46"/>
        <v>-13.50079</v>
      </c>
      <c r="X165" s="44">
        <f t="shared" si="47"/>
        <v>-16.193660999999999</v>
      </c>
    </row>
    <row r="166" spans="2:24" x14ac:dyDescent="0.25">
      <c r="B166" s="89">
        <v>12601065000</v>
      </c>
      <c r="C166" s="89">
        <v>-13.965513</v>
      </c>
      <c r="E166" s="6">
        <f t="shared" si="32"/>
        <v>12.917244999999999</v>
      </c>
      <c r="F166" s="6">
        <f t="shared" si="33"/>
        <v>-15.930129000000001</v>
      </c>
      <c r="G166" s="44">
        <f t="shared" si="34"/>
        <v>-15.910297999999999</v>
      </c>
      <c r="H166" s="44">
        <f t="shared" si="35"/>
        <v>-15.979949</v>
      </c>
      <c r="I166" s="44">
        <f t="shared" si="36"/>
        <v>-16.07583</v>
      </c>
      <c r="J166" s="44">
        <f t="shared" si="37"/>
        <v>-16.208120000000001</v>
      </c>
      <c r="K166" s="44">
        <f t="shared" si="38"/>
        <v>-16.52664</v>
      </c>
      <c r="L166" s="44">
        <f t="shared" si="39"/>
        <v>-17.039899999999999</v>
      </c>
      <c r="N166" s="89">
        <v>12601065000</v>
      </c>
      <c r="O166" s="89">
        <v>-10.570233999999999</v>
      </c>
      <c r="Q166" s="6">
        <f t="shared" si="40"/>
        <v>12.917244999999999</v>
      </c>
      <c r="R166" s="6">
        <f t="shared" si="41"/>
        <v>-10.741368</v>
      </c>
      <c r="S166" s="44">
        <f t="shared" si="42"/>
        <v>-10.874008</v>
      </c>
      <c r="T166" s="44">
        <f t="shared" si="43"/>
        <v>-11.179073000000001</v>
      </c>
      <c r="U166" s="44">
        <f t="shared" si="44"/>
        <v>-11.646557</v>
      </c>
      <c r="V166" s="44">
        <f t="shared" si="45"/>
        <v>-12.234631</v>
      </c>
      <c r="W166" s="44">
        <f t="shared" si="46"/>
        <v>-13.836834</v>
      </c>
      <c r="X166" s="44">
        <f t="shared" si="47"/>
        <v>-16.695028000000001</v>
      </c>
    </row>
    <row r="167" spans="2:24" x14ac:dyDescent="0.25">
      <c r="B167" s="89">
        <v>12680110000</v>
      </c>
      <c r="C167" s="89">
        <v>-14.456898000000001</v>
      </c>
      <c r="E167" s="6">
        <f t="shared" si="32"/>
        <v>12.99629</v>
      </c>
      <c r="F167" s="6">
        <f t="shared" si="33"/>
        <v>-16.524899000000001</v>
      </c>
      <c r="G167" s="44">
        <f t="shared" si="34"/>
        <v>-16.520316999999999</v>
      </c>
      <c r="H167" s="44">
        <f t="shared" si="35"/>
        <v>-16.513058000000001</v>
      </c>
      <c r="I167" s="44">
        <f t="shared" si="36"/>
        <v>-16.611090000000001</v>
      </c>
      <c r="J167" s="44">
        <f t="shared" si="37"/>
        <v>-16.824825000000001</v>
      </c>
      <c r="K167" s="44">
        <f t="shared" si="38"/>
        <v>-17.105437999999999</v>
      </c>
      <c r="L167" s="44">
        <f t="shared" si="39"/>
        <v>-17.650722999999999</v>
      </c>
      <c r="N167" s="89">
        <v>12680110000</v>
      </c>
      <c r="O167" s="89">
        <v>-10.635939</v>
      </c>
      <c r="Q167" s="6">
        <f t="shared" si="40"/>
        <v>12.99629</v>
      </c>
      <c r="R167" s="6">
        <f t="shared" si="41"/>
        <v>-10.927209</v>
      </c>
      <c r="S167" s="44">
        <f t="shared" si="42"/>
        <v>-11.094728999999999</v>
      </c>
      <c r="T167" s="44">
        <f t="shared" si="43"/>
        <v>-11.277729000000001</v>
      </c>
      <c r="U167" s="44">
        <f t="shared" si="44"/>
        <v>-11.810681000000001</v>
      </c>
      <c r="V167" s="44">
        <f t="shared" si="45"/>
        <v>-13.174929000000001</v>
      </c>
      <c r="W167" s="44">
        <f t="shared" si="46"/>
        <v>-15.555602</v>
      </c>
      <c r="X167" s="44">
        <f t="shared" si="47"/>
        <v>-19.053657999999999</v>
      </c>
    </row>
    <row r="168" spans="2:24" x14ac:dyDescent="0.25">
      <c r="B168" s="89">
        <v>12759155000</v>
      </c>
      <c r="C168" s="89">
        <v>-14.921314000000001</v>
      </c>
      <c r="E168" s="6">
        <f t="shared" si="32"/>
        <v>13.075335000000001</v>
      </c>
      <c r="F168" s="6">
        <f t="shared" si="33"/>
        <v>-17.049116000000001</v>
      </c>
      <c r="G168" s="44">
        <f t="shared" si="34"/>
        <v>-17.002027999999999</v>
      </c>
      <c r="H168" s="44">
        <f t="shared" si="35"/>
        <v>-17.075115</v>
      </c>
      <c r="I168" s="44">
        <f t="shared" si="36"/>
        <v>-17.166060999999999</v>
      </c>
      <c r="J168" s="44">
        <f t="shared" si="37"/>
        <v>-17.293057999999998</v>
      </c>
      <c r="K168" s="44">
        <f t="shared" si="38"/>
        <v>-17.584623000000001</v>
      </c>
      <c r="L168" s="44">
        <f t="shared" si="39"/>
        <v>-18.135551</v>
      </c>
      <c r="N168" s="89">
        <v>12759155000</v>
      </c>
      <c r="O168" s="89">
        <v>-10.655253</v>
      </c>
      <c r="Q168" s="6">
        <f t="shared" si="40"/>
        <v>13.075335000000001</v>
      </c>
      <c r="R168" s="6">
        <f t="shared" si="41"/>
        <v>-10.933555999999999</v>
      </c>
      <c r="S168" s="44">
        <f t="shared" si="42"/>
        <v>-11.111719000000001</v>
      </c>
      <c r="T168" s="44">
        <f t="shared" si="43"/>
        <v>-11.416323</v>
      </c>
      <c r="U168" s="44">
        <f t="shared" si="44"/>
        <v>-12.067005</v>
      </c>
      <c r="V168" s="44">
        <f t="shared" si="45"/>
        <v>-13.642999</v>
      </c>
      <c r="W168" s="44">
        <f t="shared" si="46"/>
        <v>-16.403749000000001</v>
      </c>
      <c r="X168" s="44">
        <f t="shared" si="47"/>
        <v>-20.097999999999999</v>
      </c>
    </row>
    <row r="169" spans="2:24" x14ac:dyDescent="0.25">
      <c r="B169" s="89">
        <v>12838200000</v>
      </c>
      <c r="C169" s="89">
        <v>-15.409872999999999</v>
      </c>
      <c r="E169" s="6">
        <f t="shared" si="32"/>
        <v>13.15438</v>
      </c>
      <c r="F169" s="6">
        <f t="shared" si="33"/>
        <v>-17.606954999999999</v>
      </c>
      <c r="G169" s="44">
        <f t="shared" si="34"/>
        <v>-17.601856000000002</v>
      </c>
      <c r="H169" s="44">
        <f t="shared" si="35"/>
        <v>-17.626968000000002</v>
      </c>
      <c r="I169" s="44">
        <f t="shared" si="36"/>
        <v>-17.717141999999999</v>
      </c>
      <c r="J169" s="44">
        <f t="shared" si="37"/>
        <v>-17.847778000000002</v>
      </c>
      <c r="K169" s="44">
        <f t="shared" si="38"/>
        <v>-18.136838999999998</v>
      </c>
      <c r="L169" s="44">
        <f t="shared" si="39"/>
        <v>-18.689623000000001</v>
      </c>
      <c r="N169" s="89">
        <v>12838200000</v>
      </c>
      <c r="O169" s="89">
        <v>-10.679031</v>
      </c>
      <c r="Q169" s="6">
        <f t="shared" si="40"/>
        <v>13.15438</v>
      </c>
      <c r="R169" s="6">
        <f t="shared" si="41"/>
        <v>-10.964771000000001</v>
      </c>
      <c r="S169" s="44">
        <f t="shared" si="42"/>
        <v>-11.137797000000001</v>
      </c>
      <c r="T169" s="44">
        <f t="shared" si="43"/>
        <v>-11.592369</v>
      </c>
      <c r="U169" s="44">
        <f t="shared" si="44"/>
        <v>-12.431645</v>
      </c>
      <c r="V169" s="44">
        <f t="shared" si="45"/>
        <v>-13.597181000000001</v>
      </c>
      <c r="W169" s="44">
        <f t="shared" si="46"/>
        <v>-16.333210000000001</v>
      </c>
      <c r="X169" s="44">
        <f t="shared" si="47"/>
        <v>-20.032824000000002</v>
      </c>
    </row>
    <row r="170" spans="2:24" x14ac:dyDescent="0.25">
      <c r="B170" s="89">
        <v>12917245000</v>
      </c>
      <c r="C170" s="89">
        <v>-15.930129000000001</v>
      </c>
      <c r="E170" s="6">
        <f t="shared" si="32"/>
        <v>13.233425</v>
      </c>
      <c r="F170" s="6">
        <f t="shared" si="33"/>
        <v>-18.182521999999999</v>
      </c>
      <c r="G170" s="44">
        <f t="shared" si="34"/>
        <v>-18.191647</v>
      </c>
      <c r="H170" s="44">
        <f t="shared" si="35"/>
        <v>-18.183004</v>
      </c>
      <c r="I170" s="44">
        <f t="shared" si="36"/>
        <v>-18.271447999999999</v>
      </c>
      <c r="J170" s="44">
        <f t="shared" si="37"/>
        <v>-18.465315</v>
      </c>
      <c r="K170" s="44">
        <f t="shared" si="38"/>
        <v>-18.749088</v>
      </c>
      <c r="L170" s="44">
        <f t="shared" si="39"/>
        <v>-19.331448000000002</v>
      </c>
      <c r="N170" s="89">
        <v>12917245000</v>
      </c>
      <c r="O170" s="89">
        <v>-10.741368</v>
      </c>
      <c r="Q170" s="6">
        <f t="shared" si="40"/>
        <v>13.233425</v>
      </c>
      <c r="R170" s="6">
        <f t="shared" si="41"/>
        <v>-11.069372</v>
      </c>
      <c r="S170" s="44">
        <f t="shared" si="42"/>
        <v>-11.277879</v>
      </c>
      <c r="T170" s="44">
        <f t="shared" si="43"/>
        <v>-11.768869</v>
      </c>
      <c r="U170" s="44">
        <f t="shared" si="44"/>
        <v>-12.8131</v>
      </c>
      <c r="V170" s="44">
        <f t="shared" si="45"/>
        <v>-14.638173</v>
      </c>
      <c r="W170" s="44">
        <f t="shared" si="46"/>
        <v>-17.917845</v>
      </c>
      <c r="X170" s="44">
        <f t="shared" si="47"/>
        <v>-21.809919000000001</v>
      </c>
    </row>
    <row r="171" spans="2:24" x14ac:dyDescent="0.25">
      <c r="B171" s="89">
        <v>12996290000</v>
      </c>
      <c r="C171" s="89">
        <v>-16.524899000000001</v>
      </c>
      <c r="E171" s="6">
        <f t="shared" si="32"/>
        <v>13.312469999999999</v>
      </c>
      <c r="F171" s="6">
        <f t="shared" si="33"/>
        <v>-18.757656000000001</v>
      </c>
      <c r="G171" s="44">
        <f t="shared" si="34"/>
        <v>-18.718167999999999</v>
      </c>
      <c r="H171" s="44">
        <f t="shared" si="35"/>
        <v>-18.768681000000001</v>
      </c>
      <c r="I171" s="44">
        <f t="shared" si="36"/>
        <v>-18.856421999999998</v>
      </c>
      <c r="J171" s="44">
        <f t="shared" si="37"/>
        <v>-18.984573000000001</v>
      </c>
      <c r="K171" s="44">
        <f t="shared" si="38"/>
        <v>-19.280777</v>
      </c>
      <c r="L171" s="44">
        <f t="shared" si="39"/>
        <v>-19.873456999999998</v>
      </c>
      <c r="N171" s="89">
        <v>12996290000</v>
      </c>
      <c r="O171" s="89">
        <v>-10.927209</v>
      </c>
      <c r="Q171" s="6">
        <f t="shared" si="40"/>
        <v>13.312469999999999</v>
      </c>
      <c r="R171" s="6">
        <f t="shared" si="41"/>
        <v>-11.096508999999999</v>
      </c>
      <c r="S171" s="44">
        <f t="shared" si="42"/>
        <v>-11.373488</v>
      </c>
      <c r="T171" s="44">
        <f t="shared" si="43"/>
        <v>-12.082140000000001</v>
      </c>
      <c r="U171" s="44">
        <f t="shared" si="44"/>
        <v>-13.430443</v>
      </c>
      <c r="V171" s="44">
        <f t="shared" si="45"/>
        <v>-15.856379</v>
      </c>
      <c r="W171" s="44">
        <f t="shared" si="46"/>
        <v>-19.500757</v>
      </c>
      <c r="X171" s="44">
        <f t="shared" si="47"/>
        <v>-23.454177999999999</v>
      </c>
    </row>
    <row r="172" spans="2:24" x14ac:dyDescent="0.25">
      <c r="B172" s="89">
        <v>13075335000</v>
      </c>
      <c r="C172" s="89">
        <v>-17.049116000000001</v>
      </c>
      <c r="E172" s="6">
        <f t="shared" si="32"/>
        <v>13.391515</v>
      </c>
      <c r="F172" s="6">
        <f t="shared" si="33"/>
        <v>-19.358471000000002</v>
      </c>
      <c r="G172" s="44">
        <f t="shared" si="34"/>
        <v>-19.318569</v>
      </c>
      <c r="H172" s="44">
        <f t="shared" si="35"/>
        <v>-19.358767</v>
      </c>
      <c r="I172" s="44">
        <f t="shared" si="36"/>
        <v>-19.447894999999999</v>
      </c>
      <c r="J172" s="44">
        <f t="shared" si="37"/>
        <v>-19.600501999999999</v>
      </c>
      <c r="K172" s="44">
        <f t="shared" si="38"/>
        <v>-19.914299</v>
      </c>
      <c r="L172" s="44">
        <f t="shared" si="39"/>
        <v>-20.502586000000001</v>
      </c>
      <c r="N172" s="89">
        <v>13075335000</v>
      </c>
      <c r="O172" s="89">
        <v>-10.933555999999999</v>
      </c>
      <c r="Q172" s="6">
        <f t="shared" si="40"/>
        <v>13.391515</v>
      </c>
      <c r="R172" s="6">
        <f t="shared" si="41"/>
        <v>-11.252909000000001</v>
      </c>
      <c r="S172" s="44">
        <f t="shared" si="42"/>
        <v>-11.575972999999999</v>
      </c>
      <c r="T172" s="44">
        <f t="shared" si="43"/>
        <v>-12.493660999999999</v>
      </c>
      <c r="U172" s="44">
        <f t="shared" si="44"/>
        <v>-14.232913</v>
      </c>
      <c r="V172" s="44">
        <f t="shared" si="45"/>
        <v>-16.709669000000002</v>
      </c>
      <c r="W172" s="44">
        <f t="shared" si="46"/>
        <v>-20.469137</v>
      </c>
      <c r="X172" s="44">
        <f t="shared" si="47"/>
        <v>-24.361111000000001</v>
      </c>
    </row>
    <row r="173" spans="2:24" x14ac:dyDescent="0.25">
      <c r="B173" s="89">
        <v>13154380000</v>
      </c>
      <c r="C173" s="89">
        <v>-17.606954999999999</v>
      </c>
      <c r="E173" s="6">
        <f t="shared" si="32"/>
        <v>13.470560000000001</v>
      </c>
      <c r="F173" s="6">
        <f t="shared" si="33"/>
        <v>-20.006969000000002</v>
      </c>
      <c r="G173" s="44">
        <f t="shared" si="34"/>
        <v>-19.937403</v>
      </c>
      <c r="H173" s="44">
        <f t="shared" si="35"/>
        <v>-19.948217</v>
      </c>
      <c r="I173" s="44">
        <f t="shared" si="36"/>
        <v>-20.040714000000001</v>
      </c>
      <c r="J173" s="44">
        <f t="shared" si="37"/>
        <v>-20.21538</v>
      </c>
      <c r="K173" s="44">
        <f t="shared" si="38"/>
        <v>-20.547727999999999</v>
      </c>
      <c r="L173" s="44">
        <f t="shared" si="39"/>
        <v>-21.154757</v>
      </c>
      <c r="N173" s="89">
        <v>13154380000</v>
      </c>
      <c r="O173" s="89">
        <v>-10.964771000000001</v>
      </c>
      <c r="Q173" s="6">
        <f t="shared" si="40"/>
        <v>13.470560000000001</v>
      </c>
      <c r="R173" s="6">
        <f t="shared" si="41"/>
        <v>-11.492101</v>
      </c>
      <c r="S173" s="44">
        <f t="shared" si="42"/>
        <v>-11.956192</v>
      </c>
      <c r="T173" s="44">
        <f t="shared" si="43"/>
        <v>-12.922673</v>
      </c>
      <c r="U173" s="44">
        <f t="shared" si="44"/>
        <v>-15.028934</v>
      </c>
      <c r="V173" s="44">
        <f t="shared" si="45"/>
        <v>-18.622755000000002</v>
      </c>
      <c r="W173" s="44">
        <f t="shared" si="46"/>
        <v>-22.525278</v>
      </c>
      <c r="X173" s="44">
        <f t="shared" si="47"/>
        <v>-26.372993000000001</v>
      </c>
    </row>
    <row r="174" spans="2:24" x14ac:dyDescent="0.25">
      <c r="B174" s="89">
        <v>13233425000</v>
      </c>
      <c r="C174" s="89">
        <v>-18.182521999999999</v>
      </c>
      <c r="E174" s="6">
        <f t="shared" si="32"/>
        <v>13.549605</v>
      </c>
      <c r="F174" s="6">
        <f t="shared" si="33"/>
        <v>-20.625945999999999</v>
      </c>
      <c r="G174" s="44">
        <f t="shared" si="34"/>
        <v>-20.534161000000001</v>
      </c>
      <c r="H174" s="44">
        <f t="shared" si="35"/>
        <v>-20.560966000000001</v>
      </c>
      <c r="I174" s="44">
        <f t="shared" si="36"/>
        <v>-20.659058000000002</v>
      </c>
      <c r="J174" s="44">
        <f t="shared" si="37"/>
        <v>-20.821081</v>
      </c>
      <c r="K174" s="44">
        <f t="shared" si="38"/>
        <v>-21.157436000000001</v>
      </c>
      <c r="L174" s="44">
        <f t="shared" si="39"/>
        <v>-21.804123000000001</v>
      </c>
      <c r="N174" s="89">
        <v>13233425000</v>
      </c>
      <c r="O174" s="89">
        <v>-11.069372</v>
      </c>
      <c r="Q174" s="6">
        <f t="shared" si="40"/>
        <v>13.549605</v>
      </c>
      <c r="R174" s="6">
        <f t="shared" si="41"/>
        <v>-11.584057</v>
      </c>
      <c r="S174" s="44">
        <f t="shared" si="42"/>
        <v>-12.166328999999999</v>
      </c>
      <c r="T174" s="44">
        <f t="shared" si="43"/>
        <v>-13.543971000000001</v>
      </c>
      <c r="U174" s="44">
        <f t="shared" si="44"/>
        <v>-16.043240000000001</v>
      </c>
      <c r="V174" s="44">
        <f t="shared" si="45"/>
        <v>-19.754776</v>
      </c>
      <c r="W174" s="44">
        <f t="shared" si="46"/>
        <v>-23.687944000000002</v>
      </c>
      <c r="X174" s="44">
        <f t="shared" si="47"/>
        <v>-27.411408999999999</v>
      </c>
    </row>
    <row r="175" spans="2:24" x14ac:dyDescent="0.25">
      <c r="B175" s="89">
        <v>13312470000</v>
      </c>
      <c r="C175" s="89">
        <v>-18.757656000000001</v>
      </c>
      <c r="E175" s="6">
        <f t="shared" si="32"/>
        <v>13.62865</v>
      </c>
      <c r="F175" s="6">
        <f t="shared" si="33"/>
        <v>-21.201902</v>
      </c>
      <c r="G175" s="44">
        <f t="shared" si="34"/>
        <v>-21.149525000000001</v>
      </c>
      <c r="H175" s="44">
        <f t="shared" si="35"/>
        <v>-21.178948999999999</v>
      </c>
      <c r="I175" s="44">
        <f t="shared" si="36"/>
        <v>-21.286497000000001</v>
      </c>
      <c r="J175" s="44">
        <f t="shared" si="37"/>
        <v>-21.471222000000001</v>
      </c>
      <c r="K175" s="44">
        <f t="shared" si="38"/>
        <v>-21.832075</v>
      </c>
      <c r="L175" s="44">
        <f t="shared" si="39"/>
        <v>-22.43956</v>
      </c>
      <c r="N175" s="89">
        <v>13312470000</v>
      </c>
      <c r="O175" s="89">
        <v>-11.096508999999999</v>
      </c>
      <c r="Q175" s="6">
        <f t="shared" si="40"/>
        <v>13.62865</v>
      </c>
      <c r="R175" s="6">
        <f t="shared" si="41"/>
        <v>-11.711430999999999</v>
      </c>
      <c r="S175" s="44">
        <f t="shared" si="42"/>
        <v>-12.339558</v>
      </c>
      <c r="T175" s="44">
        <f t="shared" si="43"/>
        <v>-14.409613999999999</v>
      </c>
      <c r="U175" s="44">
        <f t="shared" si="44"/>
        <v>-17.318331000000001</v>
      </c>
      <c r="V175" s="44">
        <f t="shared" si="45"/>
        <v>-20.338940000000001</v>
      </c>
      <c r="W175" s="44">
        <f t="shared" si="46"/>
        <v>-24.269877999999999</v>
      </c>
      <c r="X175" s="44">
        <f t="shared" si="47"/>
        <v>-27.922999999999998</v>
      </c>
    </row>
    <row r="176" spans="2:24" x14ac:dyDescent="0.25">
      <c r="B176" s="89">
        <v>13391515000</v>
      </c>
      <c r="C176" s="89">
        <v>-19.358471000000002</v>
      </c>
      <c r="E176" s="6">
        <f t="shared" si="32"/>
        <v>13.707694999999999</v>
      </c>
      <c r="F176" s="6">
        <f t="shared" si="33"/>
        <v>-21.791831999999999</v>
      </c>
      <c r="G176" s="44">
        <f t="shared" si="34"/>
        <v>-21.779969999999999</v>
      </c>
      <c r="H176" s="44">
        <f t="shared" si="35"/>
        <v>-21.803750999999998</v>
      </c>
      <c r="I176" s="44">
        <f t="shared" si="36"/>
        <v>-21.921627000000001</v>
      </c>
      <c r="J176" s="44">
        <f t="shared" si="37"/>
        <v>-22.120331</v>
      </c>
      <c r="K176" s="44">
        <f t="shared" si="38"/>
        <v>-22.499157</v>
      </c>
      <c r="L176" s="44">
        <f t="shared" si="39"/>
        <v>-23.195017</v>
      </c>
      <c r="N176" s="89">
        <v>13391515000</v>
      </c>
      <c r="O176" s="89">
        <v>-11.252909000000001</v>
      </c>
      <c r="Q176" s="6">
        <f t="shared" si="40"/>
        <v>13.707694999999999</v>
      </c>
      <c r="R176" s="6">
        <f t="shared" si="41"/>
        <v>-12.046389</v>
      </c>
      <c r="S176" s="44">
        <f t="shared" si="42"/>
        <v>-13.006335</v>
      </c>
      <c r="T176" s="44">
        <f t="shared" si="43"/>
        <v>-15.384987000000001</v>
      </c>
      <c r="U176" s="44">
        <f t="shared" si="44"/>
        <v>-18.602867</v>
      </c>
      <c r="V176" s="44">
        <f t="shared" si="45"/>
        <v>-22.241019999999999</v>
      </c>
      <c r="W176" s="44">
        <f t="shared" si="46"/>
        <v>-26.080843000000002</v>
      </c>
      <c r="X176" s="44">
        <f t="shared" si="47"/>
        <v>-29.595231999999999</v>
      </c>
    </row>
    <row r="177" spans="2:24" x14ac:dyDescent="0.25">
      <c r="B177" s="89">
        <v>13470560000</v>
      </c>
      <c r="C177" s="89">
        <v>-20.006969000000002</v>
      </c>
      <c r="E177" s="6">
        <f t="shared" si="32"/>
        <v>13.78674</v>
      </c>
      <c r="F177" s="6">
        <f t="shared" si="33"/>
        <v>-22.462745999999999</v>
      </c>
      <c r="G177" s="44">
        <f t="shared" si="34"/>
        <v>-22.401105999999999</v>
      </c>
      <c r="H177" s="44">
        <f t="shared" si="35"/>
        <v>-22.437339999999999</v>
      </c>
      <c r="I177" s="44">
        <f t="shared" si="36"/>
        <v>-22.554497000000001</v>
      </c>
      <c r="J177" s="44">
        <f t="shared" si="37"/>
        <v>-22.821835</v>
      </c>
      <c r="K177" s="44">
        <f t="shared" si="38"/>
        <v>-23.192810000000001</v>
      </c>
      <c r="L177" s="44">
        <f t="shared" si="39"/>
        <v>-23.924467</v>
      </c>
      <c r="N177" s="89">
        <v>13470560000</v>
      </c>
      <c r="O177" s="89">
        <v>-11.492101</v>
      </c>
      <c r="Q177" s="6">
        <f t="shared" si="40"/>
        <v>13.78674</v>
      </c>
      <c r="R177" s="6">
        <f t="shared" si="41"/>
        <v>-12.530597999999999</v>
      </c>
      <c r="S177" s="44">
        <f t="shared" si="42"/>
        <v>-13.93258</v>
      </c>
      <c r="T177" s="44">
        <f t="shared" si="43"/>
        <v>-16.543441999999999</v>
      </c>
      <c r="U177" s="44">
        <f t="shared" si="44"/>
        <v>-20.003723000000001</v>
      </c>
      <c r="V177" s="44">
        <f t="shared" si="45"/>
        <v>-24.130600000000001</v>
      </c>
      <c r="W177" s="44">
        <f t="shared" si="46"/>
        <v>-27.810129</v>
      </c>
      <c r="X177" s="44">
        <f t="shared" si="47"/>
        <v>-31.046047000000002</v>
      </c>
    </row>
    <row r="178" spans="2:24" x14ac:dyDescent="0.25">
      <c r="B178" s="89">
        <v>13549605000</v>
      </c>
      <c r="C178" s="89">
        <v>-20.625945999999999</v>
      </c>
      <c r="E178" s="6">
        <f t="shared" si="32"/>
        <v>13.865785000000001</v>
      </c>
      <c r="F178" s="6">
        <f t="shared" si="33"/>
        <v>-23.057758</v>
      </c>
      <c r="G178" s="44">
        <f t="shared" si="34"/>
        <v>-23.038067000000002</v>
      </c>
      <c r="H178" s="44">
        <f t="shared" si="35"/>
        <v>-23.026817000000001</v>
      </c>
      <c r="I178" s="44">
        <f t="shared" si="36"/>
        <v>-23.162797999999999</v>
      </c>
      <c r="J178" s="44">
        <f t="shared" si="37"/>
        <v>-23.443995000000001</v>
      </c>
      <c r="K178" s="44">
        <f t="shared" si="38"/>
        <v>-23.860271000000001</v>
      </c>
      <c r="L178" s="44">
        <f t="shared" si="39"/>
        <v>-24.625965000000001</v>
      </c>
      <c r="N178" s="89">
        <v>13549605000</v>
      </c>
      <c r="O178" s="89">
        <v>-11.584057</v>
      </c>
      <c r="Q178" s="6">
        <f t="shared" si="40"/>
        <v>13.865785000000001</v>
      </c>
      <c r="R178" s="6">
        <f t="shared" si="41"/>
        <v>-13.116998000000001</v>
      </c>
      <c r="S178" s="44">
        <f t="shared" si="42"/>
        <v>-14.865081999999999</v>
      </c>
      <c r="T178" s="44">
        <f t="shared" si="43"/>
        <v>-17.999269000000002</v>
      </c>
      <c r="U178" s="44">
        <f t="shared" si="44"/>
        <v>-21.676591999999999</v>
      </c>
      <c r="V178" s="44">
        <f t="shared" si="45"/>
        <v>-25.468454000000001</v>
      </c>
      <c r="W178" s="44">
        <f t="shared" si="46"/>
        <v>-29.010083999999999</v>
      </c>
      <c r="X178" s="44">
        <f t="shared" si="47"/>
        <v>-32.205379000000001</v>
      </c>
    </row>
    <row r="179" spans="2:24" x14ac:dyDescent="0.25">
      <c r="B179" s="89">
        <v>13628650000</v>
      </c>
      <c r="C179" s="89">
        <v>-21.201902</v>
      </c>
      <c r="E179" s="6">
        <f t="shared" si="32"/>
        <v>13.94483</v>
      </c>
      <c r="F179" s="6">
        <f t="shared" si="33"/>
        <v>-23.682600000000001</v>
      </c>
      <c r="G179" s="44">
        <f t="shared" si="34"/>
        <v>-23.616250999999998</v>
      </c>
      <c r="H179" s="44">
        <f t="shared" si="35"/>
        <v>-23.585782999999999</v>
      </c>
      <c r="I179" s="44">
        <f t="shared" si="36"/>
        <v>-23.724288999999999</v>
      </c>
      <c r="J179" s="44">
        <f t="shared" si="37"/>
        <v>-24.086514000000001</v>
      </c>
      <c r="K179" s="44">
        <f t="shared" si="38"/>
        <v>-24.522243</v>
      </c>
      <c r="L179" s="44">
        <f t="shared" si="39"/>
        <v>-25.321400000000001</v>
      </c>
      <c r="N179" s="89">
        <v>13628650000</v>
      </c>
      <c r="O179" s="89">
        <v>-11.711430999999999</v>
      </c>
      <c r="Q179" s="6">
        <f t="shared" si="40"/>
        <v>13.94483</v>
      </c>
      <c r="R179" s="6">
        <f t="shared" si="41"/>
        <v>-13.791270000000001</v>
      </c>
      <c r="S179" s="44">
        <f t="shared" si="42"/>
        <v>-15.959792999999999</v>
      </c>
      <c r="T179" s="44">
        <f t="shared" si="43"/>
        <v>-19.386134999999999</v>
      </c>
      <c r="U179" s="44">
        <f t="shared" si="44"/>
        <v>-23.173269000000001</v>
      </c>
      <c r="V179" s="44">
        <f t="shared" si="45"/>
        <v>-26.944459999999999</v>
      </c>
      <c r="W179" s="44">
        <f t="shared" si="46"/>
        <v>-30.332819000000001</v>
      </c>
      <c r="X179" s="44">
        <f t="shared" si="47"/>
        <v>-33.271233000000002</v>
      </c>
    </row>
    <row r="180" spans="2:24" x14ac:dyDescent="0.25">
      <c r="B180" s="89">
        <v>13707695000</v>
      </c>
      <c r="C180" s="89">
        <v>-21.791831999999999</v>
      </c>
      <c r="E180" s="6">
        <f t="shared" si="32"/>
        <v>14.023875</v>
      </c>
      <c r="F180" s="6">
        <f t="shared" si="33"/>
        <v>-24.005458999999998</v>
      </c>
      <c r="G180" s="44">
        <f t="shared" si="34"/>
        <v>-24.013252000000001</v>
      </c>
      <c r="H180" s="44">
        <f t="shared" si="35"/>
        <v>-24.051044000000001</v>
      </c>
      <c r="I180" s="44">
        <f t="shared" si="36"/>
        <v>-24.197331999999999</v>
      </c>
      <c r="J180" s="44">
        <f t="shared" si="37"/>
        <v>-24.562062999999998</v>
      </c>
      <c r="K180" s="44">
        <f t="shared" si="38"/>
        <v>-25.013113000000001</v>
      </c>
      <c r="L180" s="44">
        <f t="shared" si="39"/>
        <v>-25.920273000000002</v>
      </c>
      <c r="N180" s="89">
        <v>13707695000</v>
      </c>
      <c r="O180" s="89">
        <v>-12.046389</v>
      </c>
      <c r="Q180" s="6">
        <f t="shared" si="40"/>
        <v>14.023875</v>
      </c>
      <c r="R180" s="6">
        <f t="shared" si="41"/>
        <v>-14.752580999999999</v>
      </c>
      <c r="S180" s="44">
        <f t="shared" si="42"/>
        <v>-17.477688000000001</v>
      </c>
      <c r="T180" s="44">
        <f t="shared" si="43"/>
        <v>-20.477985</v>
      </c>
      <c r="U180" s="44">
        <f t="shared" si="44"/>
        <v>-24.306044</v>
      </c>
      <c r="V180" s="44">
        <f t="shared" si="45"/>
        <v>-28.580984000000001</v>
      </c>
      <c r="W180" s="44">
        <f t="shared" si="46"/>
        <v>-31.828419</v>
      </c>
      <c r="X180" s="44">
        <f t="shared" si="47"/>
        <v>-34.646827999999999</v>
      </c>
    </row>
    <row r="181" spans="2:24" x14ac:dyDescent="0.25">
      <c r="B181" s="89">
        <v>13786740000</v>
      </c>
      <c r="C181" s="89">
        <v>-22.462745999999999</v>
      </c>
      <c r="E181" s="6">
        <f t="shared" si="32"/>
        <v>14.102919999999999</v>
      </c>
      <c r="F181" s="6">
        <f t="shared" si="33"/>
        <v>-24.448046000000001</v>
      </c>
      <c r="G181" s="44">
        <f t="shared" si="34"/>
        <v>-24.450848000000001</v>
      </c>
      <c r="H181" s="44">
        <f t="shared" si="35"/>
        <v>-24.366223999999999</v>
      </c>
      <c r="I181" s="44">
        <f t="shared" si="36"/>
        <v>-24.525869</v>
      </c>
      <c r="J181" s="44">
        <f t="shared" si="37"/>
        <v>-25.065311000000001</v>
      </c>
      <c r="K181" s="44">
        <f t="shared" si="38"/>
        <v>-25.534832000000002</v>
      </c>
      <c r="L181" s="44">
        <f t="shared" si="39"/>
        <v>-26.495063999999999</v>
      </c>
      <c r="N181" s="89">
        <v>13786740000</v>
      </c>
      <c r="O181" s="89">
        <v>-12.530597999999999</v>
      </c>
      <c r="Q181" s="6">
        <f t="shared" si="40"/>
        <v>14.102919999999999</v>
      </c>
      <c r="R181" s="6">
        <f t="shared" si="41"/>
        <v>-15.391712999999999</v>
      </c>
      <c r="S181" s="44">
        <f t="shared" si="42"/>
        <v>-18.282513000000002</v>
      </c>
      <c r="T181" s="44">
        <f t="shared" si="43"/>
        <v>-21.758614999999999</v>
      </c>
      <c r="U181" s="44">
        <f t="shared" si="44"/>
        <v>-25.596733</v>
      </c>
      <c r="V181" s="44">
        <f t="shared" si="45"/>
        <v>-29.456762000000001</v>
      </c>
      <c r="W181" s="44">
        <f t="shared" si="46"/>
        <v>-32.703772999999998</v>
      </c>
      <c r="X181" s="44">
        <f t="shared" si="47"/>
        <v>-35.567024000000004</v>
      </c>
    </row>
    <row r="182" spans="2:24" x14ac:dyDescent="0.25">
      <c r="B182" s="89">
        <v>13865785000</v>
      </c>
      <c r="C182" s="89">
        <v>-23.057758</v>
      </c>
      <c r="E182" s="6">
        <f t="shared" si="32"/>
        <v>14.181965</v>
      </c>
      <c r="F182" s="6">
        <f t="shared" si="33"/>
        <v>-24.652563000000001</v>
      </c>
      <c r="G182" s="44">
        <f t="shared" si="34"/>
        <v>-24.620177999999999</v>
      </c>
      <c r="H182" s="44">
        <f t="shared" si="35"/>
        <v>-24.529408</v>
      </c>
      <c r="I182" s="44">
        <f t="shared" si="36"/>
        <v>-24.713137</v>
      </c>
      <c r="J182" s="44">
        <f t="shared" si="37"/>
        <v>-25.251512999999999</v>
      </c>
      <c r="K182" s="44">
        <f t="shared" si="38"/>
        <v>-25.844275</v>
      </c>
      <c r="L182" s="44">
        <f t="shared" si="39"/>
        <v>-26.799706</v>
      </c>
      <c r="N182" s="89">
        <v>13865785000</v>
      </c>
      <c r="O182" s="89">
        <v>-13.116998000000001</v>
      </c>
      <c r="Q182" s="6">
        <f t="shared" si="40"/>
        <v>14.181965</v>
      </c>
      <c r="R182" s="6">
        <f t="shared" si="41"/>
        <v>-15.583920000000001</v>
      </c>
      <c r="S182" s="44">
        <f t="shared" si="42"/>
        <v>-18.370474000000002</v>
      </c>
      <c r="T182" s="44">
        <f t="shared" si="43"/>
        <v>-23.016918</v>
      </c>
      <c r="U182" s="44">
        <f t="shared" si="44"/>
        <v>-26.848801000000002</v>
      </c>
      <c r="V182" s="44">
        <f t="shared" si="45"/>
        <v>-29.575911000000001</v>
      </c>
      <c r="W182" s="44">
        <f t="shared" si="46"/>
        <v>-32.768700000000003</v>
      </c>
      <c r="X182" s="44">
        <f t="shared" si="47"/>
        <v>-35.680892999999998</v>
      </c>
    </row>
    <row r="183" spans="2:24" x14ac:dyDescent="0.25">
      <c r="B183" s="89">
        <v>13944830000</v>
      </c>
      <c r="C183" s="89">
        <v>-23.682600000000001</v>
      </c>
      <c r="E183" s="6">
        <f t="shared" si="32"/>
        <v>14.261010000000001</v>
      </c>
      <c r="F183" s="6">
        <f t="shared" si="33"/>
        <v>-24.528955</v>
      </c>
      <c r="G183" s="44">
        <f t="shared" si="34"/>
        <v>-24.540126999999998</v>
      </c>
      <c r="H183" s="44">
        <f t="shared" si="35"/>
        <v>-24.544996000000001</v>
      </c>
      <c r="I183" s="44">
        <f t="shared" si="36"/>
        <v>-24.742128000000001</v>
      </c>
      <c r="J183" s="44">
        <f t="shared" si="37"/>
        <v>-25.114720999999999</v>
      </c>
      <c r="K183" s="44">
        <f t="shared" si="38"/>
        <v>-25.756274999999999</v>
      </c>
      <c r="L183" s="44">
        <f t="shared" si="39"/>
        <v>-26.864889000000002</v>
      </c>
      <c r="N183" s="89">
        <v>13944830000</v>
      </c>
      <c r="O183" s="89">
        <v>-13.791270000000001</v>
      </c>
      <c r="Q183" s="6">
        <f t="shared" si="40"/>
        <v>14.261010000000001</v>
      </c>
      <c r="R183" s="6">
        <f t="shared" si="41"/>
        <v>-17.083755</v>
      </c>
      <c r="S183" s="44">
        <f t="shared" si="42"/>
        <v>-20.400041999999999</v>
      </c>
      <c r="T183" s="44">
        <f t="shared" si="43"/>
        <v>-23.646163999999999</v>
      </c>
      <c r="U183" s="44">
        <f t="shared" si="44"/>
        <v>-27.5137</v>
      </c>
      <c r="V183" s="44">
        <f t="shared" si="45"/>
        <v>-31.541837999999998</v>
      </c>
      <c r="W183" s="44">
        <f t="shared" si="46"/>
        <v>-34.579514000000003</v>
      </c>
      <c r="X183" s="44">
        <f t="shared" si="47"/>
        <v>-37.541786000000002</v>
      </c>
    </row>
    <row r="184" spans="2:24" x14ac:dyDescent="0.25">
      <c r="B184" s="89">
        <v>14023875000</v>
      </c>
      <c r="C184" s="89">
        <v>-24.005458999999998</v>
      </c>
      <c r="E184" s="6">
        <f t="shared" si="32"/>
        <v>14.340055</v>
      </c>
      <c r="F184" s="6">
        <f t="shared" si="33"/>
        <v>-24.405933000000001</v>
      </c>
      <c r="G184" s="44">
        <f t="shared" si="34"/>
        <v>-24.427855000000001</v>
      </c>
      <c r="H184" s="44">
        <f t="shared" si="35"/>
        <v>-24.342417000000001</v>
      </c>
      <c r="I184" s="44">
        <f t="shared" si="36"/>
        <v>-24.583024999999999</v>
      </c>
      <c r="J184" s="44">
        <f t="shared" si="37"/>
        <v>-25.23218</v>
      </c>
      <c r="K184" s="44">
        <f t="shared" si="38"/>
        <v>-25.929414999999999</v>
      </c>
      <c r="L184" s="44">
        <f t="shared" si="39"/>
        <v>-27.268484000000001</v>
      </c>
      <c r="N184" s="89">
        <v>14023875000</v>
      </c>
      <c r="O184" s="89">
        <v>-14.752580999999999</v>
      </c>
      <c r="Q184" s="6">
        <f t="shared" si="40"/>
        <v>14.340055</v>
      </c>
      <c r="R184" s="6">
        <f t="shared" si="41"/>
        <v>-18.134848000000002</v>
      </c>
      <c r="S184" s="44">
        <f t="shared" si="42"/>
        <v>-21.615933999999999</v>
      </c>
      <c r="T184" s="44">
        <f t="shared" si="43"/>
        <v>-23.930486999999999</v>
      </c>
      <c r="U184" s="44">
        <f t="shared" si="44"/>
        <v>-27.847935</v>
      </c>
      <c r="V184" s="44">
        <f t="shared" si="45"/>
        <v>-32.886657999999997</v>
      </c>
      <c r="W184" s="44">
        <f t="shared" si="46"/>
        <v>-35.807105999999997</v>
      </c>
      <c r="X184" s="44">
        <f t="shared" si="47"/>
        <v>-38.816898000000002</v>
      </c>
    </row>
    <row r="185" spans="2:24" x14ac:dyDescent="0.25">
      <c r="B185" s="89">
        <v>14102920000</v>
      </c>
      <c r="C185" s="89">
        <v>-24.448046000000001</v>
      </c>
      <c r="E185" s="6">
        <f t="shared" si="32"/>
        <v>14.4191</v>
      </c>
      <c r="F185" s="6">
        <f t="shared" si="33"/>
        <v>-23.958252000000002</v>
      </c>
      <c r="G185" s="44">
        <f t="shared" si="34"/>
        <v>-24.007998000000001</v>
      </c>
      <c r="H185" s="44">
        <f t="shared" si="35"/>
        <v>-23.994092999999999</v>
      </c>
      <c r="I185" s="44">
        <f t="shared" si="36"/>
        <v>-24.263066999999999</v>
      </c>
      <c r="J185" s="44">
        <f t="shared" si="37"/>
        <v>-24.953018</v>
      </c>
      <c r="K185" s="44">
        <f t="shared" si="38"/>
        <v>-25.867231</v>
      </c>
      <c r="L185" s="44">
        <f t="shared" si="39"/>
        <v>-27.453870999999999</v>
      </c>
      <c r="N185" s="89">
        <v>14102920000</v>
      </c>
      <c r="O185" s="89">
        <v>-15.391712999999999</v>
      </c>
      <c r="Q185" s="6">
        <f t="shared" si="40"/>
        <v>14.4191</v>
      </c>
      <c r="R185" s="6">
        <f t="shared" si="41"/>
        <v>-17.332830000000001</v>
      </c>
      <c r="S185" s="44">
        <f t="shared" si="42"/>
        <v>-20.377386000000001</v>
      </c>
      <c r="T185" s="44">
        <f t="shared" si="43"/>
        <v>-24.226362000000002</v>
      </c>
      <c r="U185" s="44">
        <f t="shared" si="44"/>
        <v>-28.190283000000001</v>
      </c>
      <c r="V185" s="44">
        <f t="shared" si="45"/>
        <v>-31.907419000000001</v>
      </c>
      <c r="W185" s="44">
        <f t="shared" si="46"/>
        <v>-35.167934000000002</v>
      </c>
      <c r="X185" s="44">
        <f t="shared" si="47"/>
        <v>-38.130721999999999</v>
      </c>
    </row>
    <row r="186" spans="2:24" x14ac:dyDescent="0.25">
      <c r="B186" s="89">
        <v>14181965000</v>
      </c>
      <c r="C186" s="89">
        <v>-24.652563000000001</v>
      </c>
      <c r="E186" s="6">
        <f t="shared" si="32"/>
        <v>14.498144999999999</v>
      </c>
      <c r="F186" s="6">
        <f t="shared" si="33"/>
        <v>-23.322679999999998</v>
      </c>
      <c r="G186" s="44">
        <f t="shared" si="34"/>
        <v>-23.446992999999999</v>
      </c>
      <c r="H186" s="44">
        <f t="shared" si="35"/>
        <v>-23.497871</v>
      </c>
      <c r="I186" s="44">
        <f t="shared" si="36"/>
        <v>-23.799889</v>
      </c>
      <c r="J186" s="44">
        <f t="shared" si="37"/>
        <v>-24.476047999999999</v>
      </c>
      <c r="K186" s="44">
        <f t="shared" si="38"/>
        <v>-25.435692</v>
      </c>
      <c r="L186" s="44">
        <f t="shared" si="39"/>
        <v>-27.127369000000002</v>
      </c>
      <c r="N186" s="89">
        <v>14181965000</v>
      </c>
      <c r="O186" s="89">
        <v>-15.583920000000001</v>
      </c>
      <c r="Q186" s="6">
        <f t="shared" si="40"/>
        <v>14.498144999999999</v>
      </c>
      <c r="R186" s="6">
        <f t="shared" si="41"/>
        <v>-16.902820999999999</v>
      </c>
      <c r="S186" s="44">
        <f t="shared" si="42"/>
        <v>-19.673981000000001</v>
      </c>
      <c r="T186" s="44">
        <f t="shared" si="43"/>
        <v>-23.760774999999999</v>
      </c>
      <c r="U186" s="44">
        <f t="shared" si="44"/>
        <v>-27.775314000000002</v>
      </c>
      <c r="V186" s="44">
        <f t="shared" si="45"/>
        <v>-31.305112999999999</v>
      </c>
      <c r="W186" s="44">
        <f t="shared" si="46"/>
        <v>-34.618823999999996</v>
      </c>
      <c r="X186" s="44">
        <f t="shared" si="47"/>
        <v>-37.818634000000003</v>
      </c>
    </row>
    <row r="187" spans="2:24" x14ac:dyDescent="0.25">
      <c r="B187" s="89">
        <v>14261010000</v>
      </c>
      <c r="C187" s="89">
        <v>-24.528955</v>
      </c>
      <c r="E187" s="6">
        <f t="shared" si="32"/>
        <v>14.57719</v>
      </c>
      <c r="F187" s="6">
        <f t="shared" si="33"/>
        <v>-22.639734000000001</v>
      </c>
      <c r="G187" s="44">
        <f t="shared" si="34"/>
        <v>-22.731157</v>
      </c>
      <c r="H187" s="44">
        <f t="shared" si="35"/>
        <v>-22.906175999999999</v>
      </c>
      <c r="I187" s="44">
        <f t="shared" si="36"/>
        <v>-23.248954999999999</v>
      </c>
      <c r="J187" s="44">
        <f t="shared" si="37"/>
        <v>-23.971357000000001</v>
      </c>
      <c r="K187" s="44">
        <f t="shared" si="38"/>
        <v>-25.006347999999999</v>
      </c>
      <c r="L187" s="44">
        <f t="shared" si="39"/>
        <v>-26.814682000000001</v>
      </c>
      <c r="N187" s="89">
        <v>14261010000</v>
      </c>
      <c r="O187" s="89">
        <v>-17.083755</v>
      </c>
      <c r="Q187" s="6">
        <f t="shared" si="40"/>
        <v>14.57719</v>
      </c>
      <c r="R187" s="6">
        <f t="shared" si="41"/>
        <v>-17.071352000000001</v>
      </c>
      <c r="S187" s="44">
        <f t="shared" si="42"/>
        <v>-19.748663000000001</v>
      </c>
      <c r="T187" s="44">
        <f t="shared" si="43"/>
        <v>-22.836552000000001</v>
      </c>
      <c r="U187" s="44">
        <f t="shared" si="44"/>
        <v>-26.896704</v>
      </c>
      <c r="V187" s="44">
        <f t="shared" si="45"/>
        <v>-31.558920000000001</v>
      </c>
      <c r="W187" s="44">
        <f t="shared" si="46"/>
        <v>-34.973106000000001</v>
      </c>
      <c r="X187" s="44">
        <f t="shared" si="47"/>
        <v>-37.845688000000003</v>
      </c>
    </row>
    <row r="188" spans="2:24" x14ac:dyDescent="0.25">
      <c r="B188" s="89">
        <v>14340055000</v>
      </c>
      <c r="C188" s="89">
        <v>-24.405933000000001</v>
      </c>
      <c r="E188" s="6">
        <f t="shared" si="32"/>
        <v>14.656235000000001</v>
      </c>
      <c r="F188" s="6">
        <f t="shared" si="33"/>
        <v>-21.696867000000001</v>
      </c>
      <c r="G188" s="44">
        <f t="shared" si="34"/>
        <v>-21.844835</v>
      </c>
      <c r="H188" s="44">
        <f t="shared" si="35"/>
        <v>-22.228939</v>
      </c>
      <c r="I188" s="44">
        <f t="shared" si="36"/>
        <v>-22.617010000000001</v>
      </c>
      <c r="J188" s="44">
        <f t="shared" si="37"/>
        <v>-23.233768000000001</v>
      </c>
      <c r="K188" s="44">
        <f t="shared" si="38"/>
        <v>-24.426662</v>
      </c>
      <c r="L188" s="44">
        <f t="shared" si="39"/>
        <v>-26.457449</v>
      </c>
      <c r="N188" s="89">
        <v>14340055000</v>
      </c>
      <c r="O188" s="89">
        <v>-18.134848000000002</v>
      </c>
      <c r="Q188" s="6">
        <f t="shared" si="40"/>
        <v>14.656235000000001</v>
      </c>
      <c r="R188" s="6">
        <f t="shared" si="41"/>
        <v>-16.221541999999999</v>
      </c>
      <c r="S188" s="44">
        <f t="shared" si="42"/>
        <v>-18.452179000000001</v>
      </c>
      <c r="T188" s="44">
        <f t="shared" si="43"/>
        <v>-21.859781000000002</v>
      </c>
      <c r="U188" s="44">
        <f t="shared" si="44"/>
        <v>-25.86767</v>
      </c>
      <c r="V188" s="44">
        <f t="shared" si="45"/>
        <v>-30.019171</v>
      </c>
      <c r="W188" s="44">
        <f t="shared" si="46"/>
        <v>-33.656115999999997</v>
      </c>
      <c r="X188" s="44">
        <f t="shared" si="47"/>
        <v>-36.803665000000002</v>
      </c>
    </row>
    <row r="189" spans="2:24" x14ac:dyDescent="0.25">
      <c r="B189" s="89">
        <v>14419100000</v>
      </c>
      <c r="C189" s="89">
        <v>-23.958252000000002</v>
      </c>
      <c r="E189" s="6">
        <f t="shared" si="32"/>
        <v>14.735279999999999</v>
      </c>
      <c r="F189" s="6">
        <f t="shared" si="33"/>
        <v>-21.120874000000001</v>
      </c>
      <c r="G189" s="44">
        <f t="shared" si="34"/>
        <v>-21.351407999999999</v>
      </c>
      <c r="H189" s="44">
        <f t="shared" si="35"/>
        <v>-21.515613999999999</v>
      </c>
      <c r="I189" s="44">
        <f t="shared" si="36"/>
        <v>-21.925318000000001</v>
      </c>
      <c r="J189" s="44">
        <f t="shared" si="37"/>
        <v>-22.720749000000001</v>
      </c>
      <c r="K189" s="44">
        <f t="shared" si="38"/>
        <v>-23.932859000000001</v>
      </c>
      <c r="L189" s="44">
        <f t="shared" si="39"/>
        <v>-25.974150000000002</v>
      </c>
      <c r="N189" s="89">
        <v>14419100000</v>
      </c>
      <c r="O189" s="89">
        <v>-17.332830000000001</v>
      </c>
      <c r="Q189" s="6">
        <f t="shared" si="40"/>
        <v>14.735279999999999</v>
      </c>
      <c r="R189" s="6">
        <f t="shared" si="41"/>
        <v>-16.008967999999999</v>
      </c>
      <c r="S189" s="44">
        <f t="shared" si="42"/>
        <v>-17.780783</v>
      </c>
      <c r="T189" s="44">
        <f t="shared" si="43"/>
        <v>-20.741501</v>
      </c>
      <c r="U189" s="44">
        <f t="shared" si="44"/>
        <v>-24.583072999999999</v>
      </c>
      <c r="V189" s="44">
        <f t="shared" si="45"/>
        <v>-29.074746999999999</v>
      </c>
      <c r="W189" s="44">
        <f t="shared" si="46"/>
        <v>-32.855941999999999</v>
      </c>
      <c r="X189" s="44">
        <f t="shared" si="47"/>
        <v>-36.152645</v>
      </c>
    </row>
    <row r="190" spans="2:24" x14ac:dyDescent="0.25">
      <c r="B190" s="89">
        <v>14498145000</v>
      </c>
      <c r="C190" s="89">
        <v>-23.322679999999998</v>
      </c>
      <c r="E190" s="6">
        <f t="shared" si="32"/>
        <v>14.814325</v>
      </c>
      <c r="F190" s="6">
        <f t="shared" si="33"/>
        <v>-20.349232000000001</v>
      </c>
      <c r="G190" s="44">
        <f t="shared" si="34"/>
        <v>-20.518467000000001</v>
      </c>
      <c r="H190" s="44">
        <f t="shared" si="35"/>
        <v>-20.764568000000001</v>
      </c>
      <c r="I190" s="44">
        <f t="shared" si="36"/>
        <v>-21.199268</v>
      </c>
      <c r="J190" s="44">
        <f t="shared" si="37"/>
        <v>-21.988710000000001</v>
      </c>
      <c r="K190" s="44">
        <f t="shared" si="38"/>
        <v>-23.232944</v>
      </c>
      <c r="L190" s="44">
        <f t="shared" si="39"/>
        <v>-25.366278000000001</v>
      </c>
      <c r="N190" s="89">
        <v>14498145000</v>
      </c>
      <c r="O190" s="89">
        <v>-16.902820999999999</v>
      </c>
      <c r="Q190" s="6">
        <f t="shared" si="40"/>
        <v>14.814325</v>
      </c>
      <c r="R190" s="6">
        <f t="shared" si="41"/>
        <v>-15.563001999999999</v>
      </c>
      <c r="S190" s="44">
        <f t="shared" si="42"/>
        <v>-16.780548</v>
      </c>
      <c r="T190" s="44">
        <f t="shared" si="43"/>
        <v>-19.479671</v>
      </c>
      <c r="U190" s="44">
        <f t="shared" si="44"/>
        <v>-23.087761</v>
      </c>
      <c r="V190" s="44">
        <f t="shared" si="45"/>
        <v>-27.353590000000001</v>
      </c>
      <c r="W190" s="44">
        <f t="shared" si="46"/>
        <v>-31.204763</v>
      </c>
      <c r="X190" s="44">
        <f t="shared" si="47"/>
        <v>-34.744804000000002</v>
      </c>
    </row>
    <row r="191" spans="2:24" x14ac:dyDescent="0.25">
      <c r="B191" s="89">
        <v>14577190000</v>
      </c>
      <c r="C191" s="89">
        <v>-22.639734000000001</v>
      </c>
      <c r="E191" s="6">
        <f t="shared" si="32"/>
        <v>14.893370000000001</v>
      </c>
      <c r="F191" s="6">
        <f t="shared" si="33"/>
        <v>-19.525362000000001</v>
      </c>
      <c r="G191" s="44">
        <f t="shared" si="34"/>
        <v>-19.705551</v>
      </c>
      <c r="H191" s="44">
        <f t="shared" si="35"/>
        <v>-20.042069999999999</v>
      </c>
      <c r="I191" s="44">
        <f t="shared" si="36"/>
        <v>-20.494783000000002</v>
      </c>
      <c r="J191" s="44">
        <f t="shared" si="37"/>
        <v>-21.166754000000001</v>
      </c>
      <c r="K191" s="44">
        <f t="shared" si="38"/>
        <v>-22.389085999999999</v>
      </c>
      <c r="L191" s="44">
        <f t="shared" si="39"/>
        <v>-24.54232</v>
      </c>
      <c r="N191" s="89">
        <v>14577190000</v>
      </c>
      <c r="O191" s="89">
        <v>-17.071352000000001</v>
      </c>
      <c r="Q191" s="6">
        <f t="shared" si="40"/>
        <v>14.893370000000001</v>
      </c>
      <c r="R191" s="6">
        <f t="shared" si="41"/>
        <v>-15.227676000000001</v>
      </c>
      <c r="S191" s="44">
        <f t="shared" si="42"/>
        <v>-15.998775</v>
      </c>
      <c r="T191" s="44">
        <f t="shared" si="43"/>
        <v>-18.463951000000002</v>
      </c>
      <c r="U191" s="44">
        <f t="shared" si="44"/>
        <v>-21.760909999999999</v>
      </c>
      <c r="V191" s="44">
        <f t="shared" si="45"/>
        <v>-25.207697</v>
      </c>
      <c r="W191" s="44">
        <f t="shared" si="46"/>
        <v>-29.299522</v>
      </c>
      <c r="X191" s="44">
        <f t="shared" si="47"/>
        <v>-33.033363000000001</v>
      </c>
    </row>
    <row r="192" spans="2:24" x14ac:dyDescent="0.25">
      <c r="B192" s="89">
        <v>14656235000</v>
      </c>
      <c r="C192" s="89">
        <v>-21.696867000000001</v>
      </c>
      <c r="E192" s="6">
        <f t="shared" si="32"/>
        <v>14.972415</v>
      </c>
      <c r="F192" s="6">
        <f t="shared" si="33"/>
        <v>-18.819686999999998</v>
      </c>
      <c r="G192" s="44">
        <f t="shared" si="34"/>
        <v>-18.987295</v>
      </c>
      <c r="H192" s="44">
        <f t="shared" si="35"/>
        <v>-19.308509999999998</v>
      </c>
      <c r="I192" s="44">
        <f t="shared" si="36"/>
        <v>-19.772516</v>
      </c>
      <c r="J192" s="44">
        <f t="shared" si="37"/>
        <v>-20.418202999999998</v>
      </c>
      <c r="K192" s="44">
        <f t="shared" si="38"/>
        <v>-21.626068</v>
      </c>
      <c r="L192" s="44">
        <f t="shared" si="39"/>
        <v>-23.819728999999999</v>
      </c>
      <c r="N192" s="89">
        <v>14656235000</v>
      </c>
      <c r="O192" s="89">
        <v>-16.221541999999999</v>
      </c>
      <c r="Q192" s="6">
        <f t="shared" si="40"/>
        <v>14.972415</v>
      </c>
      <c r="R192" s="6">
        <f t="shared" si="41"/>
        <v>-15.170398</v>
      </c>
      <c r="S192" s="44">
        <f t="shared" si="42"/>
        <v>-15.772736</v>
      </c>
      <c r="T192" s="44">
        <f t="shared" si="43"/>
        <v>-17.548584000000002</v>
      </c>
      <c r="U192" s="44">
        <f t="shared" si="44"/>
        <v>-20.390941999999999</v>
      </c>
      <c r="V192" s="44">
        <f t="shared" si="45"/>
        <v>-24.118523</v>
      </c>
      <c r="W192" s="44">
        <f t="shared" si="46"/>
        <v>-28.264914999999998</v>
      </c>
      <c r="X192" s="44">
        <f t="shared" si="47"/>
        <v>-32.121943999999999</v>
      </c>
    </row>
    <row r="193" spans="2:24" x14ac:dyDescent="0.25">
      <c r="B193" s="89">
        <v>14735280000</v>
      </c>
      <c r="C193" s="89">
        <v>-21.120874000000001</v>
      </c>
      <c r="E193" s="6">
        <f t="shared" si="32"/>
        <v>15.051460000000001</v>
      </c>
      <c r="F193" s="6">
        <f t="shared" si="33"/>
        <v>-18.115938</v>
      </c>
      <c r="G193" s="44">
        <f t="shared" si="34"/>
        <v>-18.292197999999999</v>
      </c>
      <c r="H193" s="44">
        <f t="shared" si="35"/>
        <v>-18.622900000000001</v>
      </c>
      <c r="I193" s="44">
        <f t="shared" si="36"/>
        <v>-19.088456999999998</v>
      </c>
      <c r="J193" s="44">
        <f t="shared" si="37"/>
        <v>-19.725822000000001</v>
      </c>
      <c r="K193" s="44">
        <f t="shared" si="38"/>
        <v>-20.986443999999999</v>
      </c>
      <c r="L193" s="44">
        <f t="shared" si="39"/>
        <v>-23.192909</v>
      </c>
      <c r="N193" s="89">
        <v>14735280000</v>
      </c>
      <c r="O193" s="89">
        <v>-16.008967999999999</v>
      </c>
      <c r="Q193" s="6">
        <f t="shared" si="40"/>
        <v>15.051460000000001</v>
      </c>
      <c r="R193" s="6">
        <f t="shared" si="41"/>
        <v>-15.250524</v>
      </c>
      <c r="S193" s="44">
        <f t="shared" si="42"/>
        <v>-15.736793</v>
      </c>
      <c r="T193" s="44">
        <f t="shared" si="43"/>
        <v>-16.939150000000001</v>
      </c>
      <c r="U193" s="44">
        <f t="shared" si="44"/>
        <v>-19.257843000000001</v>
      </c>
      <c r="V193" s="44">
        <f t="shared" si="45"/>
        <v>-23.204708</v>
      </c>
      <c r="W193" s="44">
        <f t="shared" si="46"/>
        <v>-27.379324</v>
      </c>
      <c r="X193" s="44">
        <f t="shared" si="47"/>
        <v>-31.420033</v>
      </c>
    </row>
    <row r="194" spans="2:24" x14ac:dyDescent="0.25">
      <c r="B194" s="89">
        <v>14814325000</v>
      </c>
      <c r="C194" s="89">
        <v>-20.349232000000001</v>
      </c>
      <c r="E194" s="6">
        <f t="shared" si="32"/>
        <v>15.130504999999999</v>
      </c>
      <c r="F194" s="6">
        <f t="shared" si="33"/>
        <v>-17.448316999999999</v>
      </c>
      <c r="G194" s="44">
        <f t="shared" si="34"/>
        <v>-17.640324</v>
      </c>
      <c r="H194" s="44">
        <f t="shared" si="35"/>
        <v>-17.990517000000001</v>
      </c>
      <c r="I194" s="44">
        <f t="shared" si="36"/>
        <v>-18.462679000000001</v>
      </c>
      <c r="J194" s="44">
        <f t="shared" si="37"/>
        <v>-19.164528000000001</v>
      </c>
      <c r="K194" s="44">
        <f t="shared" si="38"/>
        <v>-20.582808</v>
      </c>
      <c r="L194" s="44">
        <f t="shared" si="39"/>
        <v>-23.0077</v>
      </c>
      <c r="N194" s="89">
        <v>14814325000</v>
      </c>
      <c r="O194" s="89">
        <v>-15.563001999999999</v>
      </c>
      <c r="Q194" s="6">
        <f t="shared" si="40"/>
        <v>15.130504999999999</v>
      </c>
      <c r="R194" s="6">
        <f t="shared" si="41"/>
        <v>-15.341684000000001</v>
      </c>
      <c r="S194" s="44">
        <f t="shared" si="42"/>
        <v>-15.651146000000001</v>
      </c>
      <c r="T194" s="44">
        <f t="shared" si="43"/>
        <v>-16.719166000000001</v>
      </c>
      <c r="U194" s="44">
        <f t="shared" si="44"/>
        <v>-18.588179</v>
      </c>
      <c r="V194" s="44">
        <f t="shared" si="45"/>
        <v>-21.325502</v>
      </c>
      <c r="W194" s="44">
        <f t="shared" si="46"/>
        <v>-25.421236</v>
      </c>
      <c r="X194" s="44">
        <f t="shared" si="47"/>
        <v>-29.641403</v>
      </c>
    </row>
    <row r="195" spans="2:24" x14ac:dyDescent="0.25">
      <c r="B195" s="89">
        <v>14893370000</v>
      </c>
      <c r="C195" s="89">
        <v>-19.525362000000001</v>
      </c>
      <c r="E195" s="6">
        <f t="shared" si="32"/>
        <v>15.20955</v>
      </c>
      <c r="F195" s="6">
        <f t="shared" si="33"/>
        <v>-16.922905</v>
      </c>
      <c r="G195" s="44">
        <f t="shared" si="34"/>
        <v>-17.090187</v>
      </c>
      <c r="H195" s="44">
        <f t="shared" si="35"/>
        <v>-17.423663999999999</v>
      </c>
      <c r="I195" s="44">
        <f t="shared" si="36"/>
        <v>-17.914086999999999</v>
      </c>
      <c r="J195" s="44">
        <f t="shared" si="37"/>
        <v>-18.711161000000001</v>
      </c>
      <c r="K195" s="44">
        <f t="shared" si="38"/>
        <v>-20.216415000000001</v>
      </c>
      <c r="L195" s="44">
        <f t="shared" si="39"/>
        <v>-22.810960999999999</v>
      </c>
      <c r="N195" s="89">
        <v>14893370000</v>
      </c>
      <c r="O195" s="89">
        <v>-15.227676000000001</v>
      </c>
      <c r="Q195" s="6">
        <f t="shared" si="40"/>
        <v>15.20955</v>
      </c>
      <c r="R195" s="6">
        <f t="shared" si="41"/>
        <v>-15.620679000000001</v>
      </c>
      <c r="S195" s="44">
        <f t="shared" si="42"/>
        <v>-15.837350000000001</v>
      </c>
      <c r="T195" s="44">
        <f t="shared" si="43"/>
        <v>-16.696161</v>
      </c>
      <c r="U195" s="44">
        <f t="shared" si="44"/>
        <v>-18.142901999999999</v>
      </c>
      <c r="V195" s="44">
        <f t="shared" si="45"/>
        <v>-19.984112</v>
      </c>
      <c r="W195" s="44">
        <f t="shared" si="46"/>
        <v>-23.756879999999999</v>
      </c>
      <c r="X195" s="44">
        <f t="shared" si="47"/>
        <v>-27.969111999999999</v>
      </c>
    </row>
    <row r="196" spans="2:24" x14ac:dyDescent="0.25">
      <c r="B196" s="89">
        <v>14972415000</v>
      </c>
      <c r="C196" s="89">
        <v>-18.819686999999998</v>
      </c>
      <c r="E196" s="6">
        <f t="shared" si="32"/>
        <v>15.288595000000001</v>
      </c>
      <c r="F196" s="6">
        <f t="shared" si="33"/>
        <v>-16.394928</v>
      </c>
      <c r="G196" s="44">
        <f t="shared" si="34"/>
        <v>-16.586372000000001</v>
      </c>
      <c r="H196" s="44">
        <f t="shared" si="35"/>
        <v>-16.911251</v>
      </c>
      <c r="I196" s="44">
        <f t="shared" si="36"/>
        <v>-17.440494999999999</v>
      </c>
      <c r="J196" s="44">
        <f t="shared" si="37"/>
        <v>-18.189816</v>
      </c>
      <c r="K196" s="44">
        <f t="shared" si="38"/>
        <v>-19.754829000000001</v>
      </c>
      <c r="L196" s="44">
        <f t="shared" si="39"/>
        <v>-22.470473999999999</v>
      </c>
      <c r="N196" s="89">
        <v>14972415000</v>
      </c>
      <c r="O196" s="89">
        <v>-15.170398</v>
      </c>
      <c r="Q196" s="6">
        <f t="shared" si="40"/>
        <v>15.288595000000001</v>
      </c>
      <c r="R196" s="6">
        <f t="shared" si="41"/>
        <v>-16.084810000000001</v>
      </c>
      <c r="S196" s="44">
        <f t="shared" si="42"/>
        <v>-16.278952</v>
      </c>
      <c r="T196" s="44">
        <f t="shared" si="43"/>
        <v>-16.802793999999999</v>
      </c>
      <c r="U196" s="44">
        <f t="shared" si="44"/>
        <v>-17.855709000000001</v>
      </c>
      <c r="V196" s="44">
        <f t="shared" si="45"/>
        <v>-19.943003000000001</v>
      </c>
      <c r="W196" s="44">
        <f t="shared" si="46"/>
        <v>-23.523904999999999</v>
      </c>
      <c r="X196" s="44">
        <f t="shared" si="47"/>
        <v>-27.747736</v>
      </c>
    </row>
    <row r="197" spans="2:24" x14ac:dyDescent="0.25">
      <c r="B197" s="89">
        <v>15051460000</v>
      </c>
      <c r="C197" s="89">
        <v>-18.115938</v>
      </c>
      <c r="E197" s="6">
        <f t="shared" ref="E197:E205" si="48">B201/1000000000</f>
        <v>15.36764</v>
      </c>
      <c r="F197" s="6">
        <f t="shared" ref="F197:F205" si="49">C201</f>
        <v>-15.910689</v>
      </c>
      <c r="G197" s="44">
        <f t="shared" ref="G197:G205" si="50">C407</f>
        <v>-16.095575</v>
      </c>
      <c r="H197" s="44">
        <f t="shared" ref="H197:H205" si="51">C613</f>
        <v>-16.450050000000001</v>
      </c>
      <c r="I197" s="44">
        <f t="shared" ref="I197:I205" si="52">C819</f>
        <v>-17.025677000000002</v>
      </c>
      <c r="J197" s="44">
        <f t="shared" ref="J197:J205" si="53">C1025</f>
        <v>-17.952273999999999</v>
      </c>
      <c r="K197" s="44">
        <f t="shared" ref="K197:K205" si="54">C1231</f>
        <v>-19.807547</v>
      </c>
      <c r="L197" s="44">
        <f t="shared" si="39"/>
        <v>-22.863745000000002</v>
      </c>
      <c r="N197" s="89">
        <v>15051460000</v>
      </c>
      <c r="O197" s="89">
        <v>-15.250524</v>
      </c>
      <c r="Q197" s="6">
        <f t="shared" si="40"/>
        <v>15.36764</v>
      </c>
      <c r="R197" s="6">
        <f t="shared" si="41"/>
        <v>-16.551978999999999</v>
      </c>
      <c r="S197" s="44">
        <f t="shared" si="42"/>
        <v>-16.734034000000001</v>
      </c>
      <c r="T197" s="44">
        <f t="shared" si="43"/>
        <v>-17.142702</v>
      </c>
      <c r="U197" s="44">
        <f t="shared" si="44"/>
        <v>-17.944262999999999</v>
      </c>
      <c r="V197" s="44">
        <f t="shared" si="45"/>
        <v>-19.714601999999999</v>
      </c>
      <c r="W197" s="44">
        <f t="shared" si="46"/>
        <v>-22.852205000000001</v>
      </c>
      <c r="X197" s="44">
        <f t="shared" si="47"/>
        <v>-27.003167999999999</v>
      </c>
    </row>
    <row r="198" spans="2:24" x14ac:dyDescent="0.25">
      <c r="B198" s="89">
        <v>15130505000</v>
      </c>
      <c r="C198" s="89">
        <v>-17.448316999999999</v>
      </c>
      <c r="E198" s="6">
        <f t="shared" si="48"/>
        <v>15.446685</v>
      </c>
      <c r="F198" s="6">
        <f t="shared" si="49"/>
        <v>-15.422081</v>
      </c>
      <c r="G198" s="44">
        <f t="shared" si="50"/>
        <v>-15.640093</v>
      </c>
      <c r="H198" s="44">
        <f t="shared" si="51"/>
        <v>-16.079405000000001</v>
      </c>
      <c r="I198" s="44">
        <f t="shared" si="52"/>
        <v>-16.734653000000002</v>
      </c>
      <c r="J198" s="44">
        <f t="shared" si="53"/>
        <v>-17.870010000000001</v>
      </c>
      <c r="K198" s="44">
        <f t="shared" si="54"/>
        <v>-20.133265000000002</v>
      </c>
      <c r="L198" s="44">
        <f t="shared" ref="L198:L205" si="55">C1438</f>
        <v>-23.549817999999998</v>
      </c>
      <c r="N198" s="89">
        <v>15130505000</v>
      </c>
      <c r="O198" s="89">
        <v>-15.341684000000001</v>
      </c>
      <c r="Q198" s="6">
        <f t="shared" ref="Q198:Q205" si="56">N202/1000000000</f>
        <v>15.446685</v>
      </c>
      <c r="R198" s="6">
        <f t="shared" ref="R198:R205" si="57">O202</f>
        <v>-17.025798999999999</v>
      </c>
      <c r="S198" s="44">
        <f t="shared" ref="S198:S205" si="58">O408</f>
        <v>-17.144451</v>
      </c>
      <c r="T198" s="44">
        <f t="shared" ref="T198:T205" si="59">O614</f>
        <v>-17.656776000000001</v>
      </c>
      <c r="U198" s="44">
        <f t="shared" ref="U198:U205" si="60">O820</f>
        <v>-18.313295</v>
      </c>
      <c r="V198" s="44">
        <f t="shared" ref="V198:V205" si="61">O1026</f>
        <v>-19.128191000000001</v>
      </c>
      <c r="W198" s="44">
        <f t="shared" ref="W198:W205" si="62">O1232</f>
        <v>-21.439381000000001</v>
      </c>
      <c r="X198" s="44">
        <f t="shared" ref="X198:X205" si="63">O1438</f>
        <v>-25.130369000000002</v>
      </c>
    </row>
    <row r="199" spans="2:24" x14ac:dyDescent="0.25">
      <c r="B199" s="89">
        <v>15209550000</v>
      </c>
      <c r="C199" s="89">
        <v>-16.922905</v>
      </c>
      <c r="E199" s="6">
        <f t="shared" si="48"/>
        <v>15.525729999999999</v>
      </c>
      <c r="F199" s="6">
        <f t="shared" si="49"/>
        <v>-15.046101999999999</v>
      </c>
      <c r="G199" s="44">
        <f t="shared" si="50"/>
        <v>-15.259130000000001</v>
      </c>
      <c r="H199" s="44">
        <f t="shared" si="51"/>
        <v>-15.830197999999999</v>
      </c>
      <c r="I199" s="44">
        <f t="shared" si="52"/>
        <v>-16.635361</v>
      </c>
      <c r="J199" s="44">
        <f t="shared" si="53"/>
        <v>-17.675280000000001</v>
      </c>
      <c r="K199" s="44">
        <f t="shared" si="54"/>
        <v>-20.160295000000001</v>
      </c>
      <c r="L199" s="44">
        <f t="shared" si="55"/>
        <v>-23.764665999999998</v>
      </c>
      <c r="N199" s="89">
        <v>15209550000</v>
      </c>
      <c r="O199" s="89">
        <v>-15.620679000000001</v>
      </c>
      <c r="Q199" s="6">
        <f t="shared" si="56"/>
        <v>15.525729999999999</v>
      </c>
      <c r="R199" s="6">
        <f t="shared" si="57"/>
        <v>-17.724710000000002</v>
      </c>
      <c r="S199" s="44">
        <f t="shared" si="58"/>
        <v>-17.864723000000001</v>
      </c>
      <c r="T199" s="44">
        <f t="shared" si="59"/>
        <v>-18.239443000000001</v>
      </c>
      <c r="U199" s="44">
        <f t="shared" si="60"/>
        <v>-18.764921000000001</v>
      </c>
      <c r="V199" s="44">
        <f t="shared" si="61"/>
        <v>-19.564425</v>
      </c>
      <c r="W199" s="44">
        <f t="shared" si="62"/>
        <v>-21.618509</v>
      </c>
      <c r="X199" s="44">
        <f t="shared" si="63"/>
        <v>-24.993030999999998</v>
      </c>
    </row>
    <row r="200" spans="2:24" x14ac:dyDescent="0.25">
      <c r="B200" s="89">
        <v>15288595000</v>
      </c>
      <c r="C200" s="89">
        <v>-16.394928</v>
      </c>
      <c r="E200" s="6">
        <f t="shared" si="48"/>
        <v>15.604775</v>
      </c>
      <c r="F200" s="6">
        <f t="shared" si="49"/>
        <v>-14.836854000000001</v>
      </c>
      <c r="G200" s="44">
        <f t="shared" si="50"/>
        <v>-15.083637</v>
      </c>
      <c r="H200" s="44">
        <f t="shared" si="51"/>
        <v>-15.672188</v>
      </c>
      <c r="I200" s="44">
        <f t="shared" si="52"/>
        <v>-16.670738</v>
      </c>
      <c r="J200" s="44">
        <f t="shared" si="53"/>
        <v>-18.139925000000002</v>
      </c>
      <c r="K200" s="44">
        <f t="shared" si="54"/>
        <v>-21.036086999999998</v>
      </c>
      <c r="L200" s="44">
        <f t="shared" si="55"/>
        <v>-24.861823999999999</v>
      </c>
      <c r="N200" s="89">
        <v>15288595000</v>
      </c>
      <c r="O200" s="89">
        <v>-16.084810000000001</v>
      </c>
      <c r="Q200" s="6">
        <f t="shared" si="56"/>
        <v>15.604775</v>
      </c>
      <c r="R200" s="6">
        <f t="shared" si="57"/>
        <v>-18.538250000000001</v>
      </c>
      <c r="S200" s="44">
        <f t="shared" si="58"/>
        <v>-18.651852000000002</v>
      </c>
      <c r="T200" s="44">
        <f t="shared" si="59"/>
        <v>-18.923347</v>
      </c>
      <c r="U200" s="44">
        <f t="shared" si="60"/>
        <v>-19.352108000000001</v>
      </c>
      <c r="V200" s="44">
        <f t="shared" si="61"/>
        <v>-20.238897000000001</v>
      </c>
      <c r="W200" s="44">
        <f t="shared" si="62"/>
        <v>-21.977170999999998</v>
      </c>
      <c r="X200" s="44">
        <f t="shared" si="63"/>
        <v>-25.044405000000001</v>
      </c>
    </row>
    <row r="201" spans="2:24" x14ac:dyDescent="0.25">
      <c r="B201" s="89">
        <v>15367640000</v>
      </c>
      <c r="C201" s="89">
        <v>-15.910689</v>
      </c>
      <c r="E201" s="6">
        <f t="shared" si="48"/>
        <v>15.683820000000001</v>
      </c>
      <c r="F201" s="6">
        <f t="shared" si="49"/>
        <v>-14.668761</v>
      </c>
      <c r="G201" s="44">
        <f t="shared" si="50"/>
        <v>-14.989383</v>
      </c>
      <c r="H201" s="44">
        <f t="shared" si="51"/>
        <v>-15.716062000000001</v>
      </c>
      <c r="I201" s="44">
        <f t="shared" si="52"/>
        <v>-17.000446</v>
      </c>
      <c r="J201" s="44">
        <f t="shared" si="53"/>
        <v>-19.190456000000001</v>
      </c>
      <c r="K201" s="44">
        <f t="shared" si="54"/>
        <v>-22.668880000000001</v>
      </c>
      <c r="L201" s="44">
        <f t="shared" si="55"/>
        <v>-26.663596999999999</v>
      </c>
      <c r="N201" s="89">
        <v>15367640000</v>
      </c>
      <c r="O201" s="89">
        <v>-16.551978999999999</v>
      </c>
      <c r="Q201" s="6">
        <f t="shared" si="56"/>
        <v>15.683820000000001</v>
      </c>
      <c r="R201" s="6">
        <f t="shared" si="57"/>
        <v>-19.362262999999999</v>
      </c>
      <c r="S201" s="44">
        <f t="shared" si="58"/>
        <v>-19.469923000000001</v>
      </c>
      <c r="T201" s="44">
        <f t="shared" si="59"/>
        <v>-19.771930999999999</v>
      </c>
      <c r="U201" s="44">
        <f t="shared" si="60"/>
        <v>-20.152232999999999</v>
      </c>
      <c r="V201" s="44">
        <f t="shared" si="61"/>
        <v>-20.654768000000001</v>
      </c>
      <c r="W201" s="44">
        <f t="shared" si="62"/>
        <v>-21.935023999999999</v>
      </c>
      <c r="X201" s="44">
        <f t="shared" si="63"/>
        <v>-24.311277</v>
      </c>
    </row>
    <row r="202" spans="2:24" x14ac:dyDescent="0.25">
      <c r="B202" s="89">
        <v>15446685000</v>
      </c>
      <c r="C202" s="89">
        <v>-15.422081</v>
      </c>
      <c r="E202" s="6">
        <f t="shared" si="48"/>
        <v>15.762865</v>
      </c>
      <c r="F202" s="6">
        <f t="shared" si="49"/>
        <v>-14.536177</v>
      </c>
      <c r="G202" s="44">
        <f t="shared" si="50"/>
        <v>-14.895478000000001</v>
      </c>
      <c r="H202" s="44">
        <f t="shared" si="51"/>
        <v>-16.051452999999999</v>
      </c>
      <c r="I202" s="44">
        <f t="shared" si="52"/>
        <v>-17.752742999999999</v>
      </c>
      <c r="J202" s="44">
        <f t="shared" si="53"/>
        <v>-19.855277999999998</v>
      </c>
      <c r="K202" s="44">
        <f t="shared" si="54"/>
        <v>-23.554774999999999</v>
      </c>
      <c r="L202" s="44">
        <f t="shared" si="55"/>
        <v>-27.525473000000002</v>
      </c>
      <c r="N202" s="89">
        <v>15446685000</v>
      </c>
      <c r="O202" s="89">
        <v>-17.025798999999999</v>
      </c>
      <c r="Q202" s="6">
        <f t="shared" si="56"/>
        <v>15.762865</v>
      </c>
      <c r="R202" s="6">
        <f t="shared" si="57"/>
        <v>-20.268208000000001</v>
      </c>
      <c r="S202" s="44">
        <f t="shared" si="58"/>
        <v>-20.345666999999999</v>
      </c>
      <c r="T202" s="44">
        <f t="shared" si="59"/>
        <v>-20.687028999999999</v>
      </c>
      <c r="U202" s="44">
        <f t="shared" si="60"/>
        <v>-21.022469999999998</v>
      </c>
      <c r="V202" s="44">
        <f t="shared" si="61"/>
        <v>-21.409905999999999</v>
      </c>
      <c r="W202" s="44">
        <f t="shared" si="62"/>
        <v>-22.556609999999999</v>
      </c>
      <c r="X202" s="44">
        <f t="shared" si="63"/>
        <v>-24.650908000000001</v>
      </c>
    </row>
    <row r="203" spans="2:24" x14ac:dyDescent="0.25">
      <c r="B203" s="89">
        <v>15525730000</v>
      </c>
      <c r="C203" s="89">
        <v>-15.046101999999999</v>
      </c>
      <c r="E203" s="6">
        <f t="shared" si="48"/>
        <v>15.84191</v>
      </c>
      <c r="F203" s="6">
        <f t="shared" si="49"/>
        <v>-14.731343000000001</v>
      </c>
      <c r="G203" s="44">
        <f t="shared" si="50"/>
        <v>-15.20628</v>
      </c>
      <c r="H203" s="44">
        <f t="shared" si="51"/>
        <v>-16.614329999999999</v>
      </c>
      <c r="I203" s="44">
        <f t="shared" si="52"/>
        <v>-18.784829999999999</v>
      </c>
      <c r="J203" s="44">
        <f t="shared" si="53"/>
        <v>-21.521277999999999</v>
      </c>
      <c r="K203" s="44">
        <f t="shared" si="54"/>
        <v>-25.410617999999999</v>
      </c>
      <c r="L203" s="44">
        <f t="shared" si="55"/>
        <v>-29.312550000000002</v>
      </c>
      <c r="N203" s="89">
        <v>15525730000</v>
      </c>
      <c r="O203" s="89">
        <v>-17.724710000000002</v>
      </c>
      <c r="Q203" s="6">
        <f t="shared" si="56"/>
        <v>15.84191</v>
      </c>
      <c r="R203" s="6">
        <f t="shared" si="57"/>
        <v>-21.435966000000001</v>
      </c>
      <c r="S203" s="44">
        <f t="shared" si="58"/>
        <v>-21.506903000000001</v>
      </c>
      <c r="T203" s="44">
        <f t="shared" si="59"/>
        <v>-21.649162</v>
      </c>
      <c r="U203" s="44">
        <f t="shared" si="60"/>
        <v>-21.947517000000001</v>
      </c>
      <c r="V203" s="44">
        <f t="shared" si="61"/>
        <v>-22.510942</v>
      </c>
      <c r="W203" s="44">
        <f t="shared" si="62"/>
        <v>-23.527488999999999</v>
      </c>
      <c r="X203" s="44">
        <f t="shared" si="63"/>
        <v>-25.448098999999999</v>
      </c>
    </row>
    <row r="204" spans="2:24" x14ac:dyDescent="0.25">
      <c r="B204" s="89">
        <v>15604775000</v>
      </c>
      <c r="C204" s="89">
        <v>-14.836854000000001</v>
      </c>
      <c r="E204" s="6">
        <f t="shared" si="48"/>
        <v>15.920954999999999</v>
      </c>
      <c r="F204" s="6">
        <f t="shared" si="49"/>
        <v>-14.993982000000001</v>
      </c>
      <c r="G204" s="44">
        <f t="shared" si="50"/>
        <v>-15.712247</v>
      </c>
      <c r="H204" s="44">
        <f t="shared" si="51"/>
        <v>-17.163537999999999</v>
      </c>
      <c r="I204" s="44">
        <f t="shared" si="52"/>
        <v>-19.731112</v>
      </c>
      <c r="J204" s="44">
        <f t="shared" si="53"/>
        <v>-23.799762999999999</v>
      </c>
      <c r="K204" s="44">
        <f t="shared" si="54"/>
        <v>-27.656551</v>
      </c>
      <c r="L204" s="44">
        <f t="shared" si="55"/>
        <v>-31.331282000000002</v>
      </c>
      <c r="N204" s="89">
        <v>15604775000</v>
      </c>
      <c r="O204" s="89">
        <v>-18.538250000000001</v>
      </c>
      <c r="Q204" s="6">
        <f t="shared" si="56"/>
        <v>15.920954999999999</v>
      </c>
      <c r="R204" s="6">
        <f t="shared" si="57"/>
        <v>-22.476151000000002</v>
      </c>
      <c r="S204" s="44">
        <f t="shared" si="58"/>
        <v>-22.545565</v>
      </c>
      <c r="T204" s="44">
        <f t="shared" si="59"/>
        <v>-22.463024000000001</v>
      </c>
      <c r="U204" s="44">
        <f t="shared" si="60"/>
        <v>-22.739901</v>
      </c>
      <c r="V204" s="44">
        <f t="shared" si="61"/>
        <v>-23.401985</v>
      </c>
      <c r="W204" s="44">
        <f t="shared" si="62"/>
        <v>-24.301694999999999</v>
      </c>
      <c r="X204" s="44">
        <f t="shared" si="63"/>
        <v>-25.898257999999998</v>
      </c>
    </row>
    <row r="205" spans="2:24" x14ac:dyDescent="0.25">
      <c r="B205" s="89">
        <v>15683820000</v>
      </c>
      <c r="C205" s="89">
        <v>-14.668761</v>
      </c>
      <c r="E205" s="6">
        <f t="shared" si="48"/>
        <v>16</v>
      </c>
      <c r="F205" s="6">
        <f t="shared" si="49"/>
        <v>-15.277290000000001</v>
      </c>
      <c r="G205" s="44">
        <f t="shared" si="50"/>
        <v>-16.263002</v>
      </c>
      <c r="H205" s="44">
        <f t="shared" si="51"/>
        <v>-17.705517</v>
      </c>
      <c r="I205" s="44">
        <f t="shared" si="52"/>
        <v>-20.619230000000002</v>
      </c>
      <c r="J205" s="44">
        <f t="shared" si="53"/>
        <v>-25.422685999999999</v>
      </c>
      <c r="K205" s="44">
        <f t="shared" si="54"/>
        <v>-29.259829</v>
      </c>
      <c r="L205" s="44">
        <f t="shared" si="55"/>
        <v>-32.763007999999999</v>
      </c>
      <c r="N205" s="89">
        <v>15683820000</v>
      </c>
      <c r="O205" s="89">
        <v>-19.362262999999999</v>
      </c>
      <c r="Q205" s="6">
        <f t="shared" si="56"/>
        <v>16</v>
      </c>
      <c r="R205" s="6">
        <f t="shared" si="57"/>
        <v>-23.584144999999999</v>
      </c>
      <c r="S205" s="44">
        <f t="shared" si="58"/>
        <v>-23.560116000000001</v>
      </c>
      <c r="T205" s="44">
        <f t="shared" si="59"/>
        <v>-23.099032999999999</v>
      </c>
      <c r="U205" s="44">
        <f t="shared" si="60"/>
        <v>-23.362504999999999</v>
      </c>
      <c r="V205" s="44">
        <f t="shared" si="61"/>
        <v>-24.382159999999999</v>
      </c>
      <c r="W205" s="44">
        <f t="shared" si="62"/>
        <v>-25.242446999999999</v>
      </c>
      <c r="X205" s="44">
        <f t="shared" si="63"/>
        <v>-26.799789000000001</v>
      </c>
    </row>
    <row r="206" spans="2:24" x14ac:dyDescent="0.25">
      <c r="B206" s="89">
        <v>15762865000</v>
      </c>
      <c r="C206" s="89">
        <v>-14.536177</v>
      </c>
      <c r="N206" s="89">
        <v>15762865000</v>
      </c>
      <c r="O206" s="89">
        <v>-20.268208000000001</v>
      </c>
    </row>
    <row r="207" spans="2:24" x14ac:dyDescent="0.25">
      <c r="B207" s="89">
        <v>15841910000</v>
      </c>
      <c r="C207" s="89">
        <v>-14.731343000000001</v>
      </c>
      <c r="N207" s="89">
        <v>15841910000</v>
      </c>
      <c r="O207" s="89">
        <v>-21.435966000000001</v>
      </c>
    </row>
    <row r="208" spans="2:24" x14ac:dyDescent="0.25">
      <c r="B208" s="89">
        <v>15920955000</v>
      </c>
      <c r="C208" s="89">
        <v>-14.993982000000001</v>
      </c>
      <c r="N208" s="89">
        <v>15920955000</v>
      </c>
      <c r="O208" s="89">
        <v>-22.476151000000002</v>
      </c>
    </row>
    <row r="209" spans="2:15" x14ac:dyDescent="0.25">
      <c r="B209" s="89">
        <v>16000000000</v>
      </c>
      <c r="C209" s="89">
        <v>-15.277290000000001</v>
      </c>
      <c r="N209" s="89">
        <v>16000000000</v>
      </c>
      <c r="O209" s="89">
        <v>-23.584144999999999</v>
      </c>
    </row>
    <row r="210" spans="2:15" x14ac:dyDescent="0.25">
      <c r="B210" s="89" t="s">
        <v>21</v>
      </c>
      <c r="C210" s="89"/>
      <c r="N210" s="89" t="s">
        <v>21</v>
      </c>
      <c r="O210" s="89"/>
    </row>
    <row r="211" spans="2:15" x14ac:dyDescent="0.25">
      <c r="B211" s="89"/>
      <c r="C211" s="89"/>
      <c r="N211" s="89"/>
      <c r="O211" s="89"/>
    </row>
    <row r="212" spans="2:15" x14ac:dyDescent="0.25">
      <c r="B212" s="89"/>
      <c r="C212" s="89"/>
      <c r="N212" s="89"/>
      <c r="O212" s="89"/>
    </row>
    <row r="213" spans="2:15" x14ac:dyDescent="0.25">
      <c r="B213" s="89" t="s">
        <v>18</v>
      </c>
      <c r="C213" s="89"/>
      <c r="N213" s="89" t="s">
        <v>18</v>
      </c>
      <c r="O213" s="89"/>
    </row>
    <row r="214" spans="2:15" x14ac:dyDescent="0.25">
      <c r="B214" s="89" t="s">
        <v>19</v>
      </c>
      <c r="C214" s="89" t="s">
        <v>269</v>
      </c>
      <c r="N214" s="89" t="s">
        <v>19</v>
      </c>
      <c r="O214" s="89" t="s">
        <v>269</v>
      </c>
    </row>
    <row r="215" spans="2:15" x14ac:dyDescent="0.25">
      <c r="B215" s="89">
        <v>191000000</v>
      </c>
      <c r="C215" s="89">
        <v>-69.364395000000002</v>
      </c>
      <c r="N215" s="89">
        <v>191000000</v>
      </c>
      <c r="O215" s="89">
        <v>-68.599800000000002</v>
      </c>
    </row>
    <row r="216" spans="2:15" x14ac:dyDescent="0.25">
      <c r="B216" s="89">
        <v>270045000</v>
      </c>
      <c r="C216" s="89">
        <v>-63.024135999999999</v>
      </c>
      <c r="N216" s="89">
        <v>270045000</v>
      </c>
      <c r="O216" s="89">
        <v>-69.089179999999999</v>
      </c>
    </row>
    <row r="217" spans="2:15" x14ac:dyDescent="0.25">
      <c r="B217" s="89">
        <v>349090000</v>
      </c>
      <c r="C217" s="89">
        <v>-50.559612000000001</v>
      </c>
      <c r="N217" s="89">
        <v>349090000</v>
      </c>
      <c r="O217" s="89">
        <v>-64.094596999999993</v>
      </c>
    </row>
    <row r="218" spans="2:15" x14ac:dyDescent="0.25">
      <c r="B218" s="89">
        <v>428135000</v>
      </c>
      <c r="C218" s="89">
        <v>-45.875328000000003</v>
      </c>
      <c r="N218" s="89">
        <v>428135000</v>
      </c>
      <c r="O218" s="89">
        <v>-56.669415000000001</v>
      </c>
    </row>
    <row r="219" spans="2:15" x14ac:dyDescent="0.25">
      <c r="B219" s="89">
        <v>507180000</v>
      </c>
      <c r="C219" s="89">
        <v>-39.945858000000001</v>
      </c>
      <c r="N219" s="89">
        <v>507180000</v>
      </c>
      <c r="O219" s="89">
        <v>-53.069237000000001</v>
      </c>
    </row>
    <row r="220" spans="2:15" x14ac:dyDescent="0.25">
      <c r="B220" s="89">
        <v>586225000</v>
      </c>
      <c r="C220" s="89">
        <v>-35.595489999999998</v>
      </c>
      <c r="N220" s="89">
        <v>586225000</v>
      </c>
      <c r="O220" s="89">
        <v>-47.675083000000001</v>
      </c>
    </row>
    <row r="221" spans="2:15" x14ac:dyDescent="0.25">
      <c r="B221" s="89">
        <v>665270000</v>
      </c>
      <c r="C221" s="89">
        <v>-32.556807999999997</v>
      </c>
      <c r="N221" s="89">
        <v>665270000</v>
      </c>
      <c r="O221" s="89">
        <v>-42.630141999999999</v>
      </c>
    </row>
    <row r="222" spans="2:15" x14ac:dyDescent="0.25">
      <c r="B222" s="89">
        <v>744315000</v>
      </c>
      <c r="C222" s="89">
        <v>-29.797927999999999</v>
      </c>
      <c r="N222" s="89">
        <v>744315000</v>
      </c>
      <c r="O222" s="89">
        <v>-36.416091999999999</v>
      </c>
    </row>
    <row r="223" spans="2:15" x14ac:dyDescent="0.25">
      <c r="B223" s="89">
        <v>823360000</v>
      </c>
      <c r="C223" s="89">
        <v>-26.964617000000001</v>
      </c>
      <c r="N223" s="89">
        <v>823360000</v>
      </c>
      <c r="O223" s="89">
        <v>-32.943989000000002</v>
      </c>
    </row>
    <row r="224" spans="2:15" x14ac:dyDescent="0.25">
      <c r="B224" s="89">
        <v>902405000</v>
      </c>
      <c r="C224" s="89">
        <v>-25.274328000000001</v>
      </c>
      <c r="N224" s="89">
        <v>902405000</v>
      </c>
      <c r="O224" s="89">
        <v>-27.700783000000001</v>
      </c>
    </row>
    <row r="225" spans="2:15" x14ac:dyDescent="0.25">
      <c r="B225" s="89">
        <v>981450000</v>
      </c>
      <c r="C225" s="89">
        <v>-23.323882999999999</v>
      </c>
      <c r="N225" s="89">
        <v>981450000</v>
      </c>
      <c r="O225" s="89">
        <v>-24.705822000000001</v>
      </c>
    </row>
    <row r="226" spans="2:15" x14ac:dyDescent="0.25">
      <c r="B226" s="89">
        <v>1060495000</v>
      </c>
      <c r="C226" s="89">
        <v>-21.420269000000001</v>
      </c>
      <c r="N226" s="89">
        <v>1060495000</v>
      </c>
      <c r="O226" s="89">
        <v>-20.342762</v>
      </c>
    </row>
    <row r="227" spans="2:15" x14ac:dyDescent="0.25">
      <c r="B227" s="89">
        <v>1139540000</v>
      </c>
      <c r="C227" s="89">
        <v>-20.439654999999998</v>
      </c>
      <c r="N227" s="89">
        <v>1139540000</v>
      </c>
      <c r="O227" s="89">
        <v>-18.235142</v>
      </c>
    </row>
    <row r="228" spans="2:15" x14ac:dyDescent="0.25">
      <c r="B228" s="89">
        <v>1218585000</v>
      </c>
      <c r="C228" s="89">
        <v>-19.310524000000001</v>
      </c>
      <c r="N228" s="89">
        <v>1218585000</v>
      </c>
      <c r="O228" s="89">
        <v>-16.608315999999999</v>
      </c>
    </row>
    <row r="229" spans="2:15" x14ac:dyDescent="0.25">
      <c r="B229" s="89">
        <v>1297630000</v>
      </c>
      <c r="C229" s="89">
        <v>-17.816217000000002</v>
      </c>
      <c r="N229" s="89">
        <v>1297630000</v>
      </c>
      <c r="O229" s="89">
        <v>-15.564724999999999</v>
      </c>
    </row>
    <row r="230" spans="2:15" x14ac:dyDescent="0.25">
      <c r="B230" s="89">
        <v>1376675000</v>
      </c>
      <c r="C230" s="89">
        <v>-17.112286000000001</v>
      </c>
      <c r="N230" s="89">
        <v>1376675000</v>
      </c>
      <c r="O230" s="89">
        <v>-14.802058000000001</v>
      </c>
    </row>
    <row r="231" spans="2:15" x14ac:dyDescent="0.25">
      <c r="B231" s="89">
        <v>1455720000</v>
      </c>
      <c r="C231" s="89">
        <v>-16.042089000000001</v>
      </c>
      <c r="N231" s="89">
        <v>1455720000</v>
      </c>
      <c r="O231" s="89">
        <v>-14.510628000000001</v>
      </c>
    </row>
    <row r="232" spans="2:15" x14ac:dyDescent="0.25">
      <c r="B232" s="89">
        <v>1534765000</v>
      </c>
      <c r="C232" s="89">
        <v>-14.897997999999999</v>
      </c>
      <c r="N232" s="89">
        <v>1534765000</v>
      </c>
      <c r="O232" s="89">
        <v>-14.267607999999999</v>
      </c>
    </row>
    <row r="233" spans="2:15" x14ac:dyDescent="0.25">
      <c r="B233" s="89">
        <v>1613810000</v>
      </c>
      <c r="C233" s="89">
        <v>-13.852525999999999</v>
      </c>
      <c r="N233" s="89">
        <v>1613810000</v>
      </c>
      <c r="O233" s="89">
        <v>-13.614357</v>
      </c>
    </row>
    <row r="234" spans="2:15" x14ac:dyDescent="0.25">
      <c r="B234" s="89">
        <v>1692855000</v>
      </c>
      <c r="C234" s="89">
        <v>-12.361081</v>
      </c>
      <c r="N234" s="89">
        <v>1692855000</v>
      </c>
      <c r="O234" s="89">
        <v>-13.296789</v>
      </c>
    </row>
    <row r="235" spans="2:15" x14ac:dyDescent="0.25">
      <c r="B235" s="89">
        <v>1771900000</v>
      </c>
      <c r="C235" s="89">
        <v>-10.807672</v>
      </c>
      <c r="N235" s="89">
        <v>1771900000</v>
      </c>
      <c r="O235" s="89">
        <v>-12.58051</v>
      </c>
    </row>
    <row r="236" spans="2:15" x14ac:dyDescent="0.25">
      <c r="B236" s="89">
        <v>1850945000</v>
      </c>
      <c r="C236" s="89">
        <v>-9.3846731000000005</v>
      </c>
      <c r="N236" s="89">
        <v>1850945000</v>
      </c>
      <c r="O236" s="89">
        <v>-11.551970000000001</v>
      </c>
    </row>
    <row r="237" spans="2:15" x14ac:dyDescent="0.25">
      <c r="B237" s="89">
        <v>1929990000</v>
      </c>
      <c r="C237" s="89">
        <v>-8.0370816999999999</v>
      </c>
      <c r="N237" s="89">
        <v>1929990000</v>
      </c>
      <c r="O237" s="89">
        <v>-10.756463999999999</v>
      </c>
    </row>
    <row r="238" spans="2:15" x14ac:dyDescent="0.25">
      <c r="B238" s="89">
        <v>2009035000</v>
      </c>
      <c r="C238" s="89">
        <v>-6.9967069999999998</v>
      </c>
      <c r="N238" s="89">
        <v>2009035000</v>
      </c>
      <c r="O238" s="89">
        <v>-10.151963</v>
      </c>
    </row>
    <row r="239" spans="2:15" x14ac:dyDescent="0.25">
      <c r="B239" s="89">
        <v>2088080000</v>
      </c>
      <c r="C239" s="89">
        <v>-6.6041651000000003</v>
      </c>
      <c r="N239" s="89">
        <v>2088080000</v>
      </c>
      <c r="O239" s="89">
        <v>-9.4596538999999993</v>
      </c>
    </row>
    <row r="240" spans="2:15" x14ac:dyDescent="0.25">
      <c r="B240" s="89">
        <v>2167125000</v>
      </c>
      <c r="C240" s="89">
        <v>-6.4133692</v>
      </c>
      <c r="N240" s="89">
        <v>2167125000</v>
      </c>
      <c r="O240" s="89">
        <v>-9.0404710999999995</v>
      </c>
    </row>
    <row r="241" spans="2:15" x14ac:dyDescent="0.25">
      <c r="B241" s="89">
        <v>2246170000</v>
      </c>
      <c r="C241" s="89">
        <v>-6.7047404999999998</v>
      </c>
      <c r="N241" s="89">
        <v>2246170000</v>
      </c>
      <c r="O241" s="89">
        <v>-8.6232071000000001</v>
      </c>
    </row>
    <row r="242" spans="2:15" x14ac:dyDescent="0.25">
      <c r="B242" s="89">
        <v>2325215000</v>
      </c>
      <c r="C242" s="89">
        <v>-6.9677286</v>
      </c>
      <c r="N242" s="89">
        <v>2325215000</v>
      </c>
      <c r="O242" s="89">
        <v>-8.2512168999999993</v>
      </c>
    </row>
    <row r="243" spans="2:15" x14ac:dyDescent="0.25">
      <c r="B243" s="89">
        <v>2404260000</v>
      </c>
      <c r="C243" s="89">
        <v>-7.3150238999999999</v>
      </c>
      <c r="N243" s="89">
        <v>2404260000</v>
      </c>
      <c r="O243" s="89">
        <v>-7.9129256999999997</v>
      </c>
    </row>
    <row r="244" spans="2:15" x14ac:dyDescent="0.25">
      <c r="B244" s="89">
        <v>2483305000</v>
      </c>
      <c r="C244" s="89">
        <v>-7.4631857999999998</v>
      </c>
      <c r="N244" s="89">
        <v>2483305000</v>
      </c>
      <c r="O244" s="89">
        <v>-7.7446808999999996</v>
      </c>
    </row>
    <row r="245" spans="2:15" x14ac:dyDescent="0.25">
      <c r="B245" s="89">
        <v>2562350000</v>
      </c>
      <c r="C245" s="89">
        <v>-7.4962425000000001</v>
      </c>
      <c r="N245" s="89">
        <v>2562350000</v>
      </c>
      <c r="O245" s="89">
        <v>-7.6328626000000002</v>
      </c>
    </row>
    <row r="246" spans="2:15" x14ac:dyDescent="0.25">
      <c r="B246" s="89">
        <v>2641395000</v>
      </c>
      <c r="C246" s="89">
        <v>-7.5013256000000004</v>
      </c>
      <c r="N246" s="89">
        <v>2641395000</v>
      </c>
      <c r="O246" s="89">
        <v>-7.6414523000000001</v>
      </c>
    </row>
    <row r="247" spans="2:15" x14ac:dyDescent="0.25">
      <c r="B247" s="89">
        <v>2720440000</v>
      </c>
      <c r="C247" s="89">
        <v>-7.5145768999999998</v>
      </c>
      <c r="N247" s="89">
        <v>2720440000</v>
      </c>
      <c r="O247" s="89">
        <v>-7.6437774000000003</v>
      </c>
    </row>
    <row r="248" spans="2:15" x14ac:dyDescent="0.25">
      <c r="B248" s="89">
        <v>2799485000</v>
      </c>
      <c r="C248" s="89">
        <v>-7.6694921999999996</v>
      </c>
      <c r="N248" s="89">
        <v>2799485000</v>
      </c>
      <c r="O248" s="89">
        <v>-7.7189908000000003</v>
      </c>
    </row>
    <row r="249" spans="2:15" x14ac:dyDescent="0.25">
      <c r="B249" s="89">
        <v>2878530000</v>
      </c>
      <c r="C249" s="89">
        <v>-7.7102646999999997</v>
      </c>
      <c r="N249" s="89">
        <v>2878530000</v>
      </c>
      <c r="O249" s="89">
        <v>-7.5991663999999997</v>
      </c>
    </row>
    <row r="250" spans="2:15" x14ac:dyDescent="0.25">
      <c r="B250" s="89">
        <v>2957575000</v>
      </c>
      <c r="C250" s="89">
        <v>-7.8805385000000001</v>
      </c>
      <c r="N250" s="89">
        <v>2957575000</v>
      </c>
      <c r="O250" s="89">
        <v>-7.6096329999999996</v>
      </c>
    </row>
    <row r="251" spans="2:15" x14ac:dyDescent="0.25">
      <c r="B251" s="89">
        <v>3036620000</v>
      </c>
      <c r="C251" s="89">
        <v>-7.9031862999999998</v>
      </c>
      <c r="N251" s="89">
        <v>3036620000</v>
      </c>
      <c r="O251" s="89">
        <v>-7.6521425000000001</v>
      </c>
    </row>
    <row r="252" spans="2:15" x14ac:dyDescent="0.25">
      <c r="B252" s="89">
        <v>3115665000</v>
      </c>
      <c r="C252" s="89">
        <v>-8.0246077000000007</v>
      </c>
      <c r="N252" s="89">
        <v>3115665000</v>
      </c>
      <c r="O252" s="89">
        <v>-7.7736869000000004</v>
      </c>
    </row>
    <row r="253" spans="2:15" x14ac:dyDescent="0.25">
      <c r="B253" s="89">
        <v>3194710000</v>
      </c>
      <c r="C253" s="89">
        <v>-7.9591031000000001</v>
      </c>
      <c r="N253" s="89">
        <v>3194710000</v>
      </c>
      <c r="O253" s="89">
        <v>-7.8414202</v>
      </c>
    </row>
    <row r="254" spans="2:15" x14ac:dyDescent="0.25">
      <c r="B254" s="89">
        <v>3273755000</v>
      </c>
      <c r="C254" s="89">
        <v>-7.9809650999999997</v>
      </c>
      <c r="N254" s="89">
        <v>3273755000</v>
      </c>
      <c r="O254" s="89">
        <v>-7.9069896000000002</v>
      </c>
    </row>
    <row r="255" spans="2:15" x14ac:dyDescent="0.25">
      <c r="B255" s="89">
        <v>3352800000</v>
      </c>
      <c r="C255" s="89">
        <v>-7.9824343000000004</v>
      </c>
      <c r="N255" s="89">
        <v>3352800000</v>
      </c>
      <c r="O255" s="89">
        <v>-7.9657450000000001</v>
      </c>
    </row>
    <row r="256" spans="2:15" x14ac:dyDescent="0.25">
      <c r="B256" s="89">
        <v>3431845000</v>
      </c>
      <c r="C256" s="89">
        <v>-8.0691375999999995</v>
      </c>
      <c r="N256" s="89">
        <v>3431845000</v>
      </c>
      <c r="O256" s="89">
        <v>-8.0613841999999991</v>
      </c>
    </row>
    <row r="257" spans="2:15" x14ac:dyDescent="0.25">
      <c r="B257" s="89">
        <v>3510890000</v>
      </c>
      <c r="C257" s="89">
        <v>-8.0830792999999996</v>
      </c>
      <c r="N257" s="89">
        <v>3510890000</v>
      </c>
      <c r="O257" s="89">
        <v>-8.137022</v>
      </c>
    </row>
    <row r="258" spans="2:15" x14ac:dyDescent="0.25">
      <c r="B258" s="89">
        <v>3589935000</v>
      </c>
      <c r="C258" s="89">
        <v>-8.0924329999999998</v>
      </c>
      <c r="N258" s="89">
        <v>3589935000</v>
      </c>
      <c r="O258" s="89">
        <v>-8.2262029999999999</v>
      </c>
    </row>
    <row r="259" spans="2:15" x14ac:dyDescent="0.25">
      <c r="B259" s="89">
        <v>3668980000</v>
      </c>
      <c r="C259" s="89">
        <v>-8.0492858999999992</v>
      </c>
      <c r="N259" s="89">
        <v>3668980000</v>
      </c>
      <c r="O259" s="89">
        <v>-8.2990855999999997</v>
      </c>
    </row>
    <row r="260" spans="2:15" x14ac:dyDescent="0.25">
      <c r="B260" s="89">
        <v>3748025000</v>
      </c>
      <c r="C260" s="89">
        <v>-8.0706004999999994</v>
      </c>
      <c r="N260" s="89">
        <v>3748025000</v>
      </c>
      <c r="O260" s="89">
        <v>-8.4186286999999993</v>
      </c>
    </row>
    <row r="261" spans="2:15" x14ac:dyDescent="0.25">
      <c r="B261" s="89">
        <v>3827070000</v>
      </c>
      <c r="C261" s="89">
        <v>-8.0817450999999991</v>
      </c>
      <c r="N261" s="89">
        <v>3827070000</v>
      </c>
      <c r="O261" s="89">
        <v>-8.5119381000000001</v>
      </c>
    </row>
    <row r="262" spans="2:15" x14ac:dyDescent="0.25">
      <c r="B262" s="89">
        <v>3906115000</v>
      </c>
      <c r="C262" s="89">
        <v>-8.0123730000000002</v>
      </c>
      <c r="N262" s="89">
        <v>3906115000</v>
      </c>
      <c r="O262" s="89">
        <v>-8.5931940000000004</v>
      </c>
    </row>
    <row r="263" spans="2:15" x14ac:dyDescent="0.25">
      <c r="B263" s="89">
        <v>3985160000</v>
      </c>
      <c r="C263" s="89">
        <v>-7.9779223999999997</v>
      </c>
      <c r="N263" s="89">
        <v>3985160000</v>
      </c>
      <c r="O263" s="89">
        <v>-8.6718893000000001</v>
      </c>
    </row>
    <row r="264" spans="2:15" x14ac:dyDescent="0.25">
      <c r="B264" s="89">
        <v>4064205000</v>
      </c>
      <c r="C264" s="89">
        <v>-7.9645356999999999</v>
      </c>
      <c r="N264" s="89">
        <v>4064205000</v>
      </c>
      <c r="O264" s="89">
        <v>-8.7159776999999998</v>
      </c>
    </row>
    <row r="265" spans="2:15" x14ac:dyDescent="0.25">
      <c r="B265" s="89">
        <v>4143250000</v>
      </c>
      <c r="C265" s="89">
        <v>-7.9366073999999998</v>
      </c>
      <c r="N265" s="89">
        <v>4143250000</v>
      </c>
      <c r="O265" s="89">
        <v>-8.7544822999999994</v>
      </c>
    </row>
    <row r="266" spans="2:15" x14ac:dyDescent="0.25">
      <c r="B266" s="89">
        <v>4222295000</v>
      </c>
      <c r="C266" s="89">
        <v>-7.9230790000000004</v>
      </c>
      <c r="N266" s="89">
        <v>4222295000</v>
      </c>
      <c r="O266" s="89">
        <v>-8.7602510000000002</v>
      </c>
    </row>
    <row r="267" spans="2:15" x14ac:dyDescent="0.25">
      <c r="B267" s="89">
        <v>4301340000</v>
      </c>
      <c r="C267" s="89">
        <v>-7.9583893000000003</v>
      </c>
      <c r="N267" s="89">
        <v>4301340000</v>
      </c>
      <c r="O267" s="89">
        <v>-8.8496752000000001</v>
      </c>
    </row>
    <row r="268" spans="2:15" x14ac:dyDescent="0.25">
      <c r="B268" s="89">
        <v>4380385000</v>
      </c>
      <c r="C268" s="89">
        <v>-7.9528198000000003</v>
      </c>
      <c r="N268" s="89">
        <v>4380385000</v>
      </c>
      <c r="O268" s="89">
        <v>-8.9443693</v>
      </c>
    </row>
    <row r="269" spans="2:15" x14ac:dyDescent="0.25">
      <c r="B269" s="89">
        <v>4459430000</v>
      </c>
      <c r="C269" s="89">
        <v>-7.9788303000000003</v>
      </c>
      <c r="N269" s="89">
        <v>4459430000</v>
      </c>
      <c r="O269" s="89">
        <v>-8.9949168999999998</v>
      </c>
    </row>
    <row r="270" spans="2:15" x14ac:dyDescent="0.25">
      <c r="B270" s="89">
        <v>4538475000</v>
      </c>
      <c r="C270" s="89">
        <v>-8.0046225</v>
      </c>
      <c r="N270" s="89">
        <v>4538475000</v>
      </c>
      <c r="O270" s="89">
        <v>-8.9739951999999992</v>
      </c>
    </row>
    <row r="271" spans="2:15" x14ac:dyDescent="0.25">
      <c r="B271" s="89">
        <v>4617520000</v>
      </c>
      <c r="C271" s="89">
        <v>-8.0092554000000007</v>
      </c>
      <c r="N271" s="89">
        <v>4617520000</v>
      </c>
      <c r="O271" s="89">
        <v>-8.9802475000000008</v>
      </c>
    </row>
    <row r="272" spans="2:15" x14ac:dyDescent="0.25">
      <c r="B272" s="89">
        <v>4696565000</v>
      </c>
      <c r="C272" s="89">
        <v>-8.0300512000000008</v>
      </c>
      <c r="N272" s="89">
        <v>4696565000</v>
      </c>
      <c r="O272" s="89">
        <v>-8.9544543999999995</v>
      </c>
    </row>
    <row r="273" spans="2:15" x14ac:dyDescent="0.25">
      <c r="B273" s="89">
        <v>4775610000</v>
      </c>
      <c r="C273" s="89">
        <v>-8.1040057999999995</v>
      </c>
      <c r="N273" s="89">
        <v>4775610000</v>
      </c>
      <c r="O273" s="89">
        <v>-9.0295991999999998</v>
      </c>
    </row>
    <row r="274" spans="2:15" x14ac:dyDescent="0.25">
      <c r="B274" s="89">
        <v>4854655000</v>
      </c>
      <c r="C274" s="89">
        <v>-8.1297636000000004</v>
      </c>
      <c r="N274" s="89">
        <v>4854655000</v>
      </c>
      <c r="O274" s="89">
        <v>-9.0154533000000008</v>
      </c>
    </row>
    <row r="275" spans="2:15" x14ac:dyDescent="0.25">
      <c r="B275" s="89">
        <v>4933700000</v>
      </c>
      <c r="C275" s="89">
        <v>-8.1179532999999999</v>
      </c>
      <c r="N275" s="89">
        <v>4933700000</v>
      </c>
      <c r="O275" s="89">
        <v>-9.0115107999999999</v>
      </c>
    </row>
    <row r="276" spans="2:15" x14ac:dyDescent="0.25">
      <c r="B276" s="89">
        <v>5012745000</v>
      </c>
      <c r="C276" s="89">
        <v>-8.1577988000000001</v>
      </c>
      <c r="N276" s="89">
        <v>5012745000</v>
      </c>
      <c r="O276" s="89">
        <v>-9.0545262999999991</v>
      </c>
    </row>
    <row r="277" spans="2:15" x14ac:dyDescent="0.25">
      <c r="B277" s="89">
        <v>5091790000</v>
      </c>
      <c r="C277" s="89">
        <v>-8.2430886999999995</v>
      </c>
      <c r="N277" s="89">
        <v>5091790000</v>
      </c>
      <c r="O277" s="89">
        <v>-9.1598805999999993</v>
      </c>
    </row>
    <row r="278" spans="2:15" x14ac:dyDescent="0.25">
      <c r="B278" s="89">
        <v>5170835000</v>
      </c>
      <c r="C278" s="89">
        <v>-8.1983575999999996</v>
      </c>
      <c r="N278" s="89">
        <v>5170835000</v>
      </c>
      <c r="O278" s="89">
        <v>-9.1891078999999998</v>
      </c>
    </row>
    <row r="279" spans="2:15" x14ac:dyDescent="0.25">
      <c r="B279" s="89">
        <v>5249880000</v>
      </c>
      <c r="C279" s="89">
        <v>-8.1642045999999997</v>
      </c>
      <c r="N279" s="89">
        <v>5249880000</v>
      </c>
      <c r="O279" s="89">
        <v>-9.3038691999999994</v>
      </c>
    </row>
    <row r="280" spans="2:15" x14ac:dyDescent="0.25">
      <c r="B280" s="89">
        <v>5328925000</v>
      </c>
      <c r="C280" s="89">
        <v>-8.1434897999999993</v>
      </c>
      <c r="N280" s="89">
        <v>5328925000</v>
      </c>
      <c r="O280" s="89">
        <v>-9.3597116000000007</v>
      </c>
    </row>
    <row r="281" spans="2:15" x14ac:dyDescent="0.25">
      <c r="B281" s="89">
        <v>5407970000</v>
      </c>
      <c r="C281" s="89">
        <v>-8.1338673000000004</v>
      </c>
      <c r="N281" s="89">
        <v>5407970000</v>
      </c>
      <c r="O281" s="89">
        <v>-9.4652510000000003</v>
      </c>
    </row>
    <row r="282" spans="2:15" x14ac:dyDescent="0.25">
      <c r="B282" s="89">
        <v>5487015000</v>
      </c>
      <c r="C282" s="89">
        <v>-8.1251879000000002</v>
      </c>
      <c r="N282" s="89">
        <v>5487015000</v>
      </c>
      <c r="O282" s="89">
        <v>-9.5524892999999995</v>
      </c>
    </row>
    <row r="283" spans="2:15" x14ac:dyDescent="0.25">
      <c r="B283" s="89">
        <v>5566060000</v>
      </c>
      <c r="C283" s="89">
        <v>-8.1325970000000005</v>
      </c>
      <c r="N283" s="89">
        <v>5566060000</v>
      </c>
      <c r="O283" s="89">
        <v>-9.5921220999999992</v>
      </c>
    </row>
    <row r="284" spans="2:15" x14ac:dyDescent="0.25">
      <c r="B284" s="89">
        <v>5645105000</v>
      </c>
      <c r="C284" s="89">
        <v>-8.1372776000000009</v>
      </c>
      <c r="N284" s="89">
        <v>5645105000</v>
      </c>
      <c r="O284" s="89">
        <v>-9.6741551999999995</v>
      </c>
    </row>
    <row r="285" spans="2:15" x14ac:dyDescent="0.25">
      <c r="B285" s="89">
        <v>5724150000</v>
      </c>
      <c r="C285" s="89">
        <v>-8.1417827999999997</v>
      </c>
      <c r="N285" s="89">
        <v>5724150000</v>
      </c>
      <c r="O285" s="89">
        <v>-9.7537727000000007</v>
      </c>
    </row>
    <row r="286" spans="2:15" x14ac:dyDescent="0.25">
      <c r="B286" s="89">
        <v>5803195000</v>
      </c>
      <c r="C286" s="89">
        <v>-8.1526308000000007</v>
      </c>
      <c r="N286" s="89">
        <v>5803195000</v>
      </c>
      <c r="O286" s="89">
        <v>-9.7638206000000007</v>
      </c>
    </row>
    <row r="287" spans="2:15" x14ac:dyDescent="0.25">
      <c r="B287" s="89">
        <v>5882240000</v>
      </c>
      <c r="C287" s="89">
        <v>-8.3076858999999992</v>
      </c>
      <c r="N287" s="89">
        <v>5882240000</v>
      </c>
      <c r="O287" s="89">
        <v>-9.9016217999999991</v>
      </c>
    </row>
    <row r="288" spans="2:15" x14ac:dyDescent="0.25">
      <c r="B288" s="89">
        <v>5961285000</v>
      </c>
      <c r="C288" s="89">
        <v>-8.2561292999999996</v>
      </c>
      <c r="N288" s="89">
        <v>5961285000</v>
      </c>
      <c r="O288" s="89">
        <v>-9.8831281999999998</v>
      </c>
    </row>
    <row r="289" spans="2:15" x14ac:dyDescent="0.25">
      <c r="B289" s="89">
        <v>6040330000</v>
      </c>
      <c r="C289" s="89">
        <v>-8.2194920000000007</v>
      </c>
      <c r="N289" s="89">
        <v>6040330000</v>
      </c>
      <c r="O289" s="89">
        <v>-9.8751850000000001</v>
      </c>
    </row>
    <row r="290" spans="2:15" x14ac:dyDescent="0.25">
      <c r="B290" s="89">
        <v>6119375000</v>
      </c>
      <c r="C290" s="89">
        <v>-8.2205753000000001</v>
      </c>
      <c r="N290" s="89">
        <v>6119375000</v>
      </c>
      <c r="O290" s="89">
        <v>-9.9372120000000006</v>
      </c>
    </row>
    <row r="291" spans="2:15" x14ac:dyDescent="0.25">
      <c r="B291" s="89">
        <v>6198420000</v>
      </c>
      <c r="C291" s="89">
        <v>-8.2925024000000001</v>
      </c>
      <c r="N291" s="89">
        <v>6198420000</v>
      </c>
      <c r="O291" s="89">
        <v>-10.062578</v>
      </c>
    </row>
    <row r="292" spans="2:15" x14ac:dyDescent="0.25">
      <c r="B292" s="89">
        <v>6277465000</v>
      </c>
      <c r="C292" s="89">
        <v>-8.2885922999999995</v>
      </c>
      <c r="N292" s="89">
        <v>6277465000</v>
      </c>
      <c r="O292" s="89">
        <v>-10.069338999999999</v>
      </c>
    </row>
    <row r="293" spans="2:15" x14ac:dyDescent="0.25">
      <c r="B293" s="89">
        <v>6356510000</v>
      </c>
      <c r="C293" s="89">
        <v>-8.3720979999999994</v>
      </c>
      <c r="N293" s="89">
        <v>6356510000</v>
      </c>
      <c r="O293" s="89">
        <v>-10.116253</v>
      </c>
    </row>
    <row r="294" spans="2:15" x14ac:dyDescent="0.25">
      <c r="B294" s="89">
        <v>6435555000</v>
      </c>
      <c r="C294" s="89">
        <v>-8.4198895</v>
      </c>
      <c r="N294" s="89">
        <v>6435555000</v>
      </c>
      <c r="O294" s="89">
        <v>-10.139504000000001</v>
      </c>
    </row>
    <row r="295" spans="2:15" x14ac:dyDescent="0.25">
      <c r="B295" s="89">
        <v>6514600000</v>
      </c>
      <c r="C295" s="89">
        <v>-8.3781013000000009</v>
      </c>
      <c r="N295" s="89">
        <v>6514600000</v>
      </c>
      <c r="O295" s="89">
        <v>-10.092428999999999</v>
      </c>
    </row>
    <row r="296" spans="2:15" x14ac:dyDescent="0.25">
      <c r="B296" s="89">
        <v>6593645000</v>
      </c>
      <c r="C296" s="89">
        <v>-8.3599338999999997</v>
      </c>
      <c r="N296" s="89">
        <v>6593645000</v>
      </c>
      <c r="O296" s="89">
        <v>-10.121195</v>
      </c>
    </row>
    <row r="297" spans="2:15" x14ac:dyDescent="0.25">
      <c r="B297" s="89">
        <v>6672690000</v>
      </c>
      <c r="C297" s="89">
        <v>-8.4869251000000006</v>
      </c>
      <c r="N297" s="89">
        <v>6672690000</v>
      </c>
      <c r="O297" s="89">
        <v>-10.225351</v>
      </c>
    </row>
    <row r="298" spans="2:15" x14ac:dyDescent="0.25">
      <c r="B298" s="89">
        <v>6751735000</v>
      </c>
      <c r="C298" s="89">
        <v>-8.5515203</v>
      </c>
      <c r="N298" s="89">
        <v>6751735000</v>
      </c>
      <c r="O298" s="89">
        <v>-10.234268</v>
      </c>
    </row>
    <row r="299" spans="2:15" x14ac:dyDescent="0.25">
      <c r="B299" s="89">
        <v>6830780000</v>
      </c>
      <c r="C299" s="89">
        <v>-8.6008023999999992</v>
      </c>
      <c r="N299" s="89">
        <v>6830780000</v>
      </c>
      <c r="O299" s="89">
        <v>-10.290865</v>
      </c>
    </row>
    <row r="300" spans="2:15" x14ac:dyDescent="0.25">
      <c r="B300" s="89">
        <v>6909825000</v>
      </c>
      <c r="C300" s="89">
        <v>-8.6142921000000001</v>
      </c>
      <c r="N300" s="89">
        <v>6909825000</v>
      </c>
      <c r="O300" s="89">
        <v>-10.261343</v>
      </c>
    </row>
    <row r="301" spans="2:15" x14ac:dyDescent="0.25">
      <c r="B301" s="89">
        <v>6988870000</v>
      </c>
      <c r="C301" s="89">
        <v>-8.5990801000000001</v>
      </c>
      <c r="N301" s="89">
        <v>6988870000</v>
      </c>
      <c r="O301" s="89">
        <v>-10.268583</v>
      </c>
    </row>
    <row r="302" spans="2:15" x14ac:dyDescent="0.25">
      <c r="B302" s="89">
        <v>7067915000</v>
      </c>
      <c r="C302" s="89">
        <v>-8.6381283</v>
      </c>
      <c r="N302" s="89">
        <v>7067915000</v>
      </c>
      <c r="O302" s="89">
        <v>-10.35661</v>
      </c>
    </row>
    <row r="303" spans="2:15" x14ac:dyDescent="0.25">
      <c r="B303" s="89">
        <v>7146960000</v>
      </c>
      <c r="C303" s="89">
        <v>-8.7625504000000003</v>
      </c>
      <c r="N303" s="89">
        <v>7146960000</v>
      </c>
      <c r="O303" s="89">
        <v>-10.437246</v>
      </c>
    </row>
    <row r="304" spans="2:15" x14ac:dyDescent="0.25">
      <c r="B304" s="89">
        <v>7226005000</v>
      </c>
      <c r="C304" s="89">
        <v>-8.7883463000000006</v>
      </c>
      <c r="N304" s="89">
        <v>7226005000</v>
      </c>
      <c r="O304" s="89">
        <v>-10.453092</v>
      </c>
    </row>
    <row r="305" spans="2:15" x14ac:dyDescent="0.25">
      <c r="B305" s="89">
        <v>7305050000</v>
      </c>
      <c r="C305" s="89">
        <v>-8.8993149000000003</v>
      </c>
      <c r="N305" s="89">
        <v>7305050000</v>
      </c>
      <c r="O305" s="89">
        <v>-10.546512</v>
      </c>
    </row>
    <row r="306" spans="2:15" x14ac:dyDescent="0.25">
      <c r="B306" s="89">
        <v>7384095000</v>
      </c>
      <c r="C306" s="89">
        <v>-8.8635645000000007</v>
      </c>
      <c r="N306" s="89">
        <v>7384095000</v>
      </c>
      <c r="O306" s="89">
        <v>-10.512229</v>
      </c>
    </row>
    <row r="307" spans="2:15" x14ac:dyDescent="0.25">
      <c r="B307" s="89">
        <v>7463140000</v>
      </c>
      <c r="C307" s="89">
        <v>-8.8746042000000003</v>
      </c>
      <c r="N307" s="89">
        <v>7463140000</v>
      </c>
      <c r="O307" s="89">
        <v>-10.528238</v>
      </c>
    </row>
    <row r="308" spans="2:15" x14ac:dyDescent="0.25">
      <c r="B308" s="89">
        <v>7542185000</v>
      </c>
      <c r="C308" s="89">
        <v>-8.9057607999999995</v>
      </c>
      <c r="N308" s="89">
        <v>7542185000</v>
      </c>
      <c r="O308" s="89">
        <v>-10.623665000000001</v>
      </c>
    </row>
    <row r="309" spans="2:15" x14ac:dyDescent="0.25">
      <c r="B309" s="89">
        <v>7621230000</v>
      </c>
      <c r="C309" s="89">
        <v>-8.9054918000000001</v>
      </c>
      <c r="N309" s="89">
        <v>7621230000</v>
      </c>
      <c r="O309" s="89">
        <v>-10.609054</v>
      </c>
    </row>
    <row r="310" spans="2:15" x14ac:dyDescent="0.25">
      <c r="B310" s="89">
        <v>7700275000</v>
      </c>
      <c r="C310" s="89">
        <v>-9.0620727999999993</v>
      </c>
      <c r="N310" s="89">
        <v>7700275000</v>
      </c>
      <c r="O310" s="89">
        <v>-10.709758000000001</v>
      </c>
    </row>
    <row r="311" spans="2:15" x14ac:dyDescent="0.25">
      <c r="B311" s="89">
        <v>7779320000</v>
      </c>
      <c r="C311" s="89">
        <v>-9.0363588000000004</v>
      </c>
      <c r="N311" s="89">
        <v>7779320000</v>
      </c>
      <c r="O311" s="89">
        <v>-10.686752</v>
      </c>
    </row>
    <row r="312" spans="2:15" x14ac:dyDescent="0.25">
      <c r="B312" s="89">
        <v>7858365000</v>
      </c>
      <c r="C312" s="89">
        <v>-8.9523314999999997</v>
      </c>
      <c r="N312" s="89">
        <v>7858365000</v>
      </c>
      <c r="O312" s="89">
        <v>-10.569781000000001</v>
      </c>
    </row>
    <row r="313" spans="2:15" x14ac:dyDescent="0.25">
      <c r="B313" s="89">
        <v>7937410000</v>
      </c>
      <c r="C313" s="89">
        <v>-8.9004344999999994</v>
      </c>
      <c r="N313" s="89">
        <v>7937410000</v>
      </c>
      <c r="O313" s="89">
        <v>-10.541219999999999</v>
      </c>
    </row>
    <row r="314" spans="2:15" x14ac:dyDescent="0.25">
      <c r="B314" s="89">
        <v>8016455000</v>
      </c>
      <c r="C314" s="89">
        <v>-8.8433598999999994</v>
      </c>
      <c r="N314" s="89">
        <v>8016455000</v>
      </c>
      <c r="O314" s="89">
        <v>-10.559640999999999</v>
      </c>
    </row>
    <row r="315" spans="2:15" x14ac:dyDescent="0.25">
      <c r="B315" s="89">
        <v>8095500000</v>
      </c>
      <c r="C315" s="89">
        <v>-8.994173</v>
      </c>
      <c r="N315" s="89">
        <v>8095500000</v>
      </c>
      <c r="O315" s="89">
        <v>-10.685955999999999</v>
      </c>
    </row>
    <row r="316" spans="2:15" x14ac:dyDescent="0.25">
      <c r="B316" s="89">
        <v>8174545000</v>
      </c>
      <c r="C316" s="89">
        <v>-8.9190874000000004</v>
      </c>
      <c r="N316" s="89">
        <v>8174545000</v>
      </c>
      <c r="O316" s="89">
        <v>-10.641736</v>
      </c>
    </row>
    <row r="317" spans="2:15" x14ac:dyDescent="0.25">
      <c r="B317" s="89">
        <v>8253590000</v>
      </c>
      <c r="C317" s="89">
        <v>-8.9960842000000003</v>
      </c>
      <c r="N317" s="89">
        <v>8253590000</v>
      </c>
      <c r="O317" s="89">
        <v>-10.692072</v>
      </c>
    </row>
    <row r="318" spans="2:15" x14ac:dyDescent="0.25">
      <c r="B318" s="89">
        <v>8332635000</v>
      </c>
      <c r="C318" s="89">
        <v>-8.8966875000000005</v>
      </c>
      <c r="N318" s="89">
        <v>8332635000</v>
      </c>
      <c r="O318" s="89">
        <v>-10.659198</v>
      </c>
    </row>
    <row r="319" spans="2:15" x14ac:dyDescent="0.25">
      <c r="B319" s="89">
        <v>8411680000</v>
      </c>
      <c r="C319" s="89">
        <v>-8.9371080000000003</v>
      </c>
      <c r="N319" s="89">
        <v>8411680000</v>
      </c>
      <c r="O319" s="89">
        <v>-10.7156</v>
      </c>
    </row>
    <row r="320" spans="2:15" x14ac:dyDescent="0.25">
      <c r="B320" s="89">
        <v>8490725000</v>
      </c>
      <c r="C320" s="89">
        <v>-9.1708707999999994</v>
      </c>
      <c r="N320" s="89">
        <v>8490725000</v>
      </c>
      <c r="O320" s="89">
        <v>-11.042812</v>
      </c>
    </row>
    <row r="321" spans="2:15" x14ac:dyDescent="0.25">
      <c r="B321" s="89">
        <v>8569770000</v>
      </c>
      <c r="C321" s="89">
        <v>-9.1008882999999994</v>
      </c>
      <c r="N321" s="89">
        <v>8569770000</v>
      </c>
      <c r="O321" s="89">
        <v>-10.847576999999999</v>
      </c>
    </row>
    <row r="322" spans="2:15" x14ac:dyDescent="0.25">
      <c r="B322" s="89">
        <v>8648815000</v>
      </c>
      <c r="C322" s="89">
        <v>-9.2135333999999993</v>
      </c>
      <c r="N322" s="89">
        <v>8648815000</v>
      </c>
      <c r="O322" s="89">
        <v>-11.078783</v>
      </c>
    </row>
    <row r="323" spans="2:15" x14ac:dyDescent="0.25">
      <c r="B323" s="89">
        <v>8727860000</v>
      </c>
      <c r="C323" s="89">
        <v>-9.2531309000000004</v>
      </c>
      <c r="N323" s="89">
        <v>8727860000</v>
      </c>
      <c r="O323" s="89">
        <v>-11.018155999999999</v>
      </c>
    </row>
    <row r="324" spans="2:15" x14ac:dyDescent="0.25">
      <c r="B324" s="89">
        <v>8806905000</v>
      </c>
      <c r="C324" s="89">
        <v>-9.0004120000000007</v>
      </c>
      <c r="N324" s="89">
        <v>8806905000</v>
      </c>
      <c r="O324" s="89">
        <v>-10.840932</v>
      </c>
    </row>
    <row r="325" spans="2:15" x14ac:dyDescent="0.25">
      <c r="B325" s="89">
        <v>8885950000</v>
      </c>
      <c r="C325" s="89">
        <v>-9.1142129999999995</v>
      </c>
      <c r="N325" s="89">
        <v>8885950000</v>
      </c>
      <c r="O325" s="89">
        <v>-10.943701000000001</v>
      </c>
    </row>
    <row r="326" spans="2:15" x14ac:dyDescent="0.25">
      <c r="B326" s="89">
        <v>8964995000</v>
      </c>
      <c r="C326" s="89">
        <v>-9.2091837000000005</v>
      </c>
      <c r="N326" s="89">
        <v>8964995000</v>
      </c>
      <c r="O326" s="89">
        <v>-10.943251999999999</v>
      </c>
    </row>
    <row r="327" spans="2:15" x14ac:dyDescent="0.25">
      <c r="B327" s="89">
        <v>9044040000</v>
      </c>
      <c r="C327" s="89">
        <v>-9.2294435999999997</v>
      </c>
      <c r="N327" s="89">
        <v>9044040000</v>
      </c>
      <c r="O327" s="89">
        <v>-11.021362999999999</v>
      </c>
    </row>
    <row r="328" spans="2:15" x14ac:dyDescent="0.25">
      <c r="B328" s="89">
        <v>9123085000</v>
      </c>
      <c r="C328" s="89">
        <v>-9.1777581999999995</v>
      </c>
      <c r="N328" s="89">
        <v>9123085000</v>
      </c>
      <c r="O328" s="89">
        <v>-10.875439999999999</v>
      </c>
    </row>
    <row r="329" spans="2:15" x14ac:dyDescent="0.25">
      <c r="B329" s="89">
        <v>9202130000</v>
      </c>
      <c r="C329" s="89">
        <v>-9.1563215000000007</v>
      </c>
      <c r="N329" s="89">
        <v>9202130000</v>
      </c>
      <c r="O329" s="89">
        <v>-10.876215999999999</v>
      </c>
    </row>
    <row r="330" spans="2:15" x14ac:dyDescent="0.25">
      <c r="B330" s="89">
        <v>9281175000</v>
      </c>
      <c r="C330" s="89">
        <v>-9.2109413</v>
      </c>
      <c r="N330" s="89">
        <v>9281175000</v>
      </c>
      <c r="O330" s="89">
        <v>-10.929487</v>
      </c>
    </row>
    <row r="331" spans="2:15" x14ac:dyDescent="0.25">
      <c r="B331" s="89">
        <v>9360220000</v>
      </c>
      <c r="C331" s="89">
        <v>-9.0303383000000004</v>
      </c>
      <c r="N331" s="89">
        <v>9360220000</v>
      </c>
      <c r="O331" s="89">
        <v>-10.721579999999999</v>
      </c>
    </row>
    <row r="332" spans="2:15" x14ac:dyDescent="0.25">
      <c r="B332" s="89">
        <v>9439265000</v>
      </c>
      <c r="C332" s="89">
        <v>-9.1910419000000001</v>
      </c>
      <c r="N332" s="89">
        <v>9439265000</v>
      </c>
      <c r="O332" s="89">
        <v>-10.825124000000001</v>
      </c>
    </row>
    <row r="333" spans="2:15" x14ac:dyDescent="0.25">
      <c r="B333" s="89">
        <v>9518310000</v>
      </c>
      <c r="C333" s="89">
        <v>-9.2184676999999997</v>
      </c>
      <c r="N333" s="89">
        <v>9518310000</v>
      </c>
      <c r="O333" s="89">
        <v>-10.844086000000001</v>
      </c>
    </row>
    <row r="334" spans="2:15" x14ac:dyDescent="0.25">
      <c r="B334" s="89">
        <v>9597355000</v>
      </c>
      <c r="C334" s="89">
        <v>-9.1396399000000006</v>
      </c>
      <c r="N334" s="89">
        <v>9597355000</v>
      </c>
      <c r="O334" s="89">
        <v>-10.715158000000001</v>
      </c>
    </row>
    <row r="335" spans="2:15" x14ac:dyDescent="0.25">
      <c r="B335" s="89">
        <v>9676400000</v>
      </c>
      <c r="C335" s="89">
        <v>-9.1667824000000007</v>
      </c>
      <c r="N335" s="89">
        <v>9676400000</v>
      </c>
      <c r="O335" s="89">
        <v>-10.750775000000001</v>
      </c>
    </row>
    <row r="336" spans="2:15" x14ac:dyDescent="0.25">
      <c r="B336" s="89">
        <v>9755445000</v>
      </c>
      <c r="C336" s="89">
        <v>-9.1099052</v>
      </c>
      <c r="N336" s="89">
        <v>9755445000</v>
      </c>
      <c r="O336" s="89">
        <v>-10.649713999999999</v>
      </c>
    </row>
    <row r="337" spans="2:15" x14ac:dyDescent="0.25">
      <c r="B337" s="89">
        <v>9834490000</v>
      </c>
      <c r="C337" s="89">
        <v>-9.1997900000000001</v>
      </c>
      <c r="N337" s="89">
        <v>9834490000</v>
      </c>
      <c r="O337" s="89">
        <v>-10.764018999999999</v>
      </c>
    </row>
    <row r="338" spans="2:15" x14ac:dyDescent="0.25">
      <c r="B338" s="89">
        <v>9913535000</v>
      </c>
      <c r="C338" s="89">
        <v>-9.2183781000000007</v>
      </c>
      <c r="N338" s="89">
        <v>9913535000</v>
      </c>
      <c r="O338" s="89">
        <v>-10.708387</v>
      </c>
    </row>
    <row r="339" spans="2:15" x14ac:dyDescent="0.25">
      <c r="B339" s="89">
        <v>9992580000</v>
      </c>
      <c r="C339" s="89">
        <v>-9.2370367000000009</v>
      </c>
      <c r="N339" s="89">
        <v>9992580000</v>
      </c>
      <c r="O339" s="89">
        <v>-10.712472999999999</v>
      </c>
    </row>
    <row r="340" spans="2:15" x14ac:dyDescent="0.25">
      <c r="B340" s="89">
        <v>10071625000</v>
      </c>
      <c r="C340" s="89">
        <v>-9.2727737000000001</v>
      </c>
      <c r="N340" s="89">
        <v>10071625000</v>
      </c>
      <c r="O340" s="89">
        <v>-10.744069</v>
      </c>
    </row>
    <row r="341" spans="2:15" x14ac:dyDescent="0.25">
      <c r="B341" s="89">
        <v>10150670000</v>
      </c>
      <c r="C341" s="89">
        <v>-9.1864346999999995</v>
      </c>
      <c r="N341" s="89">
        <v>10150670000</v>
      </c>
      <c r="O341" s="89">
        <v>-10.608103</v>
      </c>
    </row>
    <row r="342" spans="2:15" x14ac:dyDescent="0.25">
      <c r="B342" s="89">
        <v>10229715000</v>
      </c>
      <c r="C342" s="89">
        <v>-9.2254743999999995</v>
      </c>
      <c r="N342" s="89">
        <v>10229715000</v>
      </c>
      <c r="O342" s="89">
        <v>-10.690954</v>
      </c>
    </row>
    <row r="343" spans="2:15" x14ac:dyDescent="0.25">
      <c r="B343" s="89">
        <v>10308760000</v>
      </c>
      <c r="C343" s="89">
        <v>-9.2615824</v>
      </c>
      <c r="N343" s="89">
        <v>10308760000</v>
      </c>
      <c r="O343" s="89">
        <v>-10.713761</v>
      </c>
    </row>
    <row r="344" spans="2:15" x14ac:dyDescent="0.25">
      <c r="B344" s="89">
        <v>10387805000</v>
      </c>
      <c r="C344" s="89">
        <v>-9.2715235000000007</v>
      </c>
      <c r="N344" s="89">
        <v>10387805000</v>
      </c>
      <c r="O344" s="89">
        <v>-10.754807</v>
      </c>
    </row>
    <row r="345" spans="2:15" x14ac:dyDescent="0.25">
      <c r="B345" s="89">
        <v>10466850000</v>
      </c>
      <c r="C345" s="89">
        <v>-9.2269114999999999</v>
      </c>
      <c r="N345" s="89">
        <v>10466850000</v>
      </c>
      <c r="O345" s="89">
        <v>-10.757115000000001</v>
      </c>
    </row>
    <row r="346" spans="2:15" x14ac:dyDescent="0.25">
      <c r="B346" s="89">
        <v>10545895000</v>
      </c>
      <c r="C346" s="89">
        <v>-9.1763362999999991</v>
      </c>
      <c r="N346" s="89">
        <v>10545895000</v>
      </c>
      <c r="O346" s="89">
        <v>-10.678674000000001</v>
      </c>
    </row>
    <row r="347" spans="2:15" x14ac:dyDescent="0.25">
      <c r="B347" s="89">
        <v>10624940000</v>
      </c>
      <c r="C347" s="89">
        <v>-9.1904944999999998</v>
      </c>
      <c r="N347" s="89">
        <v>10624940000</v>
      </c>
      <c r="O347" s="89">
        <v>-10.671721</v>
      </c>
    </row>
    <row r="348" spans="2:15" x14ac:dyDescent="0.25">
      <c r="B348" s="89">
        <v>10703985000</v>
      </c>
      <c r="C348" s="89">
        <v>-9.3787412999999997</v>
      </c>
      <c r="N348" s="89">
        <v>10703985000</v>
      </c>
      <c r="O348" s="89">
        <v>-10.834953000000001</v>
      </c>
    </row>
    <row r="349" spans="2:15" x14ac:dyDescent="0.25">
      <c r="B349" s="89">
        <v>10783030000</v>
      </c>
      <c r="C349" s="89">
        <v>-9.3451117999999997</v>
      </c>
      <c r="N349" s="89">
        <v>10783030000</v>
      </c>
      <c r="O349" s="89">
        <v>-10.747415999999999</v>
      </c>
    </row>
    <row r="350" spans="2:15" x14ac:dyDescent="0.25">
      <c r="B350" s="89">
        <v>10862075000</v>
      </c>
      <c r="C350" s="89">
        <v>-9.4592209</v>
      </c>
      <c r="N350" s="89">
        <v>10862075000</v>
      </c>
      <c r="O350" s="89">
        <v>-10.843097999999999</v>
      </c>
    </row>
    <row r="351" spans="2:15" x14ac:dyDescent="0.25">
      <c r="B351" s="89">
        <v>10941120000</v>
      </c>
      <c r="C351" s="89">
        <v>-9.4373064000000007</v>
      </c>
      <c r="N351" s="89">
        <v>10941120000</v>
      </c>
      <c r="O351" s="89">
        <v>-10.766645</v>
      </c>
    </row>
    <row r="352" spans="2:15" x14ac:dyDescent="0.25">
      <c r="B352" s="89">
        <v>11020165000</v>
      </c>
      <c r="C352" s="89">
        <v>-9.4303788999999991</v>
      </c>
      <c r="N352" s="89">
        <v>11020165000</v>
      </c>
      <c r="O352" s="89">
        <v>-10.704693000000001</v>
      </c>
    </row>
    <row r="353" spans="2:15" x14ac:dyDescent="0.25">
      <c r="B353" s="89">
        <v>11099210000</v>
      </c>
      <c r="C353" s="89">
        <v>-9.6663589000000005</v>
      </c>
      <c r="N353" s="89">
        <v>11099210000</v>
      </c>
      <c r="O353" s="89">
        <v>-10.872188</v>
      </c>
    </row>
    <row r="354" spans="2:15" x14ac:dyDescent="0.25">
      <c r="B354" s="89">
        <v>11178255000</v>
      </c>
      <c r="C354" s="89">
        <v>-9.5269232000000006</v>
      </c>
      <c r="N354" s="89">
        <v>11178255000</v>
      </c>
      <c r="O354" s="89">
        <v>-10.640648000000001</v>
      </c>
    </row>
    <row r="355" spans="2:15" x14ac:dyDescent="0.25">
      <c r="B355" s="89">
        <v>11257300000</v>
      </c>
      <c r="C355" s="89">
        <v>-9.6613007</v>
      </c>
      <c r="N355" s="89">
        <v>11257300000</v>
      </c>
      <c r="O355" s="89">
        <v>-10.722699</v>
      </c>
    </row>
    <row r="356" spans="2:15" x14ac:dyDescent="0.25">
      <c r="B356" s="89">
        <v>11336345000</v>
      </c>
      <c r="C356" s="89">
        <v>-9.7393111999999995</v>
      </c>
      <c r="N356" s="89">
        <v>11336345000</v>
      </c>
      <c r="O356" s="89">
        <v>-10.706677000000001</v>
      </c>
    </row>
    <row r="357" spans="2:15" x14ac:dyDescent="0.25">
      <c r="B357" s="89">
        <v>11415390000</v>
      </c>
      <c r="C357" s="89">
        <v>-9.8273791999999993</v>
      </c>
      <c r="N357" s="89">
        <v>11415390000</v>
      </c>
      <c r="O357" s="89">
        <v>-10.675611999999999</v>
      </c>
    </row>
    <row r="358" spans="2:15" x14ac:dyDescent="0.25">
      <c r="B358" s="89">
        <v>11494435000</v>
      </c>
      <c r="C358" s="89">
        <v>-9.9439554000000001</v>
      </c>
      <c r="N358" s="89">
        <v>11494435000</v>
      </c>
      <c r="O358" s="89">
        <v>-10.655894</v>
      </c>
    </row>
    <row r="359" spans="2:15" x14ac:dyDescent="0.25">
      <c r="B359" s="89">
        <v>11573480000</v>
      </c>
      <c r="C359" s="89">
        <v>-9.9294843999999998</v>
      </c>
      <c r="N359" s="89">
        <v>11573480000</v>
      </c>
      <c r="O359" s="89">
        <v>-10.467166000000001</v>
      </c>
    </row>
    <row r="360" spans="2:15" x14ac:dyDescent="0.25">
      <c r="B360" s="89">
        <v>11652525000</v>
      </c>
      <c r="C360" s="89">
        <v>-10.274224</v>
      </c>
      <c r="N360" s="89">
        <v>11652525000</v>
      </c>
      <c r="O360" s="89">
        <v>-10.614894</v>
      </c>
    </row>
    <row r="361" spans="2:15" x14ac:dyDescent="0.25">
      <c r="B361" s="89">
        <v>11731570000</v>
      </c>
      <c r="C361" s="89">
        <v>-10.389861</v>
      </c>
      <c r="N361" s="89">
        <v>11731570000</v>
      </c>
      <c r="O361" s="89">
        <v>-10.506532</v>
      </c>
    </row>
    <row r="362" spans="2:15" x14ac:dyDescent="0.25">
      <c r="B362" s="89">
        <v>11810615000</v>
      </c>
      <c r="C362" s="89">
        <v>-10.578753000000001</v>
      </c>
      <c r="N362" s="89">
        <v>11810615000</v>
      </c>
      <c r="O362" s="89">
        <v>-10.468502000000001</v>
      </c>
    </row>
    <row r="363" spans="2:15" x14ac:dyDescent="0.25">
      <c r="B363" s="89">
        <v>11889660000</v>
      </c>
      <c r="C363" s="89">
        <v>-10.850016999999999</v>
      </c>
      <c r="N363" s="89">
        <v>11889660000</v>
      </c>
      <c r="O363" s="89">
        <v>-10.483297</v>
      </c>
    </row>
    <row r="364" spans="2:15" x14ac:dyDescent="0.25">
      <c r="B364" s="89">
        <v>11968705000</v>
      </c>
      <c r="C364" s="89">
        <v>-11.072151</v>
      </c>
      <c r="N364" s="89">
        <v>11968705000</v>
      </c>
      <c r="O364" s="89">
        <v>-10.403831</v>
      </c>
    </row>
    <row r="365" spans="2:15" x14ac:dyDescent="0.25">
      <c r="B365" s="89">
        <v>12047750000</v>
      </c>
      <c r="C365" s="89">
        <v>-11.314374000000001</v>
      </c>
      <c r="N365" s="89">
        <v>12047750000</v>
      </c>
      <c r="O365" s="89">
        <v>-10.374931999999999</v>
      </c>
    </row>
    <row r="366" spans="2:15" x14ac:dyDescent="0.25">
      <c r="B366" s="89">
        <v>12126795000</v>
      </c>
      <c r="C366" s="89">
        <v>-11.673489</v>
      </c>
      <c r="N366" s="89">
        <v>12126795000</v>
      </c>
      <c r="O366" s="89">
        <v>-10.410188</v>
      </c>
    </row>
    <row r="367" spans="2:15" x14ac:dyDescent="0.25">
      <c r="B367" s="89">
        <v>12205840000</v>
      </c>
      <c r="C367" s="89">
        <v>-12.034352</v>
      </c>
      <c r="N367" s="89">
        <v>12205840000</v>
      </c>
      <c r="O367" s="89">
        <v>-10.466729000000001</v>
      </c>
    </row>
    <row r="368" spans="2:15" x14ac:dyDescent="0.25">
      <c r="B368" s="89">
        <v>12284885000</v>
      </c>
      <c r="C368" s="89">
        <v>-12.35492</v>
      </c>
      <c r="N368" s="89">
        <v>12284885000</v>
      </c>
      <c r="O368" s="89">
        <v>-10.449413</v>
      </c>
    </row>
    <row r="369" spans="2:15" x14ac:dyDescent="0.25">
      <c r="B369" s="89">
        <v>12363930000</v>
      </c>
      <c r="C369" s="89">
        <v>-12.676356</v>
      </c>
      <c r="N369" s="89">
        <v>12363930000</v>
      </c>
      <c r="O369" s="89">
        <v>-10.467263000000001</v>
      </c>
    </row>
    <row r="370" spans="2:15" x14ac:dyDescent="0.25">
      <c r="B370" s="89">
        <v>12442975000</v>
      </c>
      <c r="C370" s="89">
        <v>-13.083665</v>
      </c>
      <c r="N370" s="89">
        <v>12442975000</v>
      </c>
      <c r="O370" s="89">
        <v>-10.522168000000001</v>
      </c>
    </row>
    <row r="371" spans="2:15" x14ac:dyDescent="0.25">
      <c r="B371" s="89">
        <v>12522020000</v>
      </c>
      <c r="C371" s="89">
        <v>-13.513622</v>
      </c>
      <c r="N371" s="89">
        <v>12522020000</v>
      </c>
      <c r="O371" s="89">
        <v>-10.561450000000001</v>
      </c>
    </row>
    <row r="372" spans="2:15" x14ac:dyDescent="0.25">
      <c r="B372" s="89">
        <v>12601065000</v>
      </c>
      <c r="C372" s="89">
        <v>-13.965916</v>
      </c>
      <c r="N372" s="89">
        <v>12601065000</v>
      </c>
      <c r="O372" s="89">
        <v>-10.666475</v>
      </c>
    </row>
    <row r="373" spans="2:15" x14ac:dyDescent="0.25">
      <c r="B373" s="89">
        <v>12680110000</v>
      </c>
      <c r="C373" s="89">
        <v>-14.44425</v>
      </c>
      <c r="N373" s="89">
        <v>12680110000</v>
      </c>
      <c r="O373" s="89">
        <v>-10.739474</v>
      </c>
    </row>
    <row r="374" spans="2:15" x14ac:dyDescent="0.25">
      <c r="B374" s="89">
        <v>12759155000</v>
      </c>
      <c r="C374" s="89">
        <v>-14.907088</v>
      </c>
      <c r="N374" s="89">
        <v>12759155000</v>
      </c>
      <c r="O374" s="89">
        <v>-10.773073</v>
      </c>
    </row>
    <row r="375" spans="2:15" x14ac:dyDescent="0.25">
      <c r="B375" s="89">
        <v>12838200000</v>
      </c>
      <c r="C375" s="89">
        <v>-15.397501999999999</v>
      </c>
      <c r="N375" s="89">
        <v>12838200000</v>
      </c>
      <c r="O375" s="89">
        <v>-10.803908</v>
      </c>
    </row>
    <row r="376" spans="2:15" x14ac:dyDescent="0.25">
      <c r="B376" s="89">
        <v>12917245000</v>
      </c>
      <c r="C376" s="89">
        <v>-15.910297999999999</v>
      </c>
      <c r="N376" s="89">
        <v>12917245000</v>
      </c>
      <c r="O376" s="89">
        <v>-10.874008</v>
      </c>
    </row>
    <row r="377" spans="2:15" x14ac:dyDescent="0.25">
      <c r="B377" s="89">
        <v>12996290000</v>
      </c>
      <c r="C377" s="89">
        <v>-16.520316999999999</v>
      </c>
      <c r="N377" s="89">
        <v>12996290000</v>
      </c>
      <c r="O377" s="89">
        <v>-11.094728999999999</v>
      </c>
    </row>
    <row r="378" spans="2:15" x14ac:dyDescent="0.25">
      <c r="B378" s="89">
        <v>13075335000</v>
      </c>
      <c r="C378" s="89">
        <v>-17.002027999999999</v>
      </c>
      <c r="N378" s="89">
        <v>13075335000</v>
      </c>
      <c r="O378" s="89">
        <v>-11.111719000000001</v>
      </c>
    </row>
    <row r="379" spans="2:15" x14ac:dyDescent="0.25">
      <c r="B379" s="89">
        <v>13154380000</v>
      </c>
      <c r="C379" s="89">
        <v>-17.601856000000002</v>
      </c>
      <c r="N379" s="89">
        <v>13154380000</v>
      </c>
      <c r="O379" s="89">
        <v>-11.137797000000001</v>
      </c>
    </row>
    <row r="380" spans="2:15" x14ac:dyDescent="0.25">
      <c r="B380" s="89">
        <v>13233425000</v>
      </c>
      <c r="C380" s="89">
        <v>-18.191647</v>
      </c>
      <c r="N380" s="89">
        <v>13233425000</v>
      </c>
      <c r="O380" s="89">
        <v>-11.277879</v>
      </c>
    </row>
    <row r="381" spans="2:15" x14ac:dyDescent="0.25">
      <c r="B381" s="89">
        <v>13312470000</v>
      </c>
      <c r="C381" s="89">
        <v>-18.718167999999999</v>
      </c>
      <c r="N381" s="89">
        <v>13312470000</v>
      </c>
      <c r="O381" s="89">
        <v>-11.373488</v>
      </c>
    </row>
    <row r="382" spans="2:15" x14ac:dyDescent="0.25">
      <c r="B382" s="89">
        <v>13391515000</v>
      </c>
      <c r="C382" s="89">
        <v>-19.318569</v>
      </c>
      <c r="N382" s="89">
        <v>13391515000</v>
      </c>
      <c r="O382" s="89">
        <v>-11.575972999999999</v>
      </c>
    </row>
    <row r="383" spans="2:15" x14ac:dyDescent="0.25">
      <c r="B383" s="89">
        <v>13470560000</v>
      </c>
      <c r="C383" s="89">
        <v>-19.937403</v>
      </c>
      <c r="N383" s="89">
        <v>13470560000</v>
      </c>
      <c r="O383" s="89">
        <v>-11.956192</v>
      </c>
    </row>
    <row r="384" spans="2:15" x14ac:dyDescent="0.25">
      <c r="B384" s="89">
        <v>13549605000</v>
      </c>
      <c r="C384" s="89">
        <v>-20.534161000000001</v>
      </c>
      <c r="N384" s="89">
        <v>13549605000</v>
      </c>
      <c r="O384" s="89">
        <v>-12.166328999999999</v>
      </c>
    </row>
    <row r="385" spans="2:15" x14ac:dyDescent="0.25">
      <c r="B385" s="89">
        <v>13628650000</v>
      </c>
      <c r="C385" s="89">
        <v>-21.149525000000001</v>
      </c>
      <c r="N385" s="89">
        <v>13628650000</v>
      </c>
      <c r="O385" s="89">
        <v>-12.339558</v>
      </c>
    </row>
    <row r="386" spans="2:15" x14ac:dyDescent="0.25">
      <c r="B386" s="89">
        <v>13707695000</v>
      </c>
      <c r="C386" s="89">
        <v>-21.779969999999999</v>
      </c>
      <c r="N386" s="89">
        <v>13707695000</v>
      </c>
      <c r="O386" s="89">
        <v>-13.006335</v>
      </c>
    </row>
    <row r="387" spans="2:15" x14ac:dyDescent="0.25">
      <c r="B387" s="89">
        <v>13786740000</v>
      </c>
      <c r="C387" s="89">
        <v>-22.401105999999999</v>
      </c>
      <c r="N387" s="89">
        <v>13786740000</v>
      </c>
      <c r="O387" s="89">
        <v>-13.93258</v>
      </c>
    </row>
    <row r="388" spans="2:15" x14ac:dyDescent="0.25">
      <c r="B388" s="89">
        <v>13865785000</v>
      </c>
      <c r="C388" s="89">
        <v>-23.038067000000002</v>
      </c>
      <c r="N388" s="89">
        <v>13865785000</v>
      </c>
      <c r="O388" s="89">
        <v>-14.865081999999999</v>
      </c>
    </row>
    <row r="389" spans="2:15" x14ac:dyDescent="0.25">
      <c r="B389" s="89">
        <v>13944830000</v>
      </c>
      <c r="C389" s="89">
        <v>-23.616250999999998</v>
      </c>
      <c r="N389" s="89">
        <v>13944830000</v>
      </c>
      <c r="O389" s="89">
        <v>-15.959792999999999</v>
      </c>
    </row>
    <row r="390" spans="2:15" x14ac:dyDescent="0.25">
      <c r="B390" s="89">
        <v>14023875000</v>
      </c>
      <c r="C390" s="89">
        <v>-24.013252000000001</v>
      </c>
      <c r="N390" s="89">
        <v>14023875000</v>
      </c>
      <c r="O390" s="89">
        <v>-17.477688000000001</v>
      </c>
    </row>
    <row r="391" spans="2:15" x14ac:dyDescent="0.25">
      <c r="B391" s="89">
        <v>14102920000</v>
      </c>
      <c r="C391" s="89">
        <v>-24.450848000000001</v>
      </c>
      <c r="N391" s="89">
        <v>14102920000</v>
      </c>
      <c r="O391" s="89">
        <v>-18.282513000000002</v>
      </c>
    </row>
    <row r="392" spans="2:15" x14ac:dyDescent="0.25">
      <c r="B392" s="89">
        <v>14181965000</v>
      </c>
      <c r="C392" s="89">
        <v>-24.620177999999999</v>
      </c>
      <c r="N392" s="89">
        <v>14181965000</v>
      </c>
      <c r="O392" s="89">
        <v>-18.370474000000002</v>
      </c>
    </row>
    <row r="393" spans="2:15" x14ac:dyDescent="0.25">
      <c r="B393" s="89">
        <v>14261010000</v>
      </c>
      <c r="C393" s="89">
        <v>-24.540126999999998</v>
      </c>
      <c r="N393" s="89">
        <v>14261010000</v>
      </c>
      <c r="O393" s="89">
        <v>-20.400041999999999</v>
      </c>
    </row>
    <row r="394" spans="2:15" x14ac:dyDescent="0.25">
      <c r="B394" s="89">
        <v>14340055000</v>
      </c>
      <c r="C394" s="89">
        <v>-24.427855000000001</v>
      </c>
      <c r="N394" s="89">
        <v>14340055000</v>
      </c>
      <c r="O394" s="89">
        <v>-21.615933999999999</v>
      </c>
    </row>
    <row r="395" spans="2:15" x14ac:dyDescent="0.25">
      <c r="B395" s="89">
        <v>14419100000</v>
      </c>
      <c r="C395" s="89">
        <v>-24.007998000000001</v>
      </c>
      <c r="N395" s="89">
        <v>14419100000</v>
      </c>
      <c r="O395" s="89">
        <v>-20.377386000000001</v>
      </c>
    </row>
    <row r="396" spans="2:15" x14ac:dyDescent="0.25">
      <c r="B396" s="89">
        <v>14498145000</v>
      </c>
      <c r="C396" s="89">
        <v>-23.446992999999999</v>
      </c>
      <c r="N396" s="89">
        <v>14498145000</v>
      </c>
      <c r="O396" s="89">
        <v>-19.673981000000001</v>
      </c>
    </row>
    <row r="397" spans="2:15" x14ac:dyDescent="0.25">
      <c r="B397" s="89">
        <v>14577190000</v>
      </c>
      <c r="C397" s="89">
        <v>-22.731157</v>
      </c>
      <c r="N397" s="89">
        <v>14577190000</v>
      </c>
      <c r="O397" s="89">
        <v>-19.748663000000001</v>
      </c>
    </row>
    <row r="398" spans="2:15" x14ac:dyDescent="0.25">
      <c r="B398" s="89">
        <v>14656235000</v>
      </c>
      <c r="C398" s="89">
        <v>-21.844835</v>
      </c>
      <c r="N398" s="89">
        <v>14656235000</v>
      </c>
      <c r="O398" s="89">
        <v>-18.452179000000001</v>
      </c>
    </row>
    <row r="399" spans="2:15" x14ac:dyDescent="0.25">
      <c r="B399" s="89">
        <v>14735280000</v>
      </c>
      <c r="C399" s="89">
        <v>-21.351407999999999</v>
      </c>
      <c r="N399" s="89">
        <v>14735280000</v>
      </c>
      <c r="O399" s="89">
        <v>-17.780783</v>
      </c>
    </row>
    <row r="400" spans="2:15" x14ac:dyDescent="0.25">
      <c r="B400" s="89">
        <v>14814325000</v>
      </c>
      <c r="C400" s="89">
        <v>-20.518467000000001</v>
      </c>
      <c r="N400" s="89">
        <v>14814325000</v>
      </c>
      <c r="O400" s="89">
        <v>-16.780548</v>
      </c>
    </row>
    <row r="401" spans="2:15" x14ac:dyDescent="0.25">
      <c r="B401" s="89">
        <v>14893370000</v>
      </c>
      <c r="C401" s="89">
        <v>-19.705551</v>
      </c>
      <c r="N401" s="89">
        <v>14893370000</v>
      </c>
      <c r="O401" s="89">
        <v>-15.998775</v>
      </c>
    </row>
    <row r="402" spans="2:15" x14ac:dyDescent="0.25">
      <c r="B402" s="89">
        <v>14972415000</v>
      </c>
      <c r="C402" s="89">
        <v>-18.987295</v>
      </c>
      <c r="N402" s="89">
        <v>14972415000</v>
      </c>
      <c r="O402" s="89">
        <v>-15.772736</v>
      </c>
    </row>
    <row r="403" spans="2:15" x14ac:dyDescent="0.25">
      <c r="B403" s="89">
        <v>15051460000</v>
      </c>
      <c r="C403" s="89">
        <v>-18.292197999999999</v>
      </c>
      <c r="N403" s="89">
        <v>15051460000</v>
      </c>
      <c r="O403" s="89">
        <v>-15.736793</v>
      </c>
    </row>
    <row r="404" spans="2:15" x14ac:dyDescent="0.25">
      <c r="B404" s="89">
        <v>15130505000</v>
      </c>
      <c r="C404" s="89">
        <v>-17.640324</v>
      </c>
      <c r="N404" s="89">
        <v>15130505000</v>
      </c>
      <c r="O404" s="89">
        <v>-15.651146000000001</v>
      </c>
    </row>
    <row r="405" spans="2:15" x14ac:dyDescent="0.25">
      <c r="B405" s="89">
        <v>15209550000</v>
      </c>
      <c r="C405" s="89">
        <v>-17.090187</v>
      </c>
      <c r="N405" s="89">
        <v>15209550000</v>
      </c>
      <c r="O405" s="89">
        <v>-15.837350000000001</v>
      </c>
    </row>
    <row r="406" spans="2:15" x14ac:dyDescent="0.25">
      <c r="B406" s="89">
        <v>15288595000</v>
      </c>
      <c r="C406" s="89">
        <v>-16.586372000000001</v>
      </c>
      <c r="N406" s="89">
        <v>15288595000</v>
      </c>
      <c r="O406" s="89">
        <v>-16.278952</v>
      </c>
    </row>
    <row r="407" spans="2:15" x14ac:dyDescent="0.25">
      <c r="B407" s="89">
        <v>15367640000</v>
      </c>
      <c r="C407" s="89">
        <v>-16.095575</v>
      </c>
      <c r="N407" s="89">
        <v>15367640000</v>
      </c>
      <c r="O407" s="89">
        <v>-16.734034000000001</v>
      </c>
    </row>
    <row r="408" spans="2:15" x14ac:dyDescent="0.25">
      <c r="B408" s="89">
        <v>15446685000</v>
      </c>
      <c r="C408" s="89">
        <v>-15.640093</v>
      </c>
      <c r="N408" s="89">
        <v>15446685000</v>
      </c>
      <c r="O408" s="89">
        <v>-17.144451</v>
      </c>
    </row>
    <row r="409" spans="2:15" x14ac:dyDescent="0.25">
      <c r="B409" s="89">
        <v>15525730000</v>
      </c>
      <c r="C409" s="89">
        <v>-15.259130000000001</v>
      </c>
      <c r="N409" s="89">
        <v>15525730000</v>
      </c>
      <c r="O409" s="89">
        <v>-17.864723000000001</v>
      </c>
    </row>
    <row r="410" spans="2:15" x14ac:dyDescent="0.25">
      <c r="B410" s="89">
        <v>15604775000</v>
      </c>
      <c r="C410" s="89">
        <v>-15.083637</v>
      </c>
      <c r="N410" s="89">
        <v>15604775000</v>
      </c>
      <c r="O410" s="89">
        <v>-18.651852000000002</v>
      </c>
    </row>
    <row r="411" spans="2:15" x14ac:dyDescent="0.25">
      <c r="B411" s="89">
        <v>15683820000</v>
      </c>
      <c r="C411" s="89">
        <v>-14.989383</v>
      </c>
      <c r="N411" s="89">
        <v>15683820000</v>
      </c>
      <c r="O411" s="89">
        <v>-19.469923000000001</v>
      </c>
    </row>
    <row r="412" spans="2:15" x14ac:dyDescent="0.25">
      <c r="B412" s="89">
        <v>15762865000</v>
      </c>
      <c r="C412" s="89">
        <v>-14.895478000000001</v>
      </c>
      <c r="N412" s="89">
        <v>15762865000</v>
      </c>
      <c r="O412" s="89">
        <v>-20.345666999999999</v>
      </c>
    </row>
    <row r="413" spans="2:15" x14ac:dyDescent="0.25">
      <c r="B413" s="89">
        <v>15841910000</v>
      </c>
      <c r="C413" s="89">
        <v>-15.20628</v>
      </c>
      <c r="N413" s="89">
        <v>15841910000</v>
      </c>
      <c r="O413" s="89">
        <v>-21.506903000000001</v>
      </c>
    </row>
    <row r="414" spans="2:15" x14ac:dyDescent="0.25">
      <c r="B414" s="89">
        <v>15920955000</v>
      </c>
      <c r="C414" s="89">
        <v>-15.712247</v>
      </c>
      <c r="N414" s="89">
        <v>15920955000</v>
      </c>
      <c r="O414" s="89">
        <v>-22.545565</v>
      </c>
    </row>
    <row r="415" spans="2:15" x14ac:dyDescent="0.25">
      <c r="B415" s="89">
        <v>16000000000</v>
      </c>
      <c r="C415" s="89">
        <v>-16.263002</v>
      </c>
      <c r="N415" s="89">
        <v>16000000000</v>
      </c>
      <c r="O415" s="89">
        <v>-23.560116000000001</v>
      </c>
    </row>
    <row r="416" spans="2:15" x14ac:dyDescent="0.25">
      <c r="B416" s="89" t="s">
        <v>21</v>
      </c>
      <c r="C416" s="89"/>
      <c r="N416" s="89" t="s">
        <v>21</v>
      </c>
      <c r="O416" s="89"/>
    </row>
    <row r="417" spans="2:15" x14ac:dyDescent="0.25">
      <c r="B417" s="89"/>
      <c r="C417" s="89"/>
      <c r="N417" s="89"/>
      <c r="O417" s="89"/>
    </row>
    <row r="418" spans="2:15" x14ac:dyDescent="0.25">
      <c r="B418" s="89"/>
      <c r="C418" s="89"/>
      <c r="N418" s="89"/>
      <c r="O418" s="89"/>
    </row>
    <row r="419" spans="2:15" x14ac:dyDescent="0.25">
      <c r="B419" s="89" t="s">
        <v>22</v>
      </c>
      <c r="C419" s="89"/>
      <c r="N419" s="89" t="s">
        <v>22</v>
      </c>
      <c r="O419" s="89"/>
    </row>
    <row r="420" spans="2:15" x14ac:dyDescent="0.25">
      <c r="B420" s="89" t="s">
        <v>19</v>
      </c>
      <c r="C420" s="89" t="s">
        <v>283</v>
      </c>
      <c r="N420" s="89" t="s">
        <v>19</v>
      </c>
      <c r="O420" s="89" t="s">
        <v>283</v>
      </c>
    </row>
    <row r="421" spans="2:15" x14ac:dyDescent="0.25">
      <c r="B421" s="89">
        <v>191000000</v>
      </c>
      <c r="C421" s="89">
        <v>-67.967727999999994</v>
      </c>
      <c r="N421" s="89">
        <v>191000000</v>
      </c>
      <c r="O421" s="89">
        <v>-72.554007999999996</v>
      </c>
    </row>
    <row r="422" spans="2:15" x14ac:dyDescent="0.25">
      <c r="B422" s="89">
        <v>270045000</v>
      </c>
      <c r="C422" s="89">
        <v>-63.575958</v>
      </c>
      <c r="N422" s="89">
        <v>270045000</v>
      </c>
      <c r="O422" s="89">
        <v>-69.267692999999994</v>
      </c>
    </row>
    <row r="423" spans="2:15" x14ac:dyDescent="0.25">
      <c r="B423" s="89">
        <v>349090000</v>
      </c>
      <c r="C423" s="89">
        <v>-57.870494999999998</v>
      </c>
      <c r="N423" s="89">
        <v>349090000</v>
      </c>
      <c r="O423" s="89">
        <v>-65.031441000000001</v>
      </c>
    </row>
    <row r="424" spans="2:15" x14ac:dyDescent="0.25">
      <c r="B424" s="89">
        <v>428135000</v>
      </c>
      <c r="C424" s="89">
        <v>-51.108246000000001</v>
      </c>
      <c r="N424" s="89">
        <v>428135000</v>
      </c>
      <c r="O424" s="89">
        <v>-60.075786999999998</v>
      </c>
    </row>
    <row r="425" spans="2:15" x14ac:dyDescent="0.25">
      <c r="B425" s="89">
        <v>507180000</v>
      </c>
      <c r="C425" s="89">
        <v>-44.048214000000002</v>
      </c>
      <c r="N425" s="89">
        <v>507180000</v>
      </c>
      <c r="O425" s="89">
        <v>-55.003723000000001</v>
      </c>
    </row>
    <row r="426" spans="2:15" x14ac:dyDescent="0.25">
      <c r="B426" s="89">
        <v>586225000</v>
      </c>
      <c r="C426" s="89">
        <v>-39.353062000000001</v>
      </c>
      <c r="N426" s="89">
        <v>586225000</v>
      </c>
      <c r="O426" s="89">
        <v>-49.664493999999998</v>
      </c>
    </row>
    <row r="427" spans="2:15" x14ac:dyDescent="0.25">
      <c r="B427" s="89">
        <v>665270000</v>
      </c>
      <c r="C427" s="89">
        <v>-34.990825999999998</v>
      </c>
      <c r="N427" s="89">
        <v>665270000</v>
      </c>
      <c r="O427" s="89">
        <v>-45.275939999999999</v>
      </c>
    </row>
    <row r="428" spans="2:15" x14ac:dyDescent="0.25">
      <c r="B428" s="89">
        <v>744315000</v>
      </c>
      <c r="C428" s="89">
        <v>-31.552986000000001</v>
      </c>
      <c r="N428" s="89">
        <v>744315000</v>
      </c>
      <c r="O428" s="89">
        <v>-40.830063000000003</v>
      </c>
    </row>
    <row r="429" spans="2:15" x14ac:dyDescent="0.25">
      <c r="B429" s="89">
        <v>823360000</v>
      </c>
      <c r="C429" s="89">
        <v>-28.742117</v>
      </c>
      <c r="N429" s="89">
        <v>823360000</v>
      </c>
      <c r="O429" s="89">
        <v>-36.501418999999999</v>
      </c>
    </row>
    <row r="430" spans="2:15" x14ac:dyDescent="0.25">
      <c r="B430" s="89">
        <v>902405000</v>
      </c>
      <c r="C430" s="89">
        <v>-26.230429000000001</v>
      </c>
      <c r="N430" s="89">
        <v>902405000</v>
      </c>
      <c r="O430" s="89">
        <v>-32.152549999999998</v>
      </c>
    </row>
    <row r="431" spans="2:15" x14ac:dyDescent="0.25">
      <c r="B431" s="89">
        <v>981450000</v>
      </c>
      <c r="C431" s="89">
        <v>-24.042171</v>
      </c>
      <c r="N431" s="89">
        <v>981450000</v>
      </c>
      <c r="O431" s="89">
        <v>-28.318152999999999</v>
      </c>
    </row>
    <row r="432" spans="2:15" x14ac:dyDescent="0.25">
      <c r="B432" s="89">
        <v>1060495000</v>
      </c>
      <c r="C432" s="89">
        <v>-22.356718000000001</v>
      </c>
      <c r="N432" s="89">
        <v>1060495000</v>
      </c>
      <c r="O432" s="89">
        <v>-24.628575999999999</v>
      </c>
    </row>
    <row r="433" spans="2:15" x14ac:dyDescent="0.25">
      <c r="B433" s="89">
        <v>1139540000</v>
      </c>
      <c r="C433" s="89">
        <v>-20.749863000000001</v>
      </c>
      <c r="N433" s="89">
        <v>1139540000</v>
      </c>
      <c r="O433" s="89">
        <v>-21.638293999999998</v>
      </c>
    </row>
    <row r="434" spans="2:15" x14ac:dyDescent="0.25">
      <c r="B434" s="89">
        <v>1218585000</v>
      </c>
      <c r="C434" s="89">
        <v>-19.437692999999999</v>
      </c>
      <c r="N434" s="89">
        <v>1218585000</v>
      </c>
      <c r="O434" s="89">
        <v>-18.973949000000001</v>
      </c>
    </row>
    <row r="435" spans="2:15" x14ac:dyDescent="0.25">
      <c r="B435" s="89">
        <v>1297630000</v>
      </c>
      <c r="C435" s="89">
        <v>-18.331795</v>
      </c>
      <c r="N435" s="89">
        <v>1297630000</v>
      </c>
      <c r="O435" s="89">
        <v>-17.225166000000002</v>
      </c>
    </row>
    <row r="436" spans="2:15" x14ac:dyDescent="0.25">
      <c r="B436" s="89">
        <v>1376675000</v>
      </c>
      <c r="C436" s="89">
        <v>-17.232056</v>
      </c>
      <c r="N436" s="89">
        <v>1376675000</v>
      </c>
      <c r="O436" s="89">
        <v>-15.987781999999999</v>
      </c>
    </row>
    <row r="437" spans="2:15" x14ac:dyDescent="0.25">
      <c r="B437" s="89">
        <v>1455720000</v>
      </c>
      <c r="C437" s="89">
        <v>-16.160164000000002</v>
      </c>
      <c r="N437" s="89">
        <v>1455720000</v>
      </c>
      <c r="O437" s="89">
        <v>-15.116284</v>
      </c>
    </row>
    <row r="438" spans="2:15" x14ac:dyDescent="0.25">
      <c r="B438" s="89">
        <v>1534765000</v>
      </c>
      <c r="C438" s="89">
        <v>-15.108942000000001</v>
      </c>
      <c r="N438" s="89">
        <v>1534765000</v>
      </c>
      <c r="O438" s="89">
        <v>-14.510659</v>
      </c>
    </row>
    <row r="439" spans="2:15" x14ac:dyDescent="0.25">
      <c r="B439" s="89">
        <v>1613810000</v>
      </c>
      <c r="C439" s="89">
        <v>-13.871627999999999</v>
      </c>
      <c r="N439" s="89">
        <v>1613810000</v>
      </c>
      <c r="O439" s="89">
        <v>-14.017802</v>
      </c>
    </row>
    <row r="440" spans="2:15" x14ac:dyDescent="0.25">
      <c r="B440" s="89">
        <v>1692855000</v>
      </c>
      <c r="C440" s="89">
        <v>-12.548182000000001</v>
      </c>
      <c r="N440" s="89">
        <v>1692855000</v>
      </c>
      <c r="O440" s="89">
        <v>-13.395493999999999</v>
      </c>
    </row>
    <row r="441" spans="2:15" x14ac:dyDescent="0.25">
      <c r="B441" s="89">
        <v>1771900000</v>
      </c>
      <c r="C441" s="89">
        <v>-11.165775</v>
      </c>
      <c r="N441" s="89">
        <v>1771900000</v>
      </c>
      <c r="O441" s="89">
        <v>-12.672525</v>
      </c>
    </row>
    <row r="442" spans="2:15" x14ac:dyDescent="0.25">
      <c r="B442" s="89">
        <v>1850945000</v>
      </c>
      <c r="C442" s="89">
        <v>-9.7500619999999998</v>
      </c>
      <c r="N442" s="89">
        <v>1850945000</v>
      </c>
      <c r="O442" s="89">
        <v>-11.96942</v>
      </c>
    </row>
    <row r="443" spans="2:15" x14ac:dyDescent="0.25">
      <c r="B443" s="89">
        <v>1929990000</v>
      </c>
      <c r="C443" s="89">
        <v>-8.5403070000000003</v>
      </c>
      <c r="N443" s="89">
        <v>1929990000</v>
      </c>
      <c r="O443" s="89">
        <v>-11.154657</v>
      </c>
    </row>
    <row r="444" spans="2:15" x14ac:dyDescent="0.25">
      <c r="B444" s="89">
        <v>2009035000</v>
      </c>
      <c r="C444" s="89">
        <v>-7.6141620000000003</v>
      </c>
      <c r="N444" s="89">
        <v>2009035000</v>
      </c>
      <c r="O444" s="89">
        <v>-10.418894</v>
      </c>
    </row>
    <row r="445" spans="2:15" x14ac:dyDescent="0.25">
      <c r="B445" s="89">
        <v>2088080000</v>
      </c>
      <c r="C445" s="89">
        <v>-7.0426339999999996</v>
      </c>
      <c r="N445" s="89">
        <v>2088080000</v>
      </c>
      <c r="O445" s="89">
        <v>-9.8003139000000008</v>
      </c>
    </row>
    <row r="446" spans="2:15" x14ac:dyDescent="0.25">
      <c r="B446" s="89">
        <v>2167125000</v>
      </c>
      <c r="C446" s="89">
        <v>-6.8107810000000004</v>
      </c>
      <c r="N446" s="89">
        <v>2167125000</v>
      </c>
      <c r="O446" s="89">
        <v>-9.2653856000000001</v>
      </c>
    </row>
    <row r="447" spans="2:15" x14ac:dyDescent="0.25">
      <c r="B447" s="89">
        <v>2246170000</v>
      </c>
      <c r="C447" s="89">
        <v>-6.8840941999999998</v>
      </c>
      <c r="N447" s="89">
        <v>2246170000</v>
      </c>
      <c r="O447" s="89">
        <v>-8.7868595000000003</v>
      </c>
    </row>
    <row r="448" spans="2:15" x14ac:dyDescent="0.25">
      <c r="B448" s="89">
        <v>2325215000</v>
      </c>
      <c r="C448" s="89">
        <v>-7.0703453999999999</v>
      </c>
      <c r="N448" s="89">
        <v>2325215000</v>
      </c>
      <c r="O448" s="89">
        <v>-8.4268970000000003</v>
      </c>
    </row>
    <row r="449" spans="2:15" x14ac:dyDescent="0.25">
      <c r="B449" s="89">
        <v>2404260000</v>
      </c>
      <c r="C449" s="89">
        <v>-7.3024120000000003</v>
      </c>
      <c r="N449" s="89">
        <v>2404260000</v>
      </c>
      <c r="O449" s="89">
        <v>-8.1317185999999992</v>
      </c>
    </row>
    <row r="450" spans="2:15" x14ac:dyDescent="0.25">
      <c r="B450" s="89">
        <v>2483305000</v>
      </c>
      <c r="C450" s="89">
        <v>-7.4731883999999997</v>
      </c>
      <c r="N450" s="89">
        <v>2483305000</v>
      </c>
      <c r="O450" s="89">
        <v>-7.9268960999999996</v>
      </c>
    </row>
    <row r="451" spans="2:15" x14ac:dyDescent="0.25">
      <c r="B451" s="89">
        <v>2562350000</v>
      </c>
      <c r="C451" s="89">
        <v>-7.5939522000000004</v>
      </c>
      <c r="N451" s="89">
        <v>2562350000</v>
      </c>
      <c r="O451" s="89">
        <v>-7.8000965000000004</v>
      </c>
    </row>
    <row r="452" spans="2:15" x14ac:dyDescent="0.25">
      <c r="B452" s="89">
        <v>2641395000</v>
      </c>
      <c r="C452" s="89">
        <v>-7.6637658999999996</v>
      </c>
      <c r="N452" s="89">
        <v>2641395000</v>
      </c>
      <c r="O452" s="89">
        <v>-7.7578988000000004</v>
      </c>
    </row>
    <row r="453" spans="2:15" x14ac:dyDescent="0.25">
      <c r="B453" s="89">
        <v>2720440000</v>
      </c>
      <c r="C453" s="89">
        <v>-7.7170814999999999</v>
      </c>
      <c r="N453" s="89">
        <v>2720440000</v>
      </c>
      <c r="O453" s="89">
        <v>-7.7290834999999998</v>
      </c>
    </row>
    <row r="454" spans="2:15" x14ac:dyDescent="0.25">
      <c r="B454" s="89">
        <v>2799485000</v>
      </c>
      <c r="C454" s="89">
        <v>-7.7915545000000002</v>
      </c>
      <c r="N454" s="89">
        <v>2799485000</v>
      </c>
      <c r="O454" s="89">
        <v>-7.7212376999999996</v>
      </c>
    </row>
    <row r="455" spans="2:15" x14ac:dyDescent="0.25">
      <c r="B455" s="89">
        <v>2878530000</v>
      </c>
      <c r="C455" s="89">
        <v>-7.8677811999999996</v>
      </c>
      <c r="N455" s="89">
        <v>2878530000</v>
      </c>
      <c r="O455" s="89">
        <v>-7.7239370000000003</v>
      </c>
    </row>
    <row r="456" spans="2:15" x14ac:dyDescent="0.25">
      <c r="B456" s="89">
        <v>2957575000</v>
      </c>
      <c r="C456" s="89">
        <v>-7.9590082000000004</v>
      </c>
      <c r="N456" s="89">
        <v>2957575000</v>
      </c>
      <c r="O456" s="89">
        <v>-7.7508429999999997</v>
      </c>
    </row>
    <row r="457" spans="2:15" x14ac:dyDescent="0.25">
      <c r="B457" s="89">
        <v>3036620000</v>
      </c>
      <c r="C457" s="89">
        <v>-8.0072746000000006</v>
      </c>
      <c r="N457" s="89">
        <v>3036620000</v>
      </c>
      <c r="O457" s="89">
        <v>-7.7768693000000004</v>
      </c>
    </row>
    <row r="458" spans="2:15" x14ac:dyDescent="0.25">
      <c r="B458" s="89">
        <v>3115665000</v>
      </c>
      <c r="C458" s="89">
        <v>-8.0522717999999998</v>
      </c>
      <c r="N458" s="89">
        <v>3115665000</v>
      </c>
      <c r="O458" s="89">
        <v>-7.8375611000000003</v>
      </c>
    </row>
    <row r="459" spans="2:15" x14ac:dyDescent="0.25">
      <c r="B459" s="89">
        <v>3194710000</v>
      </c>
      <c r="C459" s="89">
        <v>-8.0684451999999993</v>
      </c>
      <c r="N459" s="89">
        <v>3194710000</v>
      </c>
      <c r="O459" s="89">
        <v>-7.9084472999999997</v>
      </c>
    </row>
    <row r="460" spans="2:15" x14ac:dyDescent="0.25">
      <c r="B460" s="89">
        <v>3273755000</v>
      </c>
      <c r="C460" s="89">
        <v>-8.1004781999999995</v>
      </c>
      <c r="N460" s="89">
        <v>3273755000</v>
      </c>
      <c r="O460" s="89">
        <v>-7.9904833000000002</v>
      </c>
    </row>
    <row r="461" spans="2:15" x14ac:dyDescent="0.25">
      <c r="B461" s="89">
        <v>3352800000</v>
      </c>
      <c r="C461" s="89">
        <v>-8.1118688999999993</v>
      </c>
      <c r="N461" s="89">
        <v>3352800000</v>
      </c>
      <c r="O461" s="89">
        <v>-8.0601549000000006</v>
      </c>
    </row>
    <row r="462" spans="2:15" x14ac:dyDescent="0.25">
      <c r="B462" s="89">
        <v>3431845000</v>
      </c>
      <c r="C462" s="89">
        <v>-8.1403426999999997</v>
      </c>
      <c r="N462" s="89">
        <v>3431845000</v>
      </c>
      <c r="O462" s="89">
        <v>-8.1334</v>
      </c>
    </row>
    <row r="463" spans="2:15" x14ac:dyDescent="0.25">
      <c r="B463" s="89">
        <v>3510890000</v>
      </c>
      <c r="C463" s="89">
        <v>-8.1467638000000004</v>
      </c>
      <c r="N463" s="89">
        <v>3510890000</v>
      </c>
      <c r="O463" s="89">
        <v>-8.2083577999999999</v>
      </c>
    </row>
    <row r="464" spans="2:15" x14ac:dyDescent="0.25">
      <c r="B464" s="89">
        <v>3589935000</v>
      </c>
      <c r="C464" s="89">
        <v>-8.1565971000000008</v>
      </c>
      <c r="N464" s="89">
        <v>3589935000</v>
      </c>
      <c r="O464" s="89">
        <v>-8.2939328999999997</v>
      </c>
    </row>
    <row r="465" spans="2:15" x14ac:dyDescent="0.25">
      <c r="B465" s="89">
        <v>3668980000</v>
      </c>
      <c r="C465" s="89">
        <v>-8.1504984</v>
      </c>
      <c r="N465" s="89">
        <v>3668980000</v>
      </c>
      <c r="O465" s="89">
        <v>-8.3753451999999999</v>
      </c>
    </row>
    <row r="466" spans="2:15" x14ac:dyDescent="0.25">
      <c r="B466" s="89">
        <v>3748025000</v>
      </c>
      <c r="C466" s="89">
        <v>-8.1292801000000008</v>
      </c>
      <c r="N466" s="89">
        <v>3748025000</v>
      </c>
      <c r="O466" s="89">
        <v>-8.4576445000000007</v>
      </c>
    </row>
    <row r="467" spans="2:15" x14ac:dyDescent="0.25">
      <c r="B467" s="89">
        <v>3827070000</v>
      </c>
      <c r="C467" s="89">
        <v>-8.0993251999999991</v>
      </c>
      <c r="N467" s="89">
        <v>3827070000</v>
      </c>
      <c r="O467" s="89">
        <v>-8.5402746</v>
      </c>
    </row>
    <row r="468" spans="2:15" x14ac:dyDescent="0.25">
      <c r="B468" s="89">
        <v>3906115000</v>
      </c>
      <c r="C468" s="89">
        <v>-8.0841150000000006</v>
      </c>
      <c r="N468" s="89">
        <v>3906115000</v>
      </c>
      <c r="O468" s="89">
        <v>-8.6195001999999992</v>
      </c>
    </row>
    <row r="469" spans="2:15" x14ac:dyDescent="0.25">
      <c r="B469" s="89">
        <v>3985160000</v>
      </c>
      <c r="C469" s="89">
        <v>-8.0565920000000002</v>
      </c>
      <c r="N469" s="89">
        <v>3985160000</v>
      </c>
      <c r="O469" s="89">
        <v>-8.6815795999999992</v>
      </c>
    </row>
    <row r="470" spans="2:15" x14ac:dyDescent="0.25">
      <c r="B470" s="89">
        <v>4064205000</v>
      </c>
      <c r="C470" s="89">
        <v>-8.0249194999999993</v>
      </c>
      <c r="N470" s="89">
        <v>4064205000</v>
      </c>
      <c r="O470" s="89">
        <v>-8.7301836000000002</v>
      </c>
    </row>
    <row r="471" spans="2:15" x14ac:dyDescent="0.25">
      <c r="B471" s="89">
        <v>4143250000</v>
      </c>
      <c r="C471" s="89">
        <v>-8.0165596000000008</v>
      </c>
      <c r="N471" s="89">
        <v>4143250000</v>
      </c>
      <c r="O471" s="89">
        <v>-8.7796640000000004</v>
      </c>
    </row>
    <row r="472" spans="2:15" x14ac:dyDescent="0.25">
      <c r="B472" s="89">
        <v>4222295000</v>
      </c>
      <c r="C472" s="89">
        <v>-8.0131340000000009</v>
      </c>
      <c r="N472" s="89">
        <v>4222295000</v>
      </c>
      <c r="O472" s="89">
        <v>-8.8335694999999994</v>
      </c>
    </row>
    <row r="473" spans="2:15" x14ac:dyDescent="0.25">
      <c r="B473" s="89">
        <v>4301340000</v>
      </c>
      <c r="C473" s="89">
        <v>-8.0132952</v>
      </c>
      <c r="N473" s="89">
        <v>4301340000</v>
      </c>
      <c r="O473" s="89">
        <v>-8.8819838000000004</v>
      </c>
    </row>
    <row r="474" spans="2:15" x14ac:dyDescent="0.25">
      <c r="B474" s="89">
        <v>4380385000</v>
      </c>
      <c r="C474" s="89">
        <v>-8.0297669999999997</v>
      </c>
      <c r="N474" s="89">
        <v>4380385000</v>
      </c>
      <c r="O474" s="89">
        <v>-8.9245728999999994</v>
      </c>
    </row>
    <row r="475" spans="2:15" x14ac:dyDescent="0.25">
      <c r="B475" s="89">
        <v>4459430000</v>
      </c>
      <c r="C475" s="89">
        <v>-8.0469703999999993</v>
      </c>
      <c r="N475" s="89">
        <v>4459430000</v>
      </c>
      <c r="O475" s="89">
        <v>-8.9608668999999992</v>
      </c>
    </row>
    <row r="476" spans="2:15" x14ac:dyDescent="0.25">
      <c r="B476" s="89">
        <v>4538475000</v>
      </c>
      <c r="C476" s="89">
        <v>-8.0574540999999993</v>
      </c>
      <c r="N476" s="89">
        <v>4538475000</v>
      </c>
      <c r="O476" s="89">
        <v>-8.9837418000000007</v>
      </c>
    </row>
    <row r="477" spans="2:15" x14ac:dyDescent="0.25">
      <c r="B477" s="89">
        <v>4617520000</v>
      </c>
      <c r="C477" s="89">
        <v>-8.0851784000000002</v>
      </c>
      <c r="N477" s="89">
        <v>4617520000</v>
      </c>
      <c r="O477" s="89">
        <v>-9.0044050000000002</v>
      </c>
    </row>
    <row r="478" spans="2:15" x14ac:dyDescent="0.25">
      <c r="B478" s="89">
        <v>4696565000</v>
      </c>
      <c r="C478" s="89">
        <v>-8.1122923</v>
      </c>
      <c r="N478" s="89">
        <v>4696565000</v>
      </c>
      <c r="O478" s="89">
        <v>-9.0178890000000003</v>
      </c>
    </row>
    <row r="479" spans="2:15" x14ac:dyDescent="0.25">
      <c r="B479" s="89">
        <v>4775610000</v>
      </c>
      <c r="C479" s="89">
        <v>-8.1282425000000007</v>
      </c>
      <c r="N479" s="89">
        <v>4775610000</v>
      </c>
      <c r="O479" s="89">
        <v>-9.0326871999999998</v>
      </c>
    </row>
    <row r="480" spans="2:15" x14ac:dyDescent="0.25">
      <c r="B480" s="89">
        <v>4854655000</v>
      </c>
      <c r="C480" s="89">
        <v>-8.1518288000000005</v>
      </c>
      <c r="N480" s="89">
        <v>4854655000</v>
      </c>
      <c r="O480" s="89">
        <v>-9.0612458999999994</v>
      </c>
    </row>
    <row r="481" spans="2:15" x14ac:dyDescent="0.25">
      <c r="B481" s="89">
        <v>4933700000</v>
      </c>
      <c r="C481" s="89">
        <v>-8.1937245999999995</v>
      </c>
      <c r="N481" s="89">
        <v>4933700000</v>
      </c>
      <c r="O481" s="89">
        <v>-9.1132956000000007</v>
      </c>
    </row>
    <row r="482" spans="2:15" x14ac:dyDescent="0.25">
      <c r="B482" s="89">
        <v>5012745000</v>
      </c>
      <c r="C482" s="89">
        <v>-8.2107162000000002</v>
      </c>
      <c r="N482" s="89">
        <v>5012745000</v>
      </c>
      <c r="O482" s="89">
        <v>-9.1511583000000005</v>
      </c>
    </row>
    <row r="483" spans="2:15" x14ac:dyDescent="0.25">
      <c r="B483" s="89">
        <v>5091790000</v>
      </c>
      <c r="C483" s="89">
        <v>-8.2135811000000007</v>
      </c>
      <c r="N483" s="89">
        <v>5091790000</v>
      </c>
      <c r="O483" s="89">
        <v>-9.2119292999999995</v>
      </c>
    </row>
    <row r="484" spans="2:15" x14ac:dyDescent="0.25">
      <c r="B484" s="89">
        <v>5170835000</v>
      </c>
      <c r="C484" s="89">
        <v>-8.2178801999999997</v>
      </c>
      <c r="N484" s="89">
        <v>5170835000</v>
      </c>
      <c r="O484" s="89">
        <v>-9.2840796000000001</v>
      </c>
    </row>
    <row r="485" spans="2:15" x14ac:dyDescent="0.25">
      <c r="B485" s="89">
        <v>5249880000</v>
      </c>
      <c r="C485" s="89">
        <v>-8.2170877000000004</v>
      </c>
      <c r="N485" s="89">
        <v>5249880000</v>
      </c>
      <c r="O485" s="89">
        <v>-9.3621473000000002</v>
      </c>
    </row>
    <row r="486" spans="2:15" x14ac:dyDescent="0.25">
      <c r="B486" s="89">
        <v>5328925000</v>
      </c>
      <c r="C486" s="89">
        <v>-8.1959400000000002</v>
      </c>
      <c r="N486" s="89">
        <v>5328925000</v>
      </c>
      <c r="O486" s="89">
        <v>-9.4334430999999999</v>
      </c>
    </row>
    <row r="487" spans="2:15" x14ac:dyDescent="0.25">
      <c r="B487" s="89">
        <v>5407970000</v>
      </c>
      <c r="C487" s="89">
        <v>-8.1871308999999997</v>
      </c>
      <c r="N487" s="89">
        <v>5407970000</v>
      </c>
      <c r="O487" s="89">
        <v>-9.5127611000000005</v>
      </c>
    </row>
    <row r="488" spans="2:15" x14ac:dyDescent="0.25">
      <c r="B488" s="89">
        <v>5487015000</v>
      </c>
      <c r="C488" s="89">
        <v>-8.1919985000000004</v>
      </c>
      <c r="N488" s="89">
        <v>5487015000</v>
      </c>
      <c r="O488" s="89">
        <v>-9.5860480999999993</v>
      </c>
    </row>
    <row r="489" spans="2:15" x14ac:dyDescent="0.25">
      <c r="B489" s="89">
        <v>5566060000</v>
      </c>
      <c r="C489" s="89">
        <v>-8.1973351999999995</v>
      </c>
      <c r="N489" s="89">
        <v>5566060000</v>
      </c>
      <c r="O489" s="89">
        <v>-9.6625213999999993</v>
      </c>
    </row>
    <row r="490" spans="2:15" x14ac:dyDescent="0.25">
      <c r="B490" s="89">
        <v>5645105000</v>
      </c>
      <c r="C490" s="89">
        <v>-8.2048959999999997</v>
      </c>
      <c r="N490" s="89">
        <v>5645105000</v>
      </c>
      <c r="O490" s="89">
        <v>-9.7227621000000006</v>
      </c>
    </row>
    <row r="491" spans="2:15" x14ac:dyDescent="0.25">
      <c r="B491" s="89">
        <v>5724150000</v>
      </c>
      <c r="C491" s="89">
        <v>-8.2448987999999996</v>
      </c>
      <c r="N491" s="89">
        <v>5724150000</v>
      </c>
      <c r="O491" s="89">
        <v>-9.7931757000000008</v>
      </c>
    </row>
    <row r="492" spans="2:15" x14ac:dyDescent="0.25">
      <c r="B492" s="89">
        <v>5803195000</v>
      </c>
      <c r="C492" s="89">
        <v>-8.2731524000000007</v>
      </c>
      <c r="N492" s="89">
        <v>5803195000</v>
      </c>
      <c r="O492" s="89">
        <v>-9.8474997999999996</v>
      </c>
    </row>
    <row r="493" spans="2:15" x14ac:dyDescent="0.25">
      <c r="B493" s="89">
        <v>5882240000</v>
      </c>
      <c r="C493" s="89">
        <v>-8.2869834999999998</v>
      </c>
      <c r="N493" s="89">
        <v>5882240000</v>
      </c>
      <c r="O493" s="89">
        <v>-9.8838530000000002</v>
      </c>
    </row>
    <row r="494" spans="2:15" x14ac:dyDescent="0.25">
      <c r="B494" s="89">
        <v>5961285000</v>
      </c>
      <c r="C494" s="89">
        <v>-8.3017825999999992</v>
      </c>
      <c r="N494" s="89">
        <v>5961285000</v>
      </c>
      <c r="O494" s="89">
        <v>-9.9181232000000001</v>
      </c>
    </row>
    <row r="495" spans="2:15" x14ac:dyDescent="0.25">
      <c r="B495" s="89">
        <v>6040330000</v>
      </c>
      <c r="C495" s="89">
        <v>-8.3302279000000006</v>
      </c>
      <c r="N495" s="89">
        <v>6040330000</v>
      </c>
      <c r="O495" s="89">
        <v>-9.9772472000000008</v>
      </c>
    </row>
    <row r="496" spans="2:15" x14ac:dyDescent="0.25">
      <c r="B496" s="89">
        <v>6119375000</v>
      </c>
      <c r="C496" s="89">
        <v>-8.3305483000000002</v>
      </c>
      <c r="N496" s="89">
        <v>6119375000</v>
      </c>
      <c r="O496" s="89">
        <v>-10.007160000000001</v>
      </c>
    </row>
    <row r="497" spans="2:15" x14ac:dyDescent="0.25">
      <c r="B497" s="89">
        <v>6198420000</v>
      </c>
      <c r="C497" s="89">
        <v>-8.3560189999999999</v>
      </c>
      <c r="N497" s="89">
        <v>6198420000</v>
      </c>
      <c r="O497" s="89">
        <v>-10.049435000000001</v>
      </c>
    </row>
    <row r="498" spans="2:15" x14ac:dyDescent="0.25">
      <c r="B498" s="89">
        <v>6277465000</v>
      </c>
      <c r="C498" s="89">
        <v>-8.3984536999999992</v>
      </c>
      <c r="N498" s="89">
        <v>6277465000</v>
      </c>
      <c r="O498" s="89">
        <v>-10.098613</v>
      </c>
    </row>
    <row r="499" spans="2:15" x14ac:dyDescent="0.25">
      <c r="B499" s="89">
        <v>6356510000</v>
      </c>
      <c r="C499" s="89">
        <v>-8.4316873999999995</v>
      </c>
      <c r="N499" s="89">
        <v>6356510000</v>
      </c>
      <c r="O499" s="89">
        <v>-10.127542</v>
      </c>
    </row>
    <row r="500" spans="2:15" x14ac:dyDescent="0.25">
      <c r="B500" s="89">
        <v>6435555000</v>
      </c>
      <c r="C500" s="89">
        <v>-8.4424124000000003</v>
      </c>
      <c r="N500" s="89">
        <v>6435555000</v>
      </c>
      <c r="O500" s="89">
        <v>-10.13827</v>
      </c>
    </row>
    <row r="501" spans="2:15" x14ac:dyDescent="0.25">
      <c r="B501" s="89">
        <v>6514600000</v>
      </c>
      <c r="C501" s="89">
        <v>-8.4785099000000006</v>
      </c>
      <c r="N501" s="89">
        <v>6514600000</v>
      </c>
      <c r="O501" s="89">
        <v>-10.171184999999999</v>
      </c>
    </row>
    <row r="502" spans="2:15" x14ac:dyDescent="0.25">
      <c r="B502" s="89">
        <v>6593645000</v>
      </c>
      <c r="C502" s="89">
        <v>-8.5118960999999995</v>
      </c>
      <c r="N502" s="89">
        <v>6593645000</v>
      </c>
      <c r="O502" s="89">
        <v>-10.196984</v>
      </c>
    </row>
    <row r="503" spans="2:15" x14ac:dyDescent="0.25">
      <c r="B503" s="89">
        <v>6672690000</v>
      </c>
      <c r="C503" s="89">
        <v>-8.5460013999999997</v>
      </c>
      <c r="N503" s="89">
        <v>6672690000</v>
      </c>
      <c r="O503" s="89">
        <v>-10.228512</v>
      </c>
    </row>
    <row r="504" spans="2:15" x14ac:dyDescent="0.25">
      <c r="B504" s="89">
        <v>6751735000</v>
      </c>
      <c r="C504" s="89">
        <v>-8.5896463000000001</v>
      </c>
      <c r="N504" s="89">
        <v>6751735000</v>
      </c>
      <c r="O504" s="89">
        <v>-10.261333</v>
      </c>
    </row>
    <row r="505" spans="2:15" x14ac:dyDescent="0.25">
      <c r="B505" s="89">
        <v>6830780000</v>
      </c>
      <c r="C505" s="89">
        <v>-8.6328019999999999</v>
      </c>
      <c r="N505" s="89">
        <v>6830780000</v>
      </c>
      <c r="O505" s="89">
        <v>-10.290967999999999</v>
      </c>
    </row>
    <row r="506" spans="2:15" x14ac:dyDescent="0.25">
      <c r="B506" s="89">
        <v>6909825000</v>
      </c>
      <c r="C506" s="89">
        <v>-8.6594838999999997</v>
      </c>
      <c r="N506" s="89">
        <v>6909825000</v>
      </c>
      <c r="O506" s="89">
        <v>-10.315480000000001</v>
      </c>
    </row>
    <row r="507" spans="2:15" x14ac:dyDescent="0.25">
      <c r="B507" s="89">
        <v>6988870000</v>
      </c>
      <c r="C507" s="89">
        <v>-8.6997347000000005</v>
      </c>
      <c r="N507" s="89">
        <v>6988870000</v>
      </c>
      <c r="O507" s="89">
        <v>-10.356745</v>
      </c>
    </row>
    <row r="508" spans="2:15" x14ac:dyDescent="0.25">
      <c r="B508" s="89">
        <v>7067915000</v>
      </c>
      <c r="C508" s="89">
        <v>-8.7377701000000005</v>
      </c>
      <c r="N508" s="89">
        <v>7067915000</v>
      </c>
      <c r="O508" s="89">
        <v>-10.388736</v>
      </c>
    </row>
    <row r="509" spans="2:15" x14ac:dyDescent="0.25">
      <c r="B509" s="89">
        <v>7146960000</v>
      </c>
      <c r="C509" s="89">
        <v>-8.7951268999999996</v>
      </c>
      <c r="N509" s="89">
        <v>7146960000</v>
      </c>
      <c r="O509" s="89">
        <v>-10.44557</v>
      </c>
    </row>
    <row r="510" spans="2:15" x14ac:dyDescent="0.25">
      <c r="B510" s="89">
        <v>7226005000</v>
      </c>
      <c r="C510" s="89">
        <v>-8.8462981999999997</v>
      </c>
      <c r="N510" s="89">
        <v>7226005000</v>
      </c>
      <c r="O510" s="89">
        <v>-10.489286999999999</v>
      </c>
    </row>
    <row r="511" spans="2:15" x14ac:dyDescent="0.25">
      <c r="B511" s="89">
        <v>7305050000</v>
      </c>
      <c r="C511" s="89">
        <v>-8.8903732000000009</v>
      </c>
      <c r="N511" s="89">
        <v>7305050000</v>
      </c>
      <c r="O511" s="89">
        <v>-10.523863</v>
      </c>
    </row>
    <row r="512" spans="2:15" x14ac:dyDescent="0.25">
      <c r="B512" s="89">
        <v>7384095000</v>
      </c>
      <c r="C512" s="89">
        <v>-8.9180831999999999</v>
      </c>
      <c r="N512" s="89">
        <v>7384095000</v>
      </c>
      <c r="O512" s="89">
        <v>-10.560317</v>
      </c>
    </row>
    <row r="513" spans="2:15" x14ac:dyDescent="0.25">
      <c r="B513" s="89">
        <v>7463140000</v>
      </c>
      <c r="C513" s="89">
        <v>-8.9396114000000004</v>
      </c>
      <c r="N513" s="89">
        <v>7463140000</v>
      </c>
      <c r="O513" s="89">
        <v>-10.591227999999999</v>
      </c>
    </row>
    <row r="514" spans="2:15" x14ac:dyDescent="0.25">
      <c r="B514" s="89">
        <v>7542185000</v>
      </c>
      <c r="C514" s="89">
        <v>-8.9656333999999998</v>
      </c>
      <c r="N514" s="89">
        <v>7542185000</v>
      </c>
      <c r="O514" s="89">
        <v>-10.621052000000001</v>
      </c>
    </row>
    <row r="515" spans="2:15" x14ac:dyDescent="0.25">
      <c r="B515" s="89">
        <v>7621230000</v>
      </c>
      <c r="C515" s="89">
        <v>-8.9970751</v>
      </c>
      <c r="N515" s="89">
        <v>7621230000</v>
      </c>
      <c r="O515" s="89">
        <v>-10.654845</v>
      </c>
    </row>
    <row r="516" spans="2:15" x14ac:dyDescent="0.25">
      <c r="B516" s="89">
        <v>7700275000</v>
      </c>
      <c r="C516" s="89">
        <v>-9.0033025999999996</v>
      </c>
      <c r="N516" s="89">
        <v>7700275000</v>
      </c>
      <c r="O516" s="89">
        <v>-10.657577</v>
      </c>
    </row>
    <row r="517" spans="2:15" x14ac:dyDescent="0.25">
      <c r="B517" s="89">
        <v>7779320000</v>
      </c>
      <c r="C517" s="89">
        <v>-8.9914093000000008</v>
      </c>
      <c r="N517" s="89">
        <v>7779320000</v>
      </c>
      <c r="O517" s="89">
        <v>-10.640832</v>
      </c>
    </row>
    <row r="518" spans="2:15" x14ac:dyDescent="0.25">
      <c r="B518" s="89">
        <v>7858365000</v>
      </c>
      <c r="C518" s="89">
        <v>-8.9745854999999999</v>
      </c>
      <c r="N518" s="89">
        <v>7858365000</v>
      </c>
      <c r="O518" s="89">
        <v>-10.634566</v>
      </c>
    </row>
    <row r="519" spans="2:15" x14ac:dyDescent="0.25">
      <c r="B519" s="89">
        <v>7937410000</v>
      </c>
      <c r="C519" s="89">
        <v>-8.9647387999999992</v>
      </c>
      <c r="N519" s="89">
        <v>7937410000</v>
      </c>
      <c r="O519" s="89">
        <v>-10.636404000000001</v>
      </c>
    </row>
    <row r="520" spans="2:15" x14ac:dyDescent="0.25">
      <c r="B520" s="89">
        <v>8016455000</v>
      </c>
      <c r="C520" s="89">
        <v>-8.9481362999999998</v>
      </c>
      <c r="N520" s="89">
        <v>8016455000</v>
      </c>
      <c r="O520" s="89">
        <v>-10.633281</v>
      </c>
    </row>
    <row r="521" spans="2:15" x14ac:dyDescent="0.25">
      <c r="B521" s="89">
        <v>8095500000</v>
      </c>
      <c r="C521" s="89">
        <v>-8.9666747999999998</v>
      </c>
      <c r="N521" s="89">
        <v>8095500000</v>
      </c>
      <c r="O521" s="89">
        <v>-10.667631</v>
      </c>
    </row>
    <row r="522" spans="2:15" x14ac:dyDescent="0.25">
      <c r="B522" s="89">
        <v>8174545000</v>
      </c>
      <c r="C522" s="89">
        <v>-8.9743910000000007</v>
      </c>
      <c r="N522" s="89">
        <v>8174545000</v>
      </c>
      <c r="O522" s="89">
        <v>-10.697730999999999</v>
      </c>
    </row>
    <row r="523" spans="2:15" x14ac:dyDescent="0.25">
      <c r="B523" s="89">
        <v>8253590000</v>
      </c>
      <c r="C523" s="89">
        <v>-8.9999733000000006</v>
      </c>
      <c r="N523" s="89">
        <v>8253590000</v>
      </c>
      <c r="O523" s="89">
        <v>-10.733304</v>
      </c>
    </row>
    <row r="524" spans="2:15" x14ac:dyDescent="0.25">
      <c r="B524" s="89">
        <v>8332635000</v>
      </c>
      <c r="C524" s="89">
        <v>-9.0436105999999992</v>
      </c>
      <c r="N524" s="89">
        <v>8332635000</v>
      </c>
      <c r="O524" s="89">
        <v>-10.811292</v>
      </c>
    </row>
    <row r="525" spans="2:15" x14ac:dyDescent="0.25">
      <c r="B525" s="89">
        <v>8411680000</v>
      </c>
      <c r="C525" s="89">
        <v>-9.0864610999999993</v>
      </c>
      <c r="N525" s="89">
        <v>8411680000</v>
      </c>
      <c r="O525" s="89">
        <v>-10.859017</v>
      </c>
    </row>
    <row r="526" spans="2:15" x14ac:dyDescent="0.25">
      <c r="B526" s="89">
        <v>8490725000</v>
      </c>
      <c r="C526" s="89">
        <v>-9.1370772999999996</v>
      </c>
      <c r="N526" s="89">
        <v>8490725000</v>
      </c>
      <c r="O526" s="89">
        <v>-10.938632999999999</v>
      </c>
    </row>
    <row r="527" spans="2:15" x14ac:dyDescent="0.25">
      <c r="B527" s="89">
        <v>8569770000</v>
      </c>
      <c r="C527" s="89">
        <v>-9.2136679000000008</v>
      </c>
      <c r="N527" s="89">
        <v>8569770000</v>
      </c>
      <c r="O527" s="89">
        <v>-11.010277</v>
      </c>
    </row>
    <row r="528" spans="2:15" x14ac:dyDescent="0.25">
      <c r="B528" s="89">
        <v>8648815000</v>
      </c>
      <c r="C528" s="89">
        <v>-9.2269211000000002</v>
      </c>
      <c r="N528" s="89">
        <v>8648815000</v>
      </c>
      <c r="O528" s="89">
        <v>-11.03618</v>
      </c>
    </row>
    <row r="529" spans="2:15" x14ac:dyDescent="0.25">
      <c r="B529" s="89">
        <v>8727860000</v>
      </c>
      <c r="C529" s="89">
        <v>-9.2154530999999995</v>
      </c>
      <c r="N529" s="89">
        <v>8727860000</v>
      </c>
      <c r="O529" s="89">
        <v>-11.014728</v>
      </c>
    </row>
    <row r="530" spans="2:15" x14ac:dyDescent="0.25">
      <c r="B530" s="89">
        <v>8806905000</v>
      </c>
      <c r="C530" s="89">
        <v>-9.2369889999999995</v>
      </c>
      <c r="N530" s="89">
        <v>8806905000</v>
      </c>
      <c r="O530" s="89">
        <v>-11.036121</v>
      </c>
    </row>
    <row r="531" spans="2:15" x14ac:dyDescent="0.25">
      <c r="B531" s="89">
        <v>8885950000</v>
      </c>
      <c r="C531" s="89">
        <v>-9.2384433999999995</v>
      </c>
      <c r="N531" s="89">
        <v>8885950000</v>
      </c>
      <c r="O531" s="89">
        <v>-11.026742</v>
      </c>
    </row>
    <row r="532" spans="2:15" x14ac:dyDescent="0.25">
      <c r="B532" s="89">
        <v>8964995000</v>
      </c>
      <c r="C532" s="89">
        <v>-9.2188529999999993</v>
      </c>
      <c r="N532" s="89">
        <v>8964995000</v>
      </c>
      <c r="O532" s="89">
        <v>-10.9963</v>
      </c>
    </row>
    <row r="533" spans="2:15" x14ac:dyDescent="0.25">
      <c r="B533" s="89">
        <v>9044040000</v>
      </c>
      <c r="C533" s="89">
        <v>-9.2444123999999999</v>
      </c>
      <c r="N533" s="89">
        <v>9044040000</v>
      </c>
      <c r="O533" s="89">
        <v>-11.002909000000001</v>
      </c>
    </row>
    <row r="534" spans="2:15" x14ac:dyDescent="0.25">
      <c r="B534" s="89">
        <v>9123085000</v>
      </c>
      <c r="C534" s="89">
        <v>-9.2601118000000007</v>
      </c>
      <c r="N534" s="89">
        <v>9123085000</v>
      </c>
      <c r="O534" s="89">
        <v>-11.003933999999999</v>
      </c>
    </row>
    <row r="535" spans="2:15" x14ac:dyDescent="0.25">
      <c r="B535" s="89">
        <v>9202130000</v>
      </c>
      <c r="C535" s="89">
        <v>-9.2208872</v>
      </c>
      <c r="N535" s="89">
        <v>9202130000</v>
      </c>
      <c r="O535" s="89">
        <v>-10.95904</v>
      </c>
    </row>
    <row r="536" spans="2:15" x14ac:dyDescent="0.25">
      <c r="B536" s="89">
        <v>9281175000</v>
      </c>
      <c r="C536" s="89">
        <v>-9.2081450999999994</v>
      </c>
      <c r="N536" s="89">
        <v>9281175000</v>
      </c>
      <c r="O536" s="89">
        <v>-10.919658999999999</v>
      </c>
    </row>
    <row r="537" spans="2:15" x14ac:dyDescent="0.25">
      <c r="B537" s="89">
        <v>9360220000</v>
      </c>
      <c r="C537" s="89">
        <v>-9.2136897999999992</v>
      </c>
      <c r="N537" s="89">
        <v>9360220000</v>
      </c>
      <c r="O537" s="89">
        <v>-10.918941</v>
      </c>
    </row>
    <row r="538" spans="2:15" x14ac:dyDescent="0.25">
      <c r="B538" s="89">
        <v>9439265000</v>
      </c>
      <c r="C538" s="89">
        <v>-9.2061329000000001</v>
      </c>
      <c r="N538" s="89">
        <v>9439265000</v>
      </c>
      <c r="O538" s="89">
        <v>-10.887362</v>
      </c>
    </row>
    <row r="539" spans="2:15" x14ac:dyDescent="0.25">
      <c r="B539" s="89">
        <v>9518310000</v>
      </c>
      <c r="C539" s="89">
        <v>-9.1900501000000006</v>
      </c>
      <c r="N539" s="89">
        <v>9518310000</v>
      </c>
      <c r="O539" s="89">
        <v>-10.847505</v>
      </c>
    </row>
    <row r="540" spans="2:15" x14ac:dyDescent="0.25">
      <c r="B540" s="89">
        <v>9597355000</v>
      </c>
      <c r="C540" s="89">
        <v>-9.2017898999999996</v>
      </c>
      <c r="N540" s="89">
        <v>9597355000</v>
      </c>
      <c r="O540" s="89">
        <v>-10.831426</v>
      </c>
    </row>
    <row r="541" spans="2:15" x14ac:dyDescent="0.25">
      <c r="B541" s="89">
        <v>9676400000</v>
      </c>
      <c r="C541" s="89">
        <v>-9.2009363000000004</v>
      </c>
      <c r="N541" s="89">
        <v>9676400000</v>
      </c>
      <c r="O541" s="89">
        <v>-10.821654000000001</v>
      </c>
    </row>
    <row r="542" spans="2:15" x14ac:dyDescent="0.25">
      <c r="B542" s="89">
        <v>9755445000</v>
      </c>
      <c r="C542" s="89">
        <v>-9.1981935999999997</v>
      </c>
      <c r="N542" s="89">
        <v>9755445000</v>
      </c>
      <c r="O542" s="89">
        <v>-10.790585999999999</v>
      </c>
    </row>
    <row r="543" spans="2:15" x14ac:dyDescent="0.25">
      <c r="B543" s="89">
        <v>9834490000</v>
      </c>
      <c r="C543" s="89">
        <v>-9.2164058999999998</v>
      </c>
      <c r="N543" s="89">
        <v>9834490000</v>
      </c>
      <c r="O543" s="89">
        <v>-10.787888000000001</v>
      </c>
    </row>
    <row r="544" spans="2:15" x14ac:dyDescent="0.25">
      <c r="B544" s="89">
        <v>9913535000</v>
      </c>
      <c r="C544" s="89">
        <v>-9.2345246999999997</v>
      </c>
      <c r="N544" s="89">
        <v>9913535000</v>
      </c>
      <c r="O544" s="89">
        <v>-10.785959999999999</v>
      </c>
    </row>
    <row r="545" spans="2:15" x14ac:dyDescent="0.25">
      <c r="B545" s="89">
        <v>9992580000</v>
      </c>
      <c r="C545" s="89">
        <v>-9.2446488999999996</v>
      </c>
      <c r="N545" s="89">
        <v>9992580000</v>
      </c>
      <c r="O545" s="89">
        <v>-10.771798</v>
      </c>
    </row>
    <row r="546" spans="2:15" x14ac:dyDescent="0.25">
      <c r="B546" s="89">
        <v>10071625000</v>
      </c>
      <c r="C546" s="89">
        <v>-9.2479992000000006</v>
      </c>
      <c r="N546" s="89">
        <v>10071625000</v>
      </c>
      <c r="O546" s="89">
        <v>-10.750325999999999</v>
      </c>
    </row>
    <row r="547" spans="2:15" x14ac:dyDescent="0.25">
      <c r="B547" s="89">
        <v>10150670000</v>
      </c>
      <c r="C547" s="89">
        <v>-9.2550716000000008</v>
      </c>
      <c r="N547" s="89">
        <v>10150670000</v>
      </c>
      <c r="O547" s="89">
        <v>-10.747334</v>
      </c>
    </row>
    <row r="548" spans="2:15" x14ac:dyDescent="0.25">
      <c r="B548" s="89">
        <v>10229715000</v>
      </c>
      <c r="C548" s="89">
        <v>-9.2637014000000004</v>
      </c>
      <c r="N548" s="89">
        <v>10229715000</v>
      </c>
      <c r="O548" s="89">
        <v>-10.750792000000001</v>
      </c>
    </row>
    <row r="549" spans="2:15" x14ac:dyDescent="0.25">
      <c r="B549" s="89">
        <v>10308760000</v>
      </c>
      <c r="C549" s="89">
        <v>-9.2579756</v>
      </c>
      <c r="N549" s="89">
        <v>10308760000</v>
      </c>
      <c r="O549" s="89">
        <v>-10.745903</v>
      </c>
    </row>
    <row r="550" spans="2:15" x14ac:dyDescent="0.25">
      <c r="B550" s="89">
        <v>10387805000</v>
      </c>
      <c r="C550" s="89">
        <v>-9.2640075999999993</v>
      </c>
      <c r="N550" s="89">
        <v>10387805000</v>
      </c>
      <c r="O550" s="89">
        <v>-10.759634</v>
      </c>
    </row>
    <row r="551" spans="2:15" x14ac:dyDescent="0.25">
      <c r="B551" s="89">
        <v>10466850000</v>
      </c>
      <c r="C551" s="89">
        <v>-9.2636509</v>
      </c>
      <c r="N551" s="89">
        <v>10466850000</v>
      </c>
      <c r="O551" s="89">
        <v>-10.753088</v>
      </c>
    </row>
    <row r="552" spans="2:15" x14ac:dyDescent="0.25">
      <c r="B552" s="89">
        <v>10545895000</v>
      </c>
      <c r="C552" s="89">
        <v>-9.2956532999999997</v>
      </c>
      <c r="N552" s="89">
        <v>10545895000</v>
      </c>
      <c r="O552" s="89">
        <v>-10.774013999999999</v>
      </c>
    </row>
    <row r="553" spans="2:15" x14ac:dyDescent="0.25">
      <c r="B553" s="89">
        <v>10624940000</v>
      </c>
      <c r="C553" s="89">
        <v>-9.3189249000000007</v>
      </c>
      <c r="N553" s="89">
        <v>10624940000</v>
      </c>
      <c r="O553" s="89">
        <v>-10.773152</v>
      </c>
    </row>
    <row r="554" spans="2:15" x14ac:dyDescent="0.25">
      <c r="B554" s="89">
        <v>10703985000</v>
      </c>
      <c r="C554" s="89">
        <v>-9.3714742999999991</v>
      </c>
      <c r="N554" s="89">
        <v>10703985000</v>
      </c>
      <c r="O554" s="89">
        <v>-10.789303</v>
      </c>
    </row>
    <row r="555" spans="2:15" x14ac:dyDescent="0.25">
      <c r="B555" s="89">
        <v>10783030000</v>
      </c>
      <c r="C555" s="89">
        <v>-9.4224490999999997</v>
      </c>
      <c r="N555" s="89">
        <v>10783030000</v>
      </c>
      <c r="O555" s="89">
        <v>-10.802692</v>
      </c>
    </row>
    <row r="556" spans="2:15" x14ac:dyDescent="0.25">
      <c r="B556" s="89">
        <v>10862075000</v>
      </c>
      <c r="C556" s="89">
        <v>-9.4718903999999995</v>
      </c>
      <c r="N556" s="89">
        <v>10862075000</v>
      </c>
      <c r="O556" s="89">
        <v>-10.806759</v>
      </c>
    </row>
    <row r="557" spans="2:15" x14ac:dyDescent="0.25">
      <c r="B557" s="89">
        <v>10941120000</v>
      </c>
      <c r="C557" s="89">
        <v>-9.5317086999999994</v>
      </c>
      <c r="N557" s="89">
        <v>10941120000</v>
      </c>
      <c r="O557" s="89">
        <v>-10.814242</v>
      </c>
    </row>
    <row r="558" spans="2:15" x14ac:dyDescent="0.25">
      <c r="B558" s="89">
        <v>11020165000</v>
      </c>
      <c r="C558" s="89">
        <v>-9.5669737000000001</v>
      </c>
      <c r="N558" s="89">
        <v>11020165000</v>
      </c>
      <c r="O558" s="89">
        <v>-10.788033</v>
      </c>
    </row>
    <row r="559" spans="2:15" x14ac:dyDescent="0.25">
      <c r="B559" s="89">
        <v>11099210000</v>
      </c>
      <c r="C559" s="89">
        <v>-9.6094016999999994</v>
      </c>
      <c r="N559" s="89">
        <v>11099210000</v>
      </c>
      <c r="O559" s="89">
        <v>-10.763388000000001</v>
      </c>
    </row>
    <row r="560" spans="2:15" x14ac:dyDescent="0.25">
      <c r="B560" s="89">
        <v>11178255000</v>
      </c>
      <c r="C560" s="89">
        <v>-9.6695919000000004</v>
      </c>
      <c r="N560" s="89">
        <v>11178255000</v>
      </c>
      <c r="O560" s="89">
        <v>-10.749905</v>
      </c>
    </row>
    <row r="561" spans="2:15" x14ac:dyDescent="0.25">
      <c r="B561" s="89">
        <v>11257300000</v>
      </c>
      <c r="C561" s="89">
        <v>-9.7468081000000009</v>
      </c>
      <c r="N561" s="89">
        <v>11257300000</v>
      </c>
      <c r="O561" s="89">
        <v>-10.741329</v>
      </c>
    </row>
    <row r="562" spans="2:15" x14ac:dyDescent="0.25">
      <c r="B562" s="89">
        <v>11336345000</v>
      </c>
      <c r="C562" s="89">
        <v>-9.8004788999999999</v>
      </c>
      <c r="N562" s="89">
        <v>11336345000</v>
      </c>
      <c r="O562" s="89">
        <v>-10.697012000000001</v>
      </c>
    </row>
    <row r="563" spans="2:15" x14ac:dyDescent="0.25">
      <c r="B563" s="89">
        <v>11415390000</v>
      </c>
      <c r="C563" s="89">
        <v>-9.8815574999999995</v>
      </c>
      <c r="N563" s="89">
        <v>11415390000</v>
      </c>
      <c r="O563" s="89">
        <v>-10.664164</v>
      </c>
    </row>
    <row r="564" spans="2:15" x14ac:dyDescent="0.25">
      <c r="B564" s="89">
        <v>11494435000</v>
      </c>
      <c r="C564" s="89">
        <v>-10.002618</v>
      </c>
      <c r="N564" s="89">
        <v>11494435000</v>
      </c>
      <c r="O564" s="89">
        <v>-10.644137000000001</v>
      </c>
    </row>
    <row r="565" spans="2:15" x14ac:dyDescent="0.25">
      <c r="B565" s="89">
        <v>11573480000</v>
      </c>
      <c r="C565" s="89">
        <v>-10.132483000000001</v>
      </c>
      <c r="N565" s="89">
        <v>11573480000</v>
      </c>
      <c r="O565" s="89">
        <v>-10.608782</v>
      </c>
    </row>
    <row r="566" spans="2:15" x14ac:dyDescent="0.25">
      <c r="B566" s="89">
        <v>11652525000</v>
      </c>
      <c r="C566" s="89">
        <v>-10.279358999999999</v>
      </c>
      <c r="N566" s="89">
        <v>11652525000</v>
      </c>
      <c r="O566" s="89">
        <v>-10.574467</v>
      </c>
    </row>
    <row r="567" spans="2:15" x14ac:dyDescent="0.25">
      <c r="B567" s="89">
        <v>11731570000</v>
      </c>
      <c r="C567" s="89">
        <v>-10.457355</v>
      </c>
      <c r="N567" s="89">
        <v>11731570000</v>
      </c>
      <c r="O567" s="89">
        <v>-10.545859</v>
      </c>
    </row>
    <row r="568" spans="2:15" x14ac:dyDescent="0.25">
      <c r="B568" s="89">
        <v>11810615000</v>
      </c>
      <c r="C568" s="89">
        <v>-10.682342999999999</v>
      </c>
      <c r="N568" s="89">
        <v>11810615000</v>
      </c>
      <c r="O568" s="89">
        <v>-10.540547</v>
      </c>
    </row>
    <row r="569" spans="2:15" x14ac:dyDescent="0.25">
      <c r="B569" s="89">
        <v>11889660000</v>
      </c>
      <c r="C569" s="89">
        <v>-10.887597</v>
      </c>
      <c r="N569" s="89">
        <v>11889660000</v>
      </c>
      <c r="O569" s="89">
        <v>-10.503734</v>
      </c>
    </row>
    <row r="570" spans="2:15" x14ac:dyDescent="0.25">
      <c r="B570" s="89">
        <v>11968705000</v>
      </c>
      <c r="C570" s="89">
        <v>-11.142194</v>
      </c>
      <c r="N570" s="89">
        <v>11968705000</v>
      </c>
      <c r="O570" s="89">
        <v>-10.497316</v>
      </c>
    </row>
    <row r="571" spans="2:15" x14ac:dyDescent="0.25">
      <c r="B571" s="89">
        <v>12047750000</v>
      </c>
      <c r="C571" s="89">
        <v>-11.429057</v>
      </c>
      <c r="N571" s="89">
        <v>12047750000</v>
      </c>
      <c r="O571" s="89">
        <v>-10.50888</v>
      </c>
    </row>
    <row r="572" spans="2:15" x14ac:dyDescent="0.25">
      <c r="B572" s="89">
        <v>12126795000</v>
      </c>
      <c r="C572" s="89">
        <v>-11.722322</v>
      </c>
      <c r="N572" s="89">
        <v>12126795000</v>
      </c>
      <c r="O572" s="89">
        <v>-10.512923000000001</v>
      </c>
    </row>
    <row r="573" spans="2:15" x14ac:dyDescent="0.25">
      <c r="B573" s="89">
        <v>12205840000</v>
      </c>
      <c r="C573" s="89">
        <v>-12.040271000000001</v>
      </c>
      <c r="N573" s="89">
        <v>12205840000</v>
      </c>
      <c r="O573" s="89">
        <v>-10.538632</v>
      </c>
    </row>
    <row r="574" spans="2:15" x14ac:dyDescent="0.25">
      <c r="B574" s="89">
        <v>12284885000</v>
      </c>
      <c r="C574" s="89">
        <v>-12.394238</v>
      </c>
      <c r="N574" s="89">
        <v>12284885000</v>
      </c>
      <c r="O574" s="89">
        <v>-10.578066</v>
      </c>
    </row>
    <row r="575" spans="2:15" x14ac:dyDescent="0.25">
      <c r="B575" s="89">
        <v>12363930000</v>
      </c>
      <c r="C575" s="89">
        <v>-12.760911999999999</v>
      </c>
      <c r="N575" s="89">
        <v>12363930000</v>
      </c>
      <c r="O575" s="89">
        <v>-10.619325</v>
      </c>
    </row>
    <row r="576" spans="2:15" x14ac:dyDescent="0.25">
      <c r="B576" s="89">
        <v>12442975000</v>
      </c>
      <c r="C576" s="89">
        <v>-13.148795</v>
      </c>
      <c r="N576" s="89">
        <v>12442975000</v>
      </c>
      <c r="O576" s="89">
        <v>-10.669187000000001</v>
      </c>
    </row>
    <row r="577" spans="2:15" x14ac:dyDescent="0.25">
      <c r="B577" s="89">
        <v>12522020000</v>
      </c>
      <c r="C577" s="89">
        <v>-13.572571</v>
      </c>
      <c r="N577" s="89">
        <v>12522020000</v>
      </c>
      <c r="O577" s="89">
        <v>-10.740107</v>
      </c>
    </row>
    <row r="578" spans="2:15" x14ac:dyDescent="0.25">
      <c r="B578" s="89">
        <v>12601065000</v>
      </c>
      <c r="C578" s="89">
        <v>-14.019546</v>
      </c>
      <c r="N578" s="89">
        <v>12601065000</v>
      </c>
      <c r="O578" s="89">
        <v>-10.813789</v>
      </c>
    </row>
    <row r="579" spans="2:15" x14ac:dyDescent="0.25">
      <c r="B579" s="89">
        <v>12680110000</v>
      </c>
      <c r="C579" s="89">
        <v>-14.475536999999999</v>
      </c>
      <c r="N579" s="89">
        <v>12680110000</v>
      </c>
      <c r="O579" s="89">
        <v>-10.883476</v>
      </c>
    </row>
    <row r="580" spans="2:15" x14ac:dyDescent="0.25">
      <c r="B580" s="89">
        <v>12759155000</v>
      </c>
      <c r="C580" s="89">
        <v>-14.959092</v>
      </c>
      <c r="N580" s="89">
        <v>12759155000</v>
      </c>
      <c r="O580" s="89">
        <v>-10.956569</v>
      </c>
    </row>
    <row r="581" spans="2:15" x14ac:dyDescent="0.25">
      <c r="B581" s="89">
        <v>12838200000</v>
      </c>
      <c r="C581" s="89">
        <v>-15.471743999999999</v>
      </c>
      <c r="N581" s="89">
        <v>12838200000</v>
      </c>
      <c r="O581" s="89">
        <v>-11.07023</v>
      </c>
    </row>
    <row r="582" spans="2:15" x14ac:dyDescent="0.25">
      <c r="B582" s="89">
        <v>12917245000</v>
      </c>
      <c r="C582" s="89">
        <v>-15.979949</v>
      </c>
      <c r="N582" s="89">
        <v>12917245000</v>
      </c>
      <c r="O582" s="89">
        <v>-11.179073000000001</v>
      </c>
    </row>
    <row r="583" spans="2:15" x14ac:dyDescent="0.25">
      <c r="B583" s="89">
        <v>12996290000</v>
      </c>
      <c r="C583" s="89">
        <v>-16.513058000000001</v>
      </c>
      <c r="N583" s="89">
        <v>12996290000</v>
      </c>
      <c r="O583" s="89">
        <v>-11.277729000000001</v>
      </c>
    </row>
    <row r="584" spans="2:15" x14ac:dyDescent="0.25">
      <c r="B584" s="89">
        <v>13075335000</v>
      </c>
      <c r="C584" s="89">
        <v>-17.075115</v>
      </c>
      <c r="N584" s="89">
        <v>13075335000</v>
      </c>
      <c r="O584" s="89">
        <v>-11.416323</v>
      </c>
    </row>
    <row r="585" spans="2:15" x14ac:dyDescent="0.25">
      <c r="B585" s="89">
        <v>13154380000</v>
      </c>
      <c r="C585" s="89">
        <v>-17.626968000000002</v>
      </c>
      <c r="N585" s="89">
        <v>13154380000</v>
      </c>
      <c r="O585" s="89">
        <v>-11.592369</v>
      </c>
    </row>
    <row r="586" spans="2:15" x14ac:dyDescent="0.25">
      <c r="B586" s="89">
        <v>13233425000</v>
      </c>
      <c r="C586" s="89">
        <v>-18.183004</v>
      </c>
      <c r="N586" s="89">
        <v>13233425000</v>
      </c>
      <c r="O586" s="89">
        <v>-11.768869</v>
      </c>
    </row>
    <row r="587" spans="2:15" x14ac:dyDescent="0.25">
      <c r="B587" s="89">
        <v>13312470000</v>
      </c>
      <c r="C587" s="89">
        <v>-18.768681000000001</v>
      </c>
      <c r="N587" s="89">
        <v>13312470000</v>
      </c>
      <c r="O587" s="89">
        <v>-12.082140000000001</v>
      </c>
    </row>
    <row r="588" spans="2:15" x14ac:dyDescent="0.25">
      <c r="B588" s="89">
        <v>13391515000</v>
      </c>
      <c r="C588" s="89">
        <v>-19.358767</v>
      </c>
      <c r="N588" s="89">
        <v>13391515000</v>
      </c>
      <c r="O588" s="89">
        <v>-12.493660999999999</v>
      </c>
    </row>
    <row r="589" spans="2:15" x14ac:dyDescent="0.25">
      <c r="B589" s="89">
        <v>13470560000</v>
      </c>
      <c r="C589" s="89">
        <v>-19.948217</v>
      </c>
      <c r="N589" s="89">
        <v>13470560000</v>
      </c>
      <c r="O589" s="89">
        <v>-12.922673</v>
      </c>
    </row>
    <row r="590" spans="2:15" x14ac:dyDescent="0.25">
      <c r="B590" s="89">
        <v>13549605000</v>
      </c>
      <c r="C590" s="89">
        <v>-20.560966000000001</v>
      </c>
      <c r="N590" s="89">
        <v>13549605000</v>
      </c>
      <c r="O590" s="89">
        <v>-13.543971000000001</v>
      </c>
    </row>
    <row r="591" spans="2:15" x14ac:dyDescent="0.25">
      <c r="B591" s="89">
        <v>13628650000</v>
      </c>
      <c r="C591" s="89">
        <v>-21.178948999999999</v>
      </c>
      <c r="N591" s="89">
        <v>13628650000</v>
      </c>
      <c r="O591" s="89">
        <v>-14.409613999999999</v>
      </c>
    </row>
    <row r="592" spans="2:15" x14ac:dyDescent="0.25">
      <c r="B592" s="89">
        <v>13707695000</v>
      </c>
      <c r="C592" s="89">
        <v>-21.803750999999998</v>
      </c>
      <c r="N592" s="89">
        <v>13707695000</v>
      </c>
      <c r="O592" s="89">
        <v>-15.384987000000001</v>
      </c>
    </row>
    <row r="593" spans="2:15" x14ac:dyDescent="0.25">
      <c r="B593" s="89">
        <v>13786740000</v>
      </c>
      <c r="C593" s="89">
        <v>-22.437339999999999</v>
      </c>
      <c r="N593" s="89">
        <v>13786740000</v>
      </c>
      <c r="O593" s="89">
        <v>-16.543441999999999</v>
      </c>
    </row>
    <row r="594" spans="2:15" x14ac:dyDescent="0.25">
      <c r="B594" s="89">
        <v>13865785000</v>
      </c>
      <c r="C594" s="89">
        <v>-23.026817000000001</v>
      </c>
      <c r="N594" s="89">
        <v>13865785000</v>
      </c>
      <c r="O594" s="89">
        <v>-17.999269000000002</v>
      </c>
    </row>
    <row r="595" spans="2:15" x14ac:dyDescent="0.25">
      <c r="B595" s="89">
        <v>13944830000</v>
      </c>
      <c r="C595" s="89">
        <v>-23.585782999999999</v>
      </c>
      <c r="N595" s="89">
        <v>13944830000</v>
      </c>
      <c r="O595" s="89">
        <v>-19.386134999999999</v>
      </c>
    </row>
    <row r="596" spans="2:15" x14ac:dyDescent="0.25">
      <c r="B596" s="89">
        <v>14023875000</v>
      </c>
      <c r="C596" s="89">
        <v>-24.051044000000001</v>
      </c>
      <c r="N596" s="89">
        <v>14023875000</v>
      </c>
      <c r="O596" s="89">
        <v>-20.477985</v>
      </c>
    </row>
    <row r="597" spans="2:15" x14ac:dyDescent="0.25">
      <c r="B597" s="89">
        <v>14102920000</v>
      </c>
      <c r="C597" s="89">
        <v>-24.366223999999999</v>
      </c>
      <c r="N597" s="89">
        <v>14102920000</v>
      </c>
      <c r="O597" s="89">
        <v>-21.758614999999999</v>
      </c>
    </row>
    <row r="598" spans="2:15" x14ac:dyDescent="0.25">
      <c r="B598" s="89">
        <v>14181965000</v>
      </c>
      <c r="C598" s="89">
        <v>-24.529408</v>
      </c>
      <c r="N598" s="89">
        <v>14181965000</v>
      </c>
      <c r="O598" s="89">
        <v>-23.016918</v>
      </c>
    </row>
    <row r="599" spans="2:15" x14ac:dyDescent="0.25">
      <c r="B599" s="89">
        <v>14261010000</v>
      </c>
      <c r="C599" s="89">
        <v>-24.544996000000001</v>
      </c>
      <c r="N599" s="89">
        <v>14261010000</v>
      </c>
      <c r="O599" s="89">
        <v>-23.646163999999999</v>
      </c>
    </row>
    <row r="600" spans="2:15" x14ac:dyDescent="0.25">
      <c r="B600" s="89">
        <v>14340055000</v>
      </c>
      <c r="C600" s="89">
        <v>-24.342417000000001</v>
      </c>
      <c r="N600" s="89">
        <v>14340055000</v>
      </c>
      <c r="O600" s="89">
        <v>-23.930486999999999</v>
      </c>
    </row>
    <row r="601" spans="2:15" x14ac:dyDescent="0.25">
      <c r="B601" s="89">
        <v>14419100000</v>
      </c>
      <c r="C601" s="89">
        <v>-23.994092999999999</v>
      </c>
      <c r="N601" s="89">
        <v>14419100000</v>
      </c>
      <c r="O601" s="89">
        <v>-24.226362000000002</v>
      </c>
    </row>
    <row r="602" spans="2:15" x14ac:dyDescent="0.25">
      <c r="B602" s="89">
        <v>14498145000</v>
      </c>
      <c r="C602" s="89">
        <v>-23.497871</v>
      </c>
      <c r="N602" s="89">
        <v>14498145000</v>
      </c>
      <c r="O602" s="89">
        <v>-23.760774999999999</v>
      </c>
    </row>
    <row r="603" spans="2:15" x14ac:dyDescent="0.25">
      <c r="B603" s="89">
        <v>14577190000</v>
      </c>
      <c r="C603" s="89">
        <v>-22.906175999999999</v>
      </c>
      <c r="N603" s="89">
        <v>14577190000</v>
      </c>
      <c r="O603" s="89">
        <v>-22.836552000000001</v>
      </c>
    </row>
    <row r="604" spans="2:15" x14ac:dyDescent="0.25">
      <c r="B604" s="89">
        <v>14656235000</v>
      </c>
      <c r="C604" s="89">
        <v>-22.228939</v>
      </c>
      <c r="N604" s="89">
        <v>14656235000</v>
      </c>
      <c r="O604" s="89">
        <v>-21.859781000000002</v>
      </c>
    </row>
    <row r="605" spans="2:15" x14ac:dyDescent="0.25">
      <c r="B605" s="89">
        <v>14735280000</v>
      </c>
      <c r="C605" s="89">
        <v>-21.515613999999999</v>
      </c>
      <c r="N605" s="89">
        <v>14735280000</v>
      </c>
      <c r="O605" s="89">
        <v>-20.741501</v>
      </c>
    </row>
    <row r="606" spans="2:15" x14ac:dyDescent="0.25">
      <c r="B606" s="89">
        <v>14814325000</v>
      </c>
      <c r="C606" s="89">
        <v>-20.764568000000001</v>
      </c>
      <c r="N606" s="89">
        <v>14814325000</v>
      </c>
      <c r="O606" s="89">
        <v>-19.479671</v>
      </c>
    </row>
    <row r="607" spans="2:15" x14ac:dyDescent="0.25">
      <c r="B607" s="89">
        <v>14893370000</v>
      </c>
      <c r="C607" s="89">
        <v>-20.042069999999999</v>
      </c>
      <c r="N607" s="89">
        <v>14893370000</v>
      </c>
      <c r="O607" s="89">
        <v>-18.463951000000002</v>
      </c>
    </row>
    <row r="608" spans="2:15" x14ac:dyDescent="0.25">
      <c r="B608" s="89">
        <v>14972415000</v>
      </c>
      <c r="C608" s="89">
        <v>-19.308509999999998</v>
      </c>
      <c r="N608" s="89">
        <v>14972415000</v>
      </c>
      <c r="O608" s="89">
        <v>-17.548584000000002</v>
      </c>
    </row>
    <row r="609" spans="2:15" x14ac:dyDescent="0.25">
      <c r="B609" s="89">
        <v>15051460000</v>
      </c>
      <c r="C609" s="89">
        <v>-18.622900000000001</v>
      </c>
      <c r="N609" s="89">
        <v>15051460000</v>
      </c>
      <c r="O609" s="89">
        <v>-16.939150000000001</v>
      </c>
    </row>
    <row r="610" spans="2:15" x14ac:dyDescent="0.25">
      <c r="B610" s="89">
        <v>15130505000</v>
      </c>
      <c r="C610" s="89">
        <v>-17.990517000000001</v>
      </c>
      <c r="N610" s="89">
        <v>15130505000</v>
      </c>
      <c r="O610" s="89">
        <v>-16.719166000000001</v>
      </c>
    </row>
    <row r="611" spans="2:15" x14ac:dyDescent="0.25">
      <c r="B611" s="89">
        <v>15209550000</v>
      </c>
      <c r="C611" s="89">
        <v>-17.423663999999999</v>
      </c>
      <c r="N611" s="89">
        <v>15209550000</v>
      </c>
      <c r="O611" s="89">
        <v>-16.696161</v>
      </c>
    </row>
    <row r="612" spans="2:15" x14ac:dyDescent="0.25">
      <c r="B612" s="89">
        <v>15288595000</v>
      </c>
      <c r="C612" s="89">
        <v>-16.911251</v>
      </c>
      <c r="N612" s="89">
        <v>15288595000</v>
      </c>
      <c r="O612" s="89">
        <v>-16.802793999999999</v>
      </c>
    </row>
    <row r="613" spans="2:15" x14ac:dyDescent="0.25">
      <c r="B613" s="89">
        <v>15367640000</v>
      </c>
      <c r="C613" s="89">
        <v>-16.450050000000001</v>
      </c>
      <c r="N613" s="89">
        <v>15367640000</v>
      </c>
      <c r="O613" s="89">
        <v>-17.142702</v>
      </c>
    </row>
    <row r="614" spans="2:15" x14ac:dyDescent="0.25">
      <c r="B614" s="89">
        <v>15446685000</v>
      </c>
      <c r="C614" s="89">
        <v>-16.079405000000001</v>
      </c>
      <c r="N614" s="89">
        <v>15446685000</v>
      </c>
      <c r="O614" s="89">
        <v>-17.656776000000001</v>
      </c>
    </row>
    <row r="615" spans="2:15" x14ac:dyDescent="0.25">
      <c r="B615" s="89">
        <v>15525730000</v>
      </c>
      <c r="C615" s="89">
        <v>-15.830197999999999</v>
      </c>
      <c r="N615" s="89">
        <v>15525730000</v>
      </c>
      <c r="O615" s="89">
        <v>-18.239443000000001</v>
      </c>
    </row>
    <row r="616" spans="2:15" x14ac:dyDescent="0.25">
      <c r="B616" s="89">
        <v>15604775000</v>
      </c>
      <c r="C616" s="89">
        <v>-15.672188</v>
      </c>
      <c r="N616" s="89">
        <v>15604775000</v>
      </c>
      <c r="O616" s="89">
        <v>-18.923347</v>
      </c>
    </row>
    <row r="617" spans="2:15" x14ac:dyDescent="0.25">
      <c r="B617" s="89">
        <v>15683820000</v>
      </c>
      <c r="C617" s="89">
        <v>-15.716062000000001</v>
      </c>
      <c r="N617" s="89">
        <v>15683820000</v>
      </c>
      <c r="O617" s="89">
        <v>-19.771930999999999</v>
      </c>
    </row>
    <row r="618" spans="2:15" x14ac:dyDescent="0.25">
      <c r="B618" s="89">
        <v>15762865000</v>
      </c>
      <c r="C618" s="89">
        <v>-16.051452999999999</v>
      </c>
      <c r="N618" s="89">
        <v>15762865000</v>
      </c>
      <c r="O618" s="89">
        <v>-20.687028999999999</v>
      </c>
    </row>
    <row r="619" spans="2:15" x14ac:dyDescent="0.25">
      <c r="B619" s="89">
        <v>15841910000</v>
      </c>
      <c r="C619" s="89">
        <v>-16.614329999999999</v>
      </c>
      <c r="N619" s="89">
        <v>15841910000</v>
      </c>
      <c r="O619" s="89">
        <v>-21.649162</v>
      </c>
    </row>
    <row r="620" spans="2:15" x14ac:dyDescent="0.25">
      <c r="B620" s="89">
        <v>15920955000</v>
      </c>
      <c r="C620" s="89">
        <v>-17.163537999999999</v>
      </c>
      <c r="N620" s="89">
        <v>15920955000</v>
      </c>
      <c r="O620" s="89">
        <v>-22.463024000000001</v>
      </c>
    </row>
    <row r="621" spans="2:15" x14ac:dyDescent="0.25">
      <c r="B621" s="89">
        <v>16000000000</v>
      </c>
      <c r="C621" s="89">
        <v>-17.705517</v>
      </c>
      <c r="N621" s="89">
        <v>16000000000</v>
      </c>
      <c r="O621" s="89">
        <v>-23.099032999999999</v>
      </c>
    </row>
    <row r="622" spans="2:15" x14ac:dyDescent="0.25">
      <c r="B622" s="89" t="s">
        <v>21</v>
      </c>
      <c r="C622" s="89"/>
      <c r="N622" s="89" t="s">
        <v>21</v>
      </c>
      <c r="O622" s="89"/>
    </row>
    <row r="623" spans="2:15" x14ac:dyDescent="0.25">
      <c r="B623" s="89"/>
      <c r="C623" s="89"/>
      <c r="N623" s="89"/>
      <c r="O623" s="89"/>
    </row>
    <row r="624" spans="2:15" x14ac:dyDescent="0.25">
      <c r="B624" s="89"/>
      <c r="C624" s="89"/>
      <c r="N624" s="89"/>
      <c r="O624" s="89"/>
    </row>
    <row r="625" spans="2:15" x14ac:dyDescent="0.25">
      <c r="B625" s="89" t="s">
        <v>23</v>
      </c>
      <c r="C625" s="89"/>
      <c r="N625" s="89" t="s">
        <v>23</v>
      </c>
      <c r="O625" s="89"/>
    </row>
    <row r="626" spans="2:15" x14ac:dyDescent="0.25">
      <c r="B626" s="89" t="s">
        <v>19</v>
      </c>
      <c r="C626" s="89" t="s">
        <v>284</v>
      </c>
      <c r="N626" s="89" t="s">
        <v>19</v>
      </c>
      <c r="O626" s="89" t="s">
        <v>284</v>
      </c>
    </row>
    <row r="627" spans="2:15" x14ac:dyDescent="0.25">
      <c r="B627" s="89">
        <v>191000000</v>
      </c>
      <c r="C627" s="89">
        <v>-68.735450999999998</v>
      </c>
      <c r="N627" s="89">
        <v>191000000</v>
      </c>
      <c r="O627" s="89">
        <v>-87.900481999999997</v>
      </c>
    </row>
    <row r="628" spans="2:15" x14ac:dyDescent="0.25">
      <c r="B628" s="89">
        <v>270045000</v>
      </c>
      <c r="C628" s="89">
        <v>-65.014640999999997</v>
      </c>
      <c r="N628" s="89">
        <v>270045000</v>
      </c>
      <c r="O628" s="89">
        <v>-80.466560000000001</v>
      </c>
    </row>
    <row r="629" spans="2:15" x14ac:dyDescent="0.25">
      <c r="B629" s="89">
        <v>349090000</v>
      </c>
      <c r="C629" s="89">
        <v>-60.080275999999998</v>
      </c>
      <c r="N629" s="89">
        <v>349090000</v>
      </c>
      <c r="O629" s="89">
        <v>-71.792930999999996</v>
      </c>
    </row>
    <row r="630" spans="2:15" x14ac:dyDescent="0.25">
      <c r="B630" s="89">
        <v>428135000</v>
      </c>
      <c r="C630" s="89">
        <v>-54.043385000000001</v>
      </c>
      <c r="N630" s="89">
        <v>428135000</v>
      </c>
      <c r="O630" s="89">
        <v>-62.311473999999997</v>
      </c>
    </row>
    <row r="631" spans="2:15" x14ac:dyDescent="0.25">
      <c r="B631" s="89">
        <v>507180000</v>
      </c>
      <c r="C631" s="89">
        <v>-47.847641000000003</v>
      </c>
      <c r="N631" s="89">
        <v>507180000</v>
      </c>
      <c r="O631" s="89">
        <v>-56.945419000000001</v>
      </c>
    </row>
    <row r="632" spans="2:15" x14ac:dyDescent="0.25">
      <c r="B632" s="89">
        <v>586225000</v>
      </c>
      <c r="C632" s="89">
        <v>-42.658645999999997</v>
      </c>
      <c r="N632" s="89">
        <v>586225000</v>
      </c>
      <c r="O632" s="89">
        <v>-52.451720999999999</v>
      </c>
    </row>
    <row r="633" spans="2:15" x14ac:dyDescent="0.25">
      <c r="B633" s="89">
        <v>665270000</v>
      </c>
      <c r="C633" s="89">
        <v>-37.997611999999997</v>
      </c>
      <c r="N633" s="89">
        <v>665270000</v>
      </c>
      <c r="O633" s="89">
        <v>-47.912211999999997</v>
      </c>
    </row>
    <row r="634" spans="2:15" x14ac:dyDescent="0.25">
      <c r="B634" s="89">
        <v>744315000</v>
      </c>
      <c r="C634" s="89">
        <v>-34.040581000000003</v>
      </c>
      <c r="N634" s="89">
        <v>744315000</v>
      </c>
      <c r="O634" s="89">
        <v>-43.720486000000001</v>
      </c>
    </row>
    <row r="635" spans="2:15" x14ac:dyDescent="0.25">
      <c r="B635" s="89">
        <v>823360000</v>
      </c>
      <c r="C635" s="89">
        <v>-30.682789</v>
      </c>
      <c r="N635" s="89">
        <v>823360000</v>
      </c>
      <c r="O635" s="89">
        <v>-39.749873999999998</v>
      </c>
    </row>
    <row r="636" spans="2:15" x14ac:dyDescent="0.25">
      <c r="B636" s="89">
        <v>902405000</v>
      </c>
      <c r="C636" s="89">
        <v>-27.747778</v>
      </c>
      <c r="N636" s="89">
        <v>902405000</v>
      </c>
      <c r="O636" s="89">
        <v>-35.633747</v>
      </c>
    </row>
    <row r="637" spans="2:15" x14ac:dyDescent="0.25">
      <c r="B637" s="89">
        <v>981450000</v>
      </c>
      <c r="C637" s="89">
        <v>-25.108984</v>
      </c>
      <c r="N637" s="89">
        <v>981450000</v>
      </c>
      <c r="O637" s="89">
        <v>-31.942854000000001</v>
      </c>
    </row>
    <row r="638" spans="2:15" x14ac:dyDescent="0.25">
      <c r="B638" s="89">
        <v>1060495000</v>
      </c>
      <c r="C638" s="89">
        <v>-23.119509000000001</v>
      </c>
      <c r="N638" s="89">
        <v>1060495000</v>
      </c>
      <c r="O638" s="89">
        <v>-28.168932000000002</v>
      </c>
    </row>
    <row r="639" spans="2:15" x14ac:dyDescent="0.25">
      <c r="B639" s="89">
        <v>1139540000</v>
      </c>
      <c r="C639" s="89">
        <v>-21.306533999999999</v>
      </c>
      <c r="N639" s="89">
        <v>1139540000</v>
      </c>
      <c r="O639" s="89">
        <v>-24.855103</v>
      </c>
    </row>
    <row r="640" spans="2:15" x14ac:dyDescent="0.25">
      <c r="B640" s="89">
        <v>1218585000</v>
      </c>
      <c r="C640" s="89">
        <v>-19.856819000000002</v>
      </c>
      <c r="N640" s="89">
        <v>1218585000</v>
      </c>
      <c r="O640" s="89">
        <v>-21.648375999999999</v>
      </c>
    </row>
    <row r="641" spans="2:15" x14ac:dyDescent="0.25">
      <c r="B641" s="89">
        <v>1297630000</v>
      </c>
      <c r="C641" s="89">
        <v>-18.672283</v>
      </c>
      <c r="N641" s="89">
        <v>1297630000</v>
      </c>
      <c r="O641" s="89">
        <v>-19.256321</v>
      </c>
    </row>
    <row r="642" spans="2:15" x14ac:dyDescent="0.25">
      <c r="B642" s="89">
        <v>1376675000</v>
      </c>
      <c r="C642" s="89">
        <v>-17.569782</v>
      </c>
      <c r="N642" s="89">
        <v>1376675000</v>
      </c>
      <c r="O642" s="89">
        <v>-17.417743999999999</v>
      </c>
    </row>
    <row r="643" spans="2:15" x14ac:dyDescent="0.25">
      <c r="B643" s="89">
        <v>1455720000</v>
      </c>
      <c r="C643" s="89">
        <v>-16.501238000000001</v>
      </c>
      <c r="N643" s="89">
        <v>1455720000</v>
      </c>
      <c r="O643" s="89">
        <v>-16.078339</v>
      </c>
    </row>
    <row r="644" spans="2:15" x14ac:dyDescent="0.25">
      <c r="B644" s="89">
        <v>1534765000</v>
      </c>
      <c r="C644" s="89">
        <v>-15.489106</v>
      </c>
      <c r="N644" s="89">
        <v>1534765000</v>
      </c>
      <c r="O644" s="89">
        <v>-15.149445</v>
      </c>
    </row>
    <row r="645" spans="2:15" x14ac:dyDescent="0.25">
      <c r="B645" s="89">
        <v>1613810000</v>
      </c>
      <c r="C645" s="89">
        <v>-14.281152000000001</v>
      </c>
      <c r="N645" s="89">
        <v>1613810000</v>
      </c>
      <c r="O645" s="89">
        <v>-14.523447000000001</v>
      </c>
    </row>
    <row r="646" spans="2:15" x14ac:dyDescent="0.25">
      <c r="B646" s="89">
        <v>1692855000</v>
      </c>
      <c r="C646" s="89">
        <v>-12.970169</v>
      </c>
      <c r="N646" s="89">
        <v>1692855000</v>
      </c>
      <c r="O646" s="89">
        <v>-13.840453</v>
      </c>
    </row>
    <row r="647" spans="2:15" x14ac:dyDescent="0.25">
      <c r="B647" s="89">
        <v>1771900000</v>
      </c>
      <c r="C647" s="89">
        <v>-11.57301</v>
      </c>
      <c r="N647" s="89">
        <v>1771900000</v>
      </c>
      <c r="O647" s="89">
        <v>-13.082381</v>
      </c>
    </row>
    <row r="648" spans="2:15" x14ac:dyDescent="0.25">
      <c r="B648" s="89">
        <v>1850945000</v>
      </c>
      <c r="C648" s="89">
        <v>-10.101815999999999</v>
      </c>
      <c r="N648" s="89">
        <v>1850945000</v>
      </c>
      <c r="O648" s="89">
        <v>-12.360485000000001</v>
      </c>
    </row>
    <row r="649" spans="2:15" x14ac:dyDescent="0.25">
      <c r="B649" s="89">
        <v>1929990000</v>
      </c>
      <c r="C649" s="89">
        <v>-8.8128252000000007</v>
      </c>
      <c r="N649" s="89">
        <v>1929990000</v>
      </c>
      <c r="O649" s="89">
        <v>-11.489784</v>
      </c>
    </row>
    <row r="650" spans="2:15" x14ac:dyDescent="0.25">
      <c r="B650" s="89">
        <v>2009035000</v>
      </c>
      <c r="C650" s="89">
        <v>-7.8211488999999998</v>
      </c>
      <c r="N650" s="89">
        <v>2009035000</v>
      </c>
      <c r="O650" s="89">
        <v>-10.710846999999999</v>
      </c>
    </row>
    <row r="651" spans="2:15" x14ac:dyDescent="0.25">
      <c r="B651" s="89">
        <v>2088080000</v>
      </c>
      <c r="C651" s="89">
        <v>-7.1939697000000002</v>
      </c>
      <c r="N651" s="89">
        <v>2088080000</v>
      </c>
      <c r="O651" s="89">
        <v>-10.054753</v>
      </c>
    </row>
    <row r="652" spans="2:15" x14ac:dyDescent="0.25">
      <c r="B652" s="89">
        <v>2167125000</v>
      </c>
      <c r="C652" s="89">
        <v>-6.9307504</v>
      </c>
      <c r="N652" s="89">
        <v>2167125000</v>
      </c>
      <c r="O652" s="89">
        <v>-9.4776945000000001</v>
      </c>
    </row>
    <row r="653" spans="2:15" x14ac:dyDescent="0.25">
      <c r="B653" s="89">
        <v>2246170000</v>
      </c>
      <c r="C653" s="89">
        <v>-7.0061821999999996</v>
      </c>
      <c r="N653" s="89">
        <v>2246170000</v>
      </c>
      <c r="O653" s="89">
        <v>-8.9656801000000002</v>
      </c>
    </row>
    <row r="654" spans="2:15" x14ac:dyDescent="0.25">
      <c r="B654" s="89">
        <v>2325215000</v>
      </c>
      <c r="C654" s="89">
        <v>-7.2032556999999997</v>
      </c>
      <c r="N654" s="89">
        <v>2325215000</v>
      </c>
      <c r="O654" s="89">
        <v>-8.5861263000000001</v>
      </c>
    </row>
    <row r="655" spans="2:15" x14ac:dyDescent="0.25">
      <c r="B655" s="89">
        <v>2404260000</v>
      </c>
      <c r="C655" s="89">
        <v>-7.4485855000000001</v>
      </c>
      <c r="N655" s="89">
        <v>2404260000</v>
      </c>
      <c r="O655" s="89">
        <v>-8.2698078000000006</v>
      </c>
    </row>
    <row r="656" spans="2:15" x14ac:dyDescent="0.25">
      <c r="B656" s="89">
        <v>2483305000</v>
      </c>
      <c r="C656" s="89">
        <v>-7.6277942999999997</v>
      </c>
      <c r="N656" s="89">
        <v>2483305000</v>
      </c>
      <c r="O656" s="89">
        <v>-8.0522908999999991</v>
      </c>
    </row>
    <row r="657" spans="2:15" x14ac:dyDescent="0.25">
      <c r="B657" s="89">
        <v>2562350000</v>
      </c>
      <c r="C657" s="89">
        <v>-7.7574563000000003</v>
      </c>
      <c r="N657" s="89">
        <v>2562350000</v>
      </c>
      <c r="O657" s="89">
        <v>-7.9194592999999998</v>
      </c>
    </row>
    <row r="658" spans="2:15" x14ac:dyDescent="0.25">
      <c r="B658" s="89">
        <v>2641395000</v>
      </c>
      <c r="C658" s="89">
        <v>-7.8274593000000001</v>
      </c>
      <c r="N658" s="89">
        <v>2641395000</v>
      </c>
      <c r="O658" s="89">
        <v>-7.8724904000000002</v>
      </c>
    </row>
    <row r="659" spans="2:15" x14ac:dyDescent="0.25">
      <c r="B659" s="89">
        <v>2720440000</v>
      </c>
      <c r="C659" s="89">
        <v>-7.8830166000000004</v>
      </c>
      <c r="N659" s="89">
        <v>2720440000</v>
      </c>
      <c r="O659" s="89">
        <v>-7.8393725999999999</v>
      </c>
    </row>
    <row r="660" spans="2:15" x14ac:dyDescent="0.25">
      <c r="B660" s="89">
        <v>2799485000</v>
      </c>
      <c r="C660" s="89">
        <v>-7.9548616000000001</v>
      </c>
      <c r="N660" s="89">
        <v>2799485000</v>
      </c>
      <c r="O660" s="89">
        <v>-7.8294525000000004</v>
      </c>
    </row>
    <row r="661" spans="2:15" x14ac:dyDescent="0.25">
      <c r="B661" s="89">
        <v>2878530000</v>
      </c>
      <c r="C661" s="89">
        <v>-8.0295515000000002</v>
      </c>
      <c r="N661" s="89">
        <v>2878530000</v>
      </c>
      <c r="O661" s="89">
        <v>-7.8309765000000002</v>
      </c>
    </row>
    <row r="662" spans="2:15" x14ac:dyDescent="0.25">
      <c r="B662" s="89">
        <v>2957575000</v>
      </c>
      <c r="C662" s="89">
        <v>-8.1091213</v>
      </c>
      <c r="N662" s="89">
        <v>2957575000</v>
      </c>
      <c r="O662" s="89">
        <v>-7.8567548</v>
      </c>
    </row>
    <row r="663" spans="2:15" x14ac:dyDescent="0.25">
      <c r="B663" s="89">
        <v>3036620000</v>
      </c>
      <c r="C663" s="89">
        <v>-8.1469945999999993</v>
      </c>
      <c r="N663" s="89">
        <v>3036620000</v>
      </c>
      <c r="O663" s="89">
        <v>-7.8805579999999997</v>
      </c>
    </row>
    <row r="664" spans="2:15" x14ac:dyDescent="0.25">
      <c r="B664" s="89">
        <v>3115665000</v>
      </c>
      <c r="C664" s="89">
        <v>-8.1817474000000008</v>
      </c>
      <c r="N664" s="89">
        <v>3115665000</v>
      </c>
      <c r="O664" s="89">
        <v>-7.9412227</v>
      </c>
    </row>
    <row r="665" spans="2:15" x14ac:dyDescent="0.25">
      <c r="B665" s="89">
        <v>3194710000</v>
      </c>
      <c r="C665" s="89">
        <v>-8.1966351999999993</v>
      </c>
      <c r="N665" s="89">
        <v>3194710000</v>
      </c>
      <c r="O665" s="89">
        <v>-8.0128001999999992</v>
      </c>
    </row>
    <row r="666" spans="2:15" x14ac:dyDescent="0.25">
      <c r="B666" s="89">
        <v>3273755000</v>
      </c>
      <c r="C666" s="89">
        <v>-8.2249374</v>
      </c>
      <c r="N666" s="89">
        <v>3273755000</v>
      </c>
      <c r="O666" s="89">
        <v>-8.0946178</v>
      </c>
    </row>
    <row r="667" spans="2:15" x14ac:dyDescent="0.25">
      <c r="B667" s="89">
        <v>3352800000</v>
      </c>
      <c r="C667" s="89">
        <v>-8.2380867000000002</v>
      </c>
      <c r="N667" s="89">
        <v>3352800000</v>
      </c>
      <c r="O667" s="89">
        <v>-8.1638278999999994</v>
      </c>
    </row>
    <row r="668" spans="2:15" x14ac:dyDescent="0.25">
      <c r="B668" s="89">
        <v>3431845000</v>
      </c>
      <c r="C668" s="89">
        <v>-8.2660350999999999</v>
      </c>
      <c r="N668" s="89">
        <v>3431845000</v>
      </c>
      <c r="O668" s="89">
        <v>-8.2345152000000006</v>
      </c>
    </row>
    <row r="669" spans="2:15" x14ac:dyDescent="0.25">
      <c r="B669" s="89">
        <v>3510890000</v>
      </c>
      <c r="C669" s="89">
        <v>-8.2697964000000006</v>
      </c>
      <c r="N669" s="89">
        <v>3510890000</v>
      </c>
      <c r="O669" s="89">
        <v>-8.3051747999999996</v>
      </c>
    </row>
    <row r="670" spans="2:15" x14ac:dyDescent="0.25">
      <c r="B670" s="89">
        <v>3589935000</v>
      </c>
      <c r="C670" s="89">
        <v>-8.2692441999999993</v>
      </c>
      <c r="N670" s="89">
        <v>3589935000</v>
      </c>
      <c r="O670" s="89">
        <v>-8.3834476000000002</v>
      </c>
    </row>
    <row r="671" spans="2:15" x14ac:dyDescent="0.25">
      <c r="B671" s="89">
        <v>3668980000</v>
      </c>
      <c r="C671" s="89">
        <v>-8.2549800999999992</v>
      </c>
      <c r="N671" s="89">
        <v>3668980000</v>
      </c>
      <c r="O671" s="89">
        <v>-8.4548997999999997</v>
      </c>
    </row>
    <row r="672" spans="2:15" x14ac:dyDescent="0.25">
      <c r="B672" s="89">
        <v>3748025000</v>
      </c>
      <c r="C672" s="89">
        <v>-8.2304610999999994</v>
      </c>
      <c r="N672" s="89">
        <v>3748025000</v>
      </c>
      <c r="O672" s="89">
        <v>-8.5282430999999992</v>
      </c>
    </row>
    <row r="673" spans="2:15" x14ac:dyDescent="0.25">
      <c r="B673" s="89">
        <v>3827070000</v>
      </c>
      <c r="C673" s="89">
        <v>-8.1970329</v>
      </c>
      <c r="N673" s="89">
        <v>3827070000</v>
      </c>
      <c r="O673" s="89">
        <v>-8.6054887999999998</v>
      </c>
    </row>
    <row r="674" spans="2:15" x14ac:dyDescent="0.25">
      <c r="B674" s="89">
        <v>3906115000</v>
      </c>
      <c r="C674" s="89">
        <v>-8.1812201000000009</v>
      </c>
      <c r="N674" s="89">
        <v>3906115000</v>
      </c>
      <c r="O674" s="89">
        <v>-8.6786642000000001</v>
      </c>
    </row>
    <row r="675" spans="2:15" x14ac:dyDescent="0.25">
      <c r="B675" s="89">
        <v>3985160000</v>
      </c>
      <c r="C675" s="89">
        <v>-8.155386</v>
      </c>
      <c r="N675" s="89">
        <v>3985160000</v>
      </c>
      <c r="O675" s="89">
        <v>-8.7358951999999999</v>
      </c>
    </row>
    <row r="676" spans="2:15" x14ac:dyDescent="0.25">
      <c r="B676" s="89">
        <v>4064205000</v>
      </c>
      <c r="C676" s="89">
        <v>-8.1248197999999991</v>
      </c>
      <c r="N676" s="89">
        <v>4064205000</v>
      </c>
      <c r="O676" s="89">
        <v>-8.783474</v>
      </c>
    </row>
    <row r="677" spans="2:15" x14ac:dyDescent="0.25">
      <c r="B677" s="89">
        <v>4143250000</v>
      </c>
      <c r="C677" s="89">
        <v>-8.1114464000000002</v>
      </c>
      <c r="N677" s="89">
        <v>4143250000</v>
      </c>
      <c r="O677" s="89">
        <v>-8.8294429999999995</v>
      </c>
    </row>
    <row r="678" spans="2:15" x14ac:dyDescent="0.25">
      <c r="B678" s="89">
        <v>4222295000</v>
      </c>
      <c r="C678" s="89">
        <v>-8.1070794999999993</v>
      </c>
      <c r="N678" s="89">
        <v>4222295000</v>
      </c>
      <c r="O678" s="89">
        <v>-8.8781213999999995</v>
      </c>
    </row>
    <row r="679" spans="2:15" x14ac:dyDescent="0.25">
      <c r="B679" s="89">
        <v>4301340000</v>
      </c>
      <c r="C679" s="89">
        <v>-8.1072167999999998</v>
      </c>
      <c r="N679" s="89">
        <v>4301340000</v>
      </c>
      <c r="O679" s="89">
        <v>-8.9232712000000003</v>
      </c>
    </row>
    <row r="680" spans="2:15" x14ac:dyDescent="0.25">
      <c r="B680" s="89">
        <v>4380385000</v>
      </c>
      <c r="C680" s="89">
        <v>-8.1226578000000007</v>
      </c>
      <c r="N680" s="89">
        <v>4380385000</v>
      </c>
      <c r="O680" s="89">
        <v>-8.9646243999999999</v>
      </c>
    </row>
    <row r="681" spans="2:15" x14ac:dyDescent="0.25">
      <c r="B681" s="89">
        <v>4459430000</v>
      </c>
      <c r="C681" s="89">
        <v>-8.1386146999999998</v>
      </c>
      <c r="N681" s="89">
        <v>4459430000</v>
      </c>
      <c r="O681" s="89">
        <v>-8.9999970999999999</v>
      </c>
    </row>
    <row r="682" spans="2:15" x14ac:dyDescent="0.25">
      <c r="B682" s="89">
        <v>4538475000</v>
      </c>
      <c r="C682" s="89">
        <v>-8.1482706</v>
      </c>
      <c r="N682" s="89">
        <v>4538475000</v>
      </c>
      <c r="O682" s="89">
        <v>-9.0227746999999994</v>
      </c>
    </row>
    <row r="683" spans="2:15" x14ac:dyDescent="0.25">
      <c r="B683" s="89">
        <v>4617520000</v>
      </c>
      <c r="C683" s="89">
        <v>-8.1732349000000006</v>
      </c>
      <c r="N683" s="89">
        <v>4617520000</v>
      </c>
      <c r="O683" s="89">
        <v>-9.0524491999999999</v>
      </c>
    </row>
    <row r="684" spans="2:15" x14ac:dyDescent="0.25">
      <c r="B684" s="89">
        <v>4696565000</v>
      </c>
      <c r="C684" s="89">
        <v>-8.1956558000000008</v>
      </c>
      <c r="N684" s="89">
        <v>4696565000</v>
      </c>
      <c r="O684" s="89">
        <v>-9.0780764000000005</v>
      </c>
    </row>
    <row r="685" spans="2:15" x14ac:dyDescent="0.25">
      <c r="B685" s="89">
        <v>4775610000</v>
      </c>
      <c r="C685" s="89">
        <v>-8.2057905000000009</v>
      </c>
      <c r="N685" s="89">
        <v>4775610000</v>
      </c>
      <c r="O685" s="89">
        <v>-9.1032772000000008</v>
      </c>
    </row>
    <row r="686" spans="2:15" x14ac:dyDescent="0.25">
      <c r="B686" s="89">
        <v>4854655000</v>
      </c>
      <c r="C686" s="89">
        <v>-8.2222489999999997</v>
      </c>
      <c r="N686" s="89">
        <v>4854655000</v>
      </c>
      <c r="O686" s="89">
        <v>-9.1437111000000009</v>
      </c>
    </row>
    <row r="687" spans="2:15" x14ac:dyDescent="0.25">
      <c r="B687" s="89">
        <v>4933700000</v>
      </c>
      <c r="C687" s="89">
        <v>-8.2597655999999997</v>
      </c>
      <c r="N687" s="89">
        <v>4933700000</v>
      </c>
      <c r="O687" s="89">
        <v>-9.2112426999999997</v>
      </c>
    </row>
    <row r="688" spans="2:15" x14ac:dyDescent="0.25">
      <c r="B688" s="89">
        <v>5012745000</v>
      </c>
      <c r="C688" s="89">
        <v>-8.2724705000000007</v>
      </c>
      <c r="N688" s="89">
        <v>5012745000</v>
      </c>
      <c r="O688" s="89">
        <v>-9.2536325000000001</v>
      </c>
    </row>
    <row r="689" spans="2:15" x14ac:dyDescent="0.25">
      <c r="B689" s="89">
        <v>5091790000</v>
      </c>
      <c r="C689" s="89">
        <v>-8.2730455000000003</v>
      </c>
      <c r="N689" s="89">
        <v>5091790000</v>
      </c>
      <c r="O689" s="89">
        <v>-9.3161477999999995</v>
      </c>
    </row>
    <row r="690" spans="2:15" x14ac:dyDescent="0.25">
      <c r="B690" s="89">
        <v>5170835000</v>
      </c>
      <c r="C690" s="89">
        <v>-8.2802401000000003</v>
      </c>
      <c r="N690" s="89">
        <v>5170835000</v>
      </c>
      <c r="O690" s="89">
        <v>-9.3908129000000002</v>
      </c>
    </row>
    <row r="691" spans="2:15" x14ac:dyDescent="0.25">
      <c r="B691" s="89">
        <v>5249880000</v>
      </c>
      <c r="C691" s="89">
        <v>-8.2855749000000003</v>
      </c>
      <c r="N691" s="89">
        <v>5249880000</v>
      </c>
      <c r="O691" s="89">
        <v>-9.4658651000000003</v>
      </c>
    </row>
    <row r="692" spans="2:15" x14ac:dyDescent="0.25">
      <c r="B692" s="89">
        <v>5328925000</v>
      </c>
      <c r="C692" s="89">
        <v>-8.2741108000000008</v>
      </c>
      <c r="N692" s="89">
        <v>5328925000</v>
      </c>
      <c r="O692" s="89">
        <v>-9.5304631999999998</v>
      </c>
    </row>
    <row r="693" spans="2:15" x14ac:dyDescent="0.25">
      <c r="B693" s="89">
        <v>5407970000</v>
      </c>
      <c r="C693" s="89">
        <v>-8.2754201999999992</v>
      </c>
      <c r="N693" s="89">
        <v>5407970000</v>
      </c>
      <c r="O693" s="89">
        <v>-9.6053391000000001</v>
      </c>
    </row>
    <row r="694" spans="2:15" x14ac:dyDescent="0.25">
      <c r="B694" s="89">
        <v>5487015000</v>
      </c>
      <c r="C694" s="89">
        <v>-8.2888850999999999</v>
      </c>
      <c r="N694" s="89">
        <v>5487015000</v>
      </c>
      <c r="O694" s="89">
        <v>-9.6762753000000004</v>
      </c>
    </row>
    <row r="695" spans="2:15" x14ac:dyDescent="0.25">
      <c r="B695" s="89">
        <v>5566060000</v>
      </c>
      <c r="C695" s="89">
        <v>-8.3012523999999992</v>
      </c>
      <c r="N695" s="89">
        <v>5566060000</v>
      </c>
      <c r="O695" s="89">
        <v>-9.7494078000000002</v>
      </c>
    </row>
    <row r="696" spans="2:15" x14ac:dyDescent="0.25">
      <c r="B696" s="89">
        <v>5645105000</v>
      </c>
      <c r="C696" s="89">
        <v>-8.3172406999999993</v>
      </c>
      <c r="N696" s="89">
        <v>5645105000</v>
      </c>
      <c r="O696" s="89">
        <v>-9.8095388000000003</v>
      </c>
    </row>
    <row r="697" spans="2:15" x14ac:dyDescent="0.25">
      <c r="B697" s="89">
        <v>5724150000</v>
      </c>
      <c r="C697" s="89">
        <v>-8.3620148000000007</v>
      </c>
      <c r="N697" s="89">
        <v>5724150000</v>
      </c>
      <c r="O697" s="89">
        <v>-9.8779115999999991</v>
      </c>
    </row>
    <row r="698" spans="2:15" x14ac:dyDescent="0.25">
      <c r="B698" s="89">
        <v>5803195000</v>
      </c>
      <c r="C698" s="89">
        <v>-8.3935288999999997</v>
      </c>
      <c r="N698" s="89">
        <v>5803195000</v>
      </c>
      <c r="O698" s="89">
        <v>-9.9330310999999991</v>
      </c>
    </row>
    <row r="699" spans="2:15" x14ac:dyDescent="0.25">
      <c r="B699" s="89">
        <v>5882240000</v>
      </c>
      <c r="C699" s="89">
        <v>-8.4071321000000001</v>
      </c>
      <c r="N699" s="89">
        <v>5882240000</v>
      </c>
      <c r="O699" s="89">
        <v>-9.9661139999999993</v>
      </c>
    </row>
    <row r="700" spans="2:15" x14ac:dyDescent="0.25">
      <c r="B700" s="89">
        <v>5961285000</v>
      </c>
      <c r="C700" s="89">
        <v>-8.4232826000000003</v>
      </c>
      <c r="N700" s="89">
        <v>5961285000</v>
      </c>
      <c r="O700" s="89">
        <v>-9.9986476999999994</v>
      </c>
    </row>
    <row r="701" spans="2:15" x14ac:dyDescent="0.25">
      <c r="B701" s="89">
        <v>6040330000</v>
      </c>
      <c r="C701" s="89">
        <v>-8.4532413000000002</v>
      </c>
      <c r="N701" s="89">
        <v>6040330000</v>
      </c>
      <c r="O701" s="89">
        <v>-10.0541</v>
      </c>
    </row>
    <row r="702" spans="2:15" x14ac:dyDescent="0.25">
      <c r="B702" s="89">
        <v>6119375000</v>
      </c>
      <c r="C702" s="89">
        <v>-8.4585629000000004</v>
      </c>
      <c r="N702" s="89">
        <v>6119375000</v>
      </c>
      <c r="O702" s="89">
        <v>-10.081586</v>
      </c>
    </row>
    <row r="703" spans="2:15" x14ac:dyDescent="0.25">
      <c r="B703" s="89">
        <v>6198420000</v>
      </c>
      <c r="C703" s="89">
        <v>-8.4855088999999992</v>
      </c>
      <c r="N703" s="89">
        <v>6198420000</v>
      </c>
      <c r="O703" s="89">
        <v>-10.119126</v>
      </c>
    </row>
    <row r="704" spans="2:15" x14ac:dyDescent="0.25">
      <c r="B704" s="89">
        <v>6277465000</v>
      </c>
      <c r="C704" s="89">
        <v>-8.5321826999999999</v>
      </c>
      <c r="N704" s="89">
        <v>6277465000</v>
      </c>
      <c r="O704" s="89">
        <v>-10.163808</v>
      </c>
    </row>
    <row r="705" spans="2:15" x14ac:dyDescent="0.25">
      <c r="B705" s="89">
        <v>6356510000</v>
      </c>
      <c r="C705" s="89">
        <v>-8.5624351999999995</v>
      </c>
      <c r="N705" s="89">
        <v>6356510000</v>
      </c>
      <c r="O705" s="89">
        <v>-10.188691</v>
      </c>
    </row>
    <row r="706" spans="2:15" x14ac:dyDescent="0.25">
      <c r="B706" s="89">
        <v>6435555000</v>
      </c>
      <c r="C706" s="89">
        <v>-8.5680493999999996</v>
      </c>
      <c r="N706" s="89">
        <v>6435555000</v>
      </c>
      <c r="O706" s="89">
        <v>-10.197950000000001</v>
      </c>
    </row>
    <row r="707" spans="2:15" x14ac:dyDescent="0.25">
      <c r="B707" s="89">
        <v>6514600000</v>
      </c>
      <c r="C707" s="89">
        <v>-8.5982189000000009</v>
      </c>
      <c r="N707" s="89">
        <v>6514600000</v>
      </c>
      <c r="O707" s="89">
        <v>-10.235998</v>
      </c>
    </row>
    <row r="708" spans="2:15" x14ac:dyDescent="0.25">
      <c r="B708" s="89">
        <v>6593645000</v>
      </c>
      <c r="C708" s="89">
        <v>-8.6340789999999998</v>
      </c>
      <c r="N708" s="89">
        <v>6593645000</v>
      </c>
      <c r="O708" s="89">
        <v>-10.264269000000001</v>
      </c>
    </row>
    <row r="709" spans="2:15" x14ac:dyDescent="0.25">
      <c r="B709" s="89">
        <v>6672690000</v>
      </c>
      <c r="C709" s="89">
        <v>-8.6638898999999991</v>
      </c>
      <c r="N709" s="89">
        <v>6672690000</v>
      </c>
      <c r="O709" s="89">
        <v>-10.294805999999999</v>
      </c>
    </row>
    <row r="710" spans="2:15" x14ac:dyDescent="0.25">
      <c r="B710" s="89">
        <v>6751735000</v>
      </c>
      <c r="C710" s="89">
        <v>-8.7039728000000007</v>
      </c>
      <c r="N710" s="89">
        <v>6751735000</v>
      </c>
      <c r="O710" s="89">
        <v>-10.328436999999999</v>
      </c>
    </row>
    <row r="711" spans="2:15" x14ac:dyDescent="0.25">
      <c r="B711" s="89">
        <v>6830780000</v>
      </c>
      <c r="C711" s="89">
        <v>-8.7456054999999999</v>
      </c>
      <c r="N711" s="89">
        <v>6830780000</v>
      </c>
      <c r="O711" s="89">
        <v>-10.362583000000001</v>
      </c>
    </row>
    <row r="712" spans="2:15" x14ac:dyDescent="0.25">
      <c r="B712" s="89">
        <v>6909825000</v>
      </c>
      <c r="C712" s="89">
        <v>-8.7713889999999992</v>
      </c>
      <c r="N712" s="89">
        <v>6909825000</v>
      </c>
      <c r="O712" s="89">
        <v>-10.383673999999999</v>
      </c>
    </row>
    <row r="713" spans="2:15" x14ac:dyDescent="0.25">
      <c r="B713" s="89">
        <v>6988870000</v>
      </c>
      <c r="C713" s="89">
        <v>-8.8051642999999995</v>
      </c>
      <c r="N713" s="89">
        <v>6988870000</v>
      </c>
      <c r="O713" s="89">
        <v>-10.427216</v>
      </c>
    </row>
    <row r="714" spans="2:15" x14ac:dyDescent="0.25">
      <c r="B714" s="89">
        <v>7067915000</v>
      </c>
      <c r="C714" s="89">
        <v>-8.8462677000000003</v>
      </c>
      <c r="N714" s="89">
        <v>7067915000</v>
      </c>
      <c r="O714" s="89">
        <v>-10.466587000000001</v>
      </c>
    </row>
    <row r="715" spans="2:15" x14ac:dyDescent="0.25">
      <c r="B715" s="89">
        <v>7146960000</v>
      </c>
      <c r="C715" s="89">
        <v>-8.9068213000000007</v>
      </c>
      <c r="N715" s="89">
        <v>7146960000</v>
      </c>
      <c r="O715" s="89">
        <v>-10.523223</v>
      </c>
    </row>
    <row r="716" spans="2:15" x14ac:dyDescent="0.25">
      <c r="B716" s="89">
        <v>7226005000</v>
      </c>
      <c r="C716" s="89">
        <v>-8.9540776999999991</v>
      </c>
      <c r="N716" s="89">
        <v>7226005000</v>
      </c>
      <c r="O716" s="89">
        <v>-10.562443</v>
      </c>
    </row>
    <row r="717" spans="2:15" x14ac:dyDescent="0.25">
      <c r="B717" s="89">
        <v>7305050000</v>
      </c>
      <c r="C717" s="89">
        <v>-8.9948443999999999</v>
      </c>
      <c r="N717" s="89">
        <v>7305050000</v>
      </c>
      <c r="O717" s="89">
        <v>-10.596428</v>
      </c>
    </row>
    <row r="718" spans="2:15" x14ac:dyDescent="0.25">
      <c r="B718" s="89">
        <v>7384095000</v>
      </c>
      <c r="C718" s="89">
        <v>-9.0212374000000004</v>
      </c>
      <c r="N718" s="89">
        <v>7384095000</v>
      </c>
      <c r="O718" s="89">
        <v>-10.630497</v>
      </c>
    </row>
    <row r="719" spans="2:15" x14ac:dyDescent="0.25">
      <c r="B719" s="89">
        <v>7463140000</v>
      </c>
      <c r="C719" s="89">
        <v>-9.0376940000000001</v>
      </c>
      <c r="N719" s="89">
        <v>7463140000</v>
      </c>
      <c r="O719" s="89">
        <v>-10.656612000000001</v>
      </c>
    </row>
    <row r="720" spans="2:15" x14ac:dyDescent="0.25">
      <c r="B720" s="89">
        <v>7542185000</v>
      </c>
      <c r="C720" s="89">
        <v>-9.0595359999999996</v>
      </c>
      <c r="N720" s="89">
        <v>7542185000</v>
      </c>
      <c r="O720" s="89">
        <v>-10.686356</v>
      </c>
    </row>
    <row r="721" spans="2:15" x14ac:dyDescent="0.25">
      <c r="B721" s="89">
        <v>7621230000</v>
      </c>
      <c r="C721" s="89">
        <v>-9.0899315000000005</v>
      </c>
      <c r="N721" s="89">
        <v>7621230000</v>
      </c>
      <c r="O721" s="89">
        <v>-10.71772</v>
      </c>
    </row>
    <row r="722" spans="2:15" x14ac:dyDescent="0.25">
      <c r="B722" s="89">
        <v>7700275000</v>
      </c>
      <c r="C722" s="89">
        <v>-9.0893163999999995</v>
      </c>
      <c r="N722" s="89">
        <v>7700275000</v>
      </c>
      <c r="O722" s="89">
        <v>-10.716784000000001</v>
      </c>
    </row>
    <row r="723" spans="2:15" x14ac:dyDescent="0.25">
      <c r="B723" s="89">
        <v>7779320000</v>
      </c>
      <c r="C723" s="89">
        <v>-9.0735016000000002</v>
      </c>
      <c r="N723" s="89">
        <v>7779320000</v>
      </c>
      <c r="O723" s="89">
        <v>-10.701896</v>
      </c>
    </row>
    <row r="724" spans="2:15" x14ac:dyDescent="0.25">
      <c r="B724" s="89">
        <v>7858365000</v>
      </c>
      <c r="C724" s="89">
        <v>-9.0578613000000008</v>
      </c>
      <c r="N724" s="89">
        <v>7858365000</v>
      </c>
      <c r="O724" s="89">
        <v>-10.702178999999999</v>
      </c>
    </row>
    <row r="725" spans="2:15" x14ac:dyDescent="0.25">
      <c r="B725" s="89">
        <v>7937410000</v>
      </c>
      <c r="C725" s="89">
        <v>-9.0515957</v>
      </c>
      <c r="N725" s="89">
        <v>7937410000</v>
      </c>
      <c r="O725" s="89">
        <v>-10.710976</v>
      </c>
    </row>
    <row r="726" spans="2:15" x14ac:dyDescent="0.25">
      <c r="B726" s="89">
        <v>8016455000</v>
      </c>
      <c r="C726" s="89">
        <v>-9.0399884999999998</v>
      </c>
      <c r="N726" s="89">
        <v>8016455000</v>
      </c>
      <c r="O726" s="89">
        <v>-10.713563000000001</v>
      </c>
    </row>
    <row r="727" spans="2:15" x14ac:dyDescent="0.25">
      <c r="B727" s="89">
        <v>8095500000</v>
      </c>
      <c r="C727" s="89">
        <v>-9.0650701999999992</v>
      </c>
      <c r="N727" s="89">
        <v>8095500000</v>
      </c>
      <c r="O727" s="89">
        <v>-10.754865000000001</v>
      </c>
    </row>
    <row r="728" spans="2:15" x14ac:dyDescent="0.25">
      <c r="B728" s="89">
        <v>8174545000</v>
      </c>
      <c r="C728" s="89">
        <v>-9.0784491999999997</v>
      </c>
      <c r="N728" s="89">
        <v>8174545000</v>
      </c>
      <c r="O728" s="89">
        <v>-10.790338999999999</v>
      </c>
    </row>
    <row r="729" spans="2:15" x14ac:dyDescent="0.25">
      <c r="B729" s="89">
        <v>8253590000</v>
      </c>
      <c r="C729" s="89">
        <v>-9.1089620999999994</v>
      </c>
      <c r="N729" s="89">
        <v>8253590000</v>
      </c>
      <c r="O729" s="89">
        <v>-10.831917000000001</v>
      </c>
    </row>
    <row r="730" spans="2:15" x14ac:dyDescent="0.25">
      <c r="B730" s="89">
        <v>8332635000</v>
      </c>
      <c r="C730" s="89">
        <v>-9.1641665000000003</v>
      </c>
      <c r="N730" s="89">
        <v>8332635000</v>
      </c>
      <c r="O730" s="89">
        <v>-10.91727</v>
      </c>
    </row>
    <row r="731" spans="2:15" x14ac:dyDescent="0.25">
      <c r="B731" s="89">
        <v>8411680000</v>
      </c>
      <c r="C731" s="89">
        <v>-9.2177153000000001</v>
      </c>
      <c r="N731" s="89">
        <v>8411680000</v>
      </c>
      <c r="O731" s="89">
        <v>-10.974347</v>
      </c>
    </row>
    <row r="732" spans="2:15" x14ac:dyDescent="0.25">
      <c r="B732" s="89">
        <v>8490725000</v>
      </c>
      <c r="C732" s="89">
        <v>-9.2752303999999999</v>
      </c>
      <c r="N732" s="89">
        <v>8490725000</v>
      </c>
      <c r="O732" s="89">
        <v>-11.059583999999999</v>
      </c>
    </row>
    <row r="733" spans="2:15" x14ac:dyDescent="0.25">
      <c r="B733" s="89">
        <v>8569770000</v>
      </c>
      <c r="C733" s="89">
        <v>-9.3540936000000006</v>
      </c>
      <c r="N733" s="89">
        <v>8569770000</v>
      </c>
      <c r="O733" s="89">
        <v>-11.132507</v>
      </c>
    </row>
    <row r="734" spans="2:15" x14ac:dyDescent="0.25">
      <c r="B734" s="89">
        <v>8648815000</v>
      </c>
      <c r="C734" s="89">
        <v>-9.3706140999999992</v>
      </c>
      <c r="N734" s="89">
        <v>8648815000</v>
      </c>
      <c r="O734" s="89">
        <v>-11.161911</v>
      </c>
    </row>
    <row r="735" spans="2:15" x14ac:dyDescent="0.25">
      <c r="B735" s="89">
        <v>8727860000</v>
      </c>
      <c r="C735" s="89">
        <v>-9.3570080000000004</v>
      </c>
      <c r="N735" s="89">
        <v>8727860000</v>
      </c>
      <c r="O735" s="89">
        <v>-11.138745</v>
      </c>
    </row>
    <row r="736" spans="2:15" x14ac:dyDescent="0.25">
      <c r="B736" s="89">
        <v>8806905000</v>
      </c>
      <c r="C736" s="89">
        <v>-9.3781300000000005</v>
      </c>
      <c r="N736" s="89">
        <v>8806905000</v>
      </c>
      <c r="O736" s="89">
        <v>-11.159859000000001</v>
      </c>
    </row>
    <row r="737" spans="2:15" x14ac:dyDescent="0.25">
      <c r="B737" s="89">
        <v>8885950000</v>
      </c>
      <c r="C737" s="89">
        <v>-9.3797989000000008</v>
      </c>
      <c r="N737" s="89">
        <v>8885950000</v>
      </c>
      <c r="O737" s="89">
        <v>-11.154196000000001</v>
      </c>
    </row>
    <row r="738" spans="2:15" x14ac:dyDescent="0.25">
      <c r="B738" s="89">
        <v>8964995000</v>
      </c>
      <c r="C738" s="89">
        <v>-9.3602504999999994</v>
      </c>
      <c r="N738" s="89">
        <v>8964995000</v>
      </c>
      <c r="O738" s="89">
        <v>-11.123856999999999</v>
      </c>
    </row>
    <row r="739" spans="2:15" x14ac:dyDescent="0.25">
      <c r="B739" s="89">
        <v>9044040000</v>
      </c>
      <c r="C739" s="89">
        <v>-9.3797406999999993</v>
      </c>
      <c r="N739" s="89">
        <v>9044040000</v>
      </c>
      <c r="O739" s="89">
        <v>-11.125854</v>
      </c>
    </row>
    <row r="740" spans="2:15" x14ac:dyDescent="0.25">
      <c r="B740" s="89">
        <v>9123085000</v>
      </c>
      <c r="C740" s="89">
        <v>-9.3931340999999993</v>
      </c>
      <c r="N740" s="89">
        <v>9123085000</v>
      </c>
      <c r="O740" s="89">
        <v>-11.128897</v>
      </c>
    </row>
    <row r="741" spans="2:15" x14ac:dyDescent="0.25">
      <c r="B741" s="89">
        <v>9202130000</v>
      </c>
      <c r="C741" s="89">
        <v>-9.3497477</v>
      </c>
      <c r="N741" s="89">
        <v>9202130000</v>
      </c>
      <c r="O741" s="89">
        <v>-11.084206999999999</v>
      </c>
    </row>
    <row r="742" spans="2:15" x14ac:dyDescent="0.25">
      <c r="B742" s="89">
        <v>9281175000</v>
      </c>
      <c r="C742" s="89">
        <v>-9.3335027999999998</v>
      </c>
      <c r="N742" s="89">
        <v>9281175000</v>
      </c>
      <c r="O742" s="89">
        <v>-11.04372</v>
      </c>
    </row>
    <row r="743" spans="2:15" x14ac:dyDescent="0.25">
      <c r="B743" s="89">
        <v>9360220000</v>
      </c>
      <c r="C743" s="89">
        <v>-9.3364390999999998</v>
      </c>
      <c r="N743" s="89">
        <v>9360220000</v>
      </c>
      <c r="O743" s="89">
        <v>-11.045477999999999</v>
      </c>
    </row>
    <row r="744" spans="2:15" x14ac:dyDescent="0.25">
      <c r="B744" s="89">
        <v>9439265000</v>
      </c>
      <c r="C744" s="89">
        <v>-9.3257866000000007</v>
      </c>
      <c r="N744" s="89">
        <v>9439265000</v>
      </c>
      <c r="O744" s="89">
        <v>-11.012759000000001</v>
      </c>
    </row>
    <row r="745" spans="2:15" x14ac:dyDescent="0.25">
      <c r="B745" s="89">
        <v>9518310000</v>
      </c>
      <c r="C745" s="89">
        <v>-9.3014296999999999</v>
      </c>
      <c r="N745" s="89">
        <v>9518310000</v>
      </c>
      <c r="O745" s="89">
        <v>-10.970236999999999</v>
      </c>
    </row>
    <row r="746" spans="2:15" x14ac:dyDescent="0.25">
      <c r="B746" s="89">
        <v>9597355000</v>
      </c>
      <c r="C746" s="89">
        <v>-9.3088464999999996</v>
      </c>
      <c r="N746" s="89">
        <v>9597355000</v>
      </c>
      <c r="O746" s="89">
        <v>-10.952745</v>
      </c>
    </row>
    <row r="747" spans="2:15" x14ac:dyDescent="0.25">
      <c r="B747" s="89">
        <v>9676400000</v>
      </c>
      <c r="C747" s="89">
        <v>-9.3069153</v>
      </c>
      <c r="N747" s="89">
        <v>9676400000</v>
      </c>
      <c r="O747" s="89">
        <v>-10.941153</v>
      </c>
    </row>
    <row r="748" spans="2:15" x14ac:dyDescent="0.25">
      <c r="B748" s="89">
        <v>9755445000</v>
      </c>
      <c r="C748" s="89">
        <v>-9.3032389000000002</v>
      </c>
      <c r="N748" s="89">
        <v>9755445000</v>
      </c>
      <c r="O748" s="89">
        <v>-10.907489</v>
      </c>
    </row>
    <row r="749" spans="2:15" x14ac:dyDescent="0.25">
      <c r="B749" s="89">
        <v>9834490000</v>
      </c>
      <c r="C749" s="89">
        <v>-9.3181905999999994</v>
      </c>
      <c r="N749" s="89">
        <v>9834490000</v>
      </c>
      <c r="O749" s="89">
        <v>-10.904966</v>
      </c>
    </row>
    <row r="750" spans="2:15" x14ac:dyDescent="0.25">
      <c r="B750" s="89">
        <v>9913535000</v>
      </c>
      <c r="C750" s="89">
        <v>-9.3324336999999993</v>
      </c>
      <c r="N750" s="89">
        <v>9913535000</v>
      </c>
      <c r="O750" s="89">
        <v>-10.898275999999999</v>
      </c>
    </row>
    <row r="751" spans="2:15" x14ac:dyDescent="0.25">
      <c r="B751" s="89">
        <v>9992580000</v>
      </c>
      <c r="C751" s="89">
        <v>-9.3367777000000007</v>
      </c>
      <c r="N751" s="89">
        <v>9992580000</v>
      </c>
      <c r="O751" s="89">
        <v>-10.879911999999999</v>
      </c>
    </row>
    <row r="752" spans="2:15" x14ac:dyDescent="0.25">
      <c r="B752" s="89">
        <v>10071625000</v>
      </c>
      <c r="C752" s="89">
        <v>-9.338768</v>
      </c>
      <c r="N752" s="89">
        <v>10071625000</v>
      </c>
      <c r="O752" s="89">
        <v>-10.854069000000001</v>
      </c>
    </row>
    <row r="753" spans="2:15" x14ac:dyDescent="0.25">
      <c r="B753" s="89">
        <v>10150670000</v>
      </c>
      <c r="C753" s="89">
        <v>-9.3461455999999998</v>
      </c>
      <c r="N753" s="89">
        <v>10150670000</v>
      </c>
      <c r="O753" s="89">
        <v>-10.846420999999999</v>
      </c>
    </row>
    <row r="754" spans="2:15" x14ac:dyDescent="0.25">
      <c r="B754" s="89">
        <v>10229715000</v>
      </c>
      <c r="C754" s="89">
        <v>-9.3595199999999998</v>
      </c>
      <c r="N754" s="89">
        <v>10229715000</v>
      </c>
      <c r="O754" s="89">
        <v>-10.843081</v>
      </c>
    </row>
    <row r="755" spans="2:15" x14ac:dyDescent="0.25">
      <c r="B755" s="89">
        <v>10308760000</v>
      </c>
      <c r="C755" s="89">
        <v>-9.3582783000000003</v>
      </c>
      <c r="N755" s="89">
        <v>10308760000</v>
      </c>
      <c r="O755" s="89">
        <v>-10.833391000000001</v>
      </c>
    </row>
    <row r="756" spans="2:15" x14ac:dyDescent="0.25">
      <c r="B756" s="89">
        <v>10387805000</v>
      </c>
      <c r="C756" s="89">
        <v>-9.3747624999999992</v>
      </c>
      <c r="N756" s="89">
        <v>10387805000</v>
      </c>
      <c r="O756" s="89">
        <v>-10.8413</v>
      </c>
    </row>
    <row r="757" spans="2:15" x14ac:dyDescent="0.25">
      <c r="B757" s="89">
        <v>10466850000</v>
      </c>
      <c r="C757" s="89">
        <v>-9.3809710000000006</v>
      </c>
      <c r="N757" s="89">
        <v>10466850000</v>
      </c>
      <c r="O757" s="89">
        <v>-10.827248000000001</v>
      </c>
    </row>
    <row r="758" spans="2:15" x14ac:dyDescent="0.25">
      <c r="B758" s="89">
        <v>10545895000</v>
      </c>
      <c r="C758" s="89">
        <v>-9.4206599999999998</v>
      </c>
      <c r="N758" s="89">
        <v>10545895000</v>
      </c>
      <c r="O758" s="89">
        <v>-10.845136999999999</v>
      </c>
    </row>
    <row r="759" spans="2:15" x14ac:dyDescent="0.25">
      <c r="B759" s="89">
        <v>10624940000</v>
      </c>
      <c r="C759" s="89">
        <v>-9.4494351999999999</v>
      </c>
      <c r="N759" s="89">
        <v>10624940000</v>
      </c>
      <c r="O759" s="89">
        <v>-10.841684000000001</v>
      </c>
    </row>
    <row r="760" spans="2:15" x14ac:dyDescent="0.25">
      <c r="B760" s="89">
        <v>10703985000</v>
      </c>
      <c r="C760" s="89">
        <v>-9.5088223999999997</v>
      </c>
      <c r="N760" s="89">
        <v>10703985000</v>
      </c>
      <c r="O760" s="89">
        <v>-10.857633</v>
      </c>
    </row>
    <row r="761" spans="2:15" x14ac:dyDescent="0.25">
      <c r="B761" s="89">
        <v>10783030000</v>
      </c>
      <c r="C761" s="89">
        <v>-9.5570287999999994</v>
      </c>
      <c r="N761" s="89">
        <v>10783030000</v>
      </c>
      <c r="O761" s="89">
        <v>-10.869816</v>
      </c>
    </row>
    <row r="762" spans="2:15" x14ac:dyDescent="0.25">
      <c r="B762" s="89">
        <v>10862075000</v>
      </c>
      <c r="C762" s="89">
        <v>-9.6051464000000006</v>
      </c>
      <c r="N762" s="89">
        <v>10862075000</v>
      </c>
      <c r="O762" s="89">
        <v>-10.876989999999999</v>
      </c>
    </row>
    <row r="763" spans="2:15" x14ac:dyDescent="0.25">
      <c r="B763" s="89">
        <v>10941120000</v>
      </c>
      <c r="C763" s="89">
        <v>-9.6622286000000006</v>
      </c>
      <c r="N763" s="89">
        <v>10941120000</v>
      </c>
      <c r="O763" s="89">
        <v>-10.885872000000001</v>
      </c>
    </row>
    <row r="764" spans="2:15" x14ac:dyDescent="0.25">
      <c r="B764" s="89">
        <v>11020165000</v>
      </c>
      <c r="C764" s="89">
        <v>-9.6975888999999995</v>
      </c>
      <c r="N764" s="89">
        <v>11020165000</v>
      </c>
      <c r="O764" s="89">
        <v>-10.865201000000001</v>
      </c>
    </row>
    <row r="765" spans="2:15" x14ac:dyDescent="0.25">
      <c r="B765" s="89">
        <v>11099210000</v>
      </c>
      <c r="C765" s="89">
        <v>-9.7378969000000009</v>
      </c>
      <c r="N765" s="89">
        <v>11099210000</v>
      </c>
      <c r="O765" s="89">
        <v>-10.842491000000001</v>
      </c>
    </row>
    <row r="766" spans="2:15" x14ac:dyDescent="0.25">
      <c r="B766" s="89">
        <v>11178255000</v>
      </c>
      <c r="C766" s="89">
        <v>-9.8003386999999993</v>
      </c>
      <c r="N766" s="89">
        <v>11178255000</v>
      </c>
      <c r="O766" s="89">
        <v>-10.831604</v>
      </c>
    </row>
    <row r="767" spans="2:15" x14ac:dyDescent="0.25">
      <c r="B767" s="89">
        <v>11257300000</v>
      </c>
      <c r="C767" s="89">
        <v>-9.8759364999999999</v>
      </c>
      <c r="N767" s="89">
        <v>11257300000</v>
      </c>
      <c r="O767" s="89">
        <v>-10.82269</v>
      </c>
    </row>
    <row r="768" spans="2:15" x14ac:dyDescent="0.25">
      <c r="B768" s="89">
        <v>11336345000</v>
      </c>
      <c r="C768" s="89">
        <v>-9.9278288000000003</v>
      </c>
      <c r="N768" s="89">
        <v>11336345000</v>
      </c>
      <c r="O768" s="89">
        <v>-10.780068</v>
      </c>
    </row>
    <row r="769" spans="2:15" x14ac:dyDescent="0.25">
      <c r="B769" s="89">
        <v>11415390000</v>
      </c>
      <c r="C769" s="89">
        <v>-10.007031</v>
      </c>
      <c r="N769" s="89">
        <v>11415390000</v>
      </c>
      <c r="O769" s="89">
        <v>-10.74596</v>
      </c>
    </row>
    <row r="770" spans="2:15" x14ac:dyDescent="0.25">
      <c r="B770" s="89">
        <v>11494435000</v>
      </c>
      <c r="C770" s="89">
        <v>-10.126995000000001</v>
      </c>
      <c r="N770" s="89">
        <v>11494435000</v>
      </c>
      <c r="O770" s="89">
        <v>-10.728999999999999</v>
      </c>
    </row>
    <row r="771" spans="2:15" x14ac:dyDescent="0.25">
      <c r="B771" s="89">
        <v>11573480000</v>
      </c>
      <c r="C771" s="89">
        <v>-10.249134</v>
      </c>
      <c r="N771" s="89">
        <v>11573480000</v>
      </c>
      <c r="O771" s="89">
        <v>-10.699738999999999</v>
      </c>
    </row>
    <row r="772" spans="2:15" x14ac:dyDescent="0.25">
      <c r="B772" s="89">
        <v>11652525000</v>
      </c>
      <c r="C772" s="89">
        <v>-10.390298</v>
      </c>
      <c r="N772" s="89">
        <v>11652525000</v>
      </c>
      <c r="O772" s="89">
        <v>-10.672980000000001</v>
      </c>
    </row>
    <row r="773" spans="2:15" x14ac:dyDescent="0.25">
      <c r="B773" s="89">
        <v>11731570000</v>
      </c>
      <c r="C773" s="89">
        <v>-10.565511000000001</v>
      </c>
      <c r="N773" s="89">
        <v>11731570000</v>
      </c>
      <c r="O773" s="89">
        <v>-10.650589</v>
      </c>
    </row>
    <row r="774" spans="2:15" x14ac:dyDescent="0.25">
      <c r="B774" s="89">
        <v>11810615000</v>
      </c>
      <c r="C774" s="89">
        <v>-10.782692000000001</v>
      </c>
      <c r="N774" s="89">
        <v>11810615000</v>
      </c>
      <c r="O774" s="89">
        <v>-10.657121999999999</v>
      </c>
    </row>
    <row r="775" spans="2:15" x14ac:dyDescent="0.25">
      <c r="B775" s="89">
        <v>11889660000</v>
      </c>
      <c r="C775" s="89">
        <v>-10.979676</v>
      </c>
      <c r="N775" s="89">
        <v>11889660000</v>
      </c>
      <c r="O775" s="89">
        <v>-10.632966</v>
      </c>
    </row>
    <row r="776" spans="2:15" x14ac:dyDescent="0.25">
      <c r="B776" s="89">
        <v>11968705000</v>
      </c>
      <c r="C776" s="89">
        <v>-11.231598999999999</v>
      </c>
      <c r="N776" s="89">
        <v>11968705000</v>
      </c>
      <c r="O776" s="89">
        <v>-10.638930999999999</v>
      </c>
    </row>
    <row r="777" spans="2:15" x14ac:dyDescent="0.25">
      <c r="B777" s="89">
        <v>12047750000</v>
      </c>
      <c r="C777" s="89">
        <v>-11.515165</v>
      </c>
      <c r="N777" s="89">
        <v>12047750000</v>
      </c>
      <c r="O777" s="89">
        <v>-10.66361</v>
      </c>
    </row>
    <row r="778" spans="2:15" x14ac:dyDescent="0.25">
      <c r="B778" s="89">
        <v>12126795000</v>
      </c>
      <c r="C778" s="89">
        <v>-11.803633</v>
      </c>
      <c r="N778" s="89">
        <v>12126795000</v>
      </c>
      <c r="O778" s="89">
        <v>-10.679103</v>
      </c>
    </row>
    <row r="779" spans="2:15" x14ac:dyDescent="0.25">
      <c r="B779" s="89">
        <v>12205840000</v>
      </c>
      <c r="C779" s="89">
        <v>-12.121083</v>
      </c>
      <c r="N779" s="89">
        <v>12205840000</v>
      </c>
      <c r="O779" s="89">
        <v>-10.716315</v>
      </c>
    </row>
    <row r="780" spans="2:15" x14ac:dyDescent="0.25">
      <c r="B780" s="89">
        <v>12284885000</v>
      </c>
      <c r="C780" s="89">
        <v>-12.476565000000001</v>
      </c>
      <c r="N780" s="89">
        <v>12284885000</v>
      </c>
      <c r="O780" s="89">
        <v>-10.768874</v>
      </c>
    </row>
    <row r="781" spans="2:15" x14ac:dyDescent="0.25">
      <c r="B781" s="89">
        <v>12363930000</v>
      </c>
      <c r="C781" s="89">
        <v>-12.843802</v>
      </c>
      <c r="N781" s="89">
        <v>12363930000</v>
      </c>
      <c r="O781" s="89">
        <v>-10.823293</v>
      </c>
    </row>
    <row r="782" spans="2:15" x14ac:dyDescent="0.25">
      <c r="B782" s="89">
        <v>12442975000</v>
      </c>
      <c r="C782" s="89">
        <v>-13.233809000000001</v>
      </c>
      <c r="N782" s="89">
        <v>12442975000</v>
      </c>
      <c r="O782" s="89">
        <v>-10.888973999999999</v>
      </c>
    </row>
    <row r="783" spans="2:15" x14ac:dyDescent="0.25">
      <c r="B783" s="89">
        <v>12522020000</v>
      </c>
      <c r="C783" s="89">
        <v>-13.660271</v>
      </c>
      <c r="N783" s="89">
        <v>12522020000</v>
      </c>
      <c r="O783" s="89">
        <v>-10.97871</v>
      </c>
    </row>
    <row r="784" spans="2:15" x14ac:dyDescent="0.25">
      <c r="B784" s="89">
        <v>12601065000</v>
      </c>
      <c r="C784" s="89">
        <v>-14.107545</v>
      </c>
      <c r="N784" s="89">
        <v>12601065000</v>
      </c>
      <c r="O784" s="89">
        <v>-11.077686999999999</v>
      </c>
    </row>
    <row r="785" spans="2:15" x14ac:dyDescent="0.25">
      <c r="B785" s="89">
        <v>12680110000</v>
      </c>
      <c r="C785" s="89">
        <v>-14.568649000000001</v>
      </c>
      <c r="N785" s="89">
        <v>12680110000</v>
      </c>
      <c r="O785" s="89">
        <v>-11.173346</v>
      </c>
    </row>
    <row r="786" spans="2:15" x14ac:dyDescent="0.25">
      <c r="B786" s="89">
        <v>12759155000</v>
      </c>
      <c r="C786" s="89">
        <v>-15.056084999999999</v>
      </c>
      <c r="N786" s="89">
        <v>12759155000</v>
      </c>
      <c r="O786" s="89">
        <v>-11.276344999999999</v>
      </c>
    </row>
    <row r="787" spans="2:15" x14ac:dyDescent="0.25">
      <c r="B787" s="89">
        <v>12838200000</v>
      </c>
      <c r="C787" s="89">
        <v>-15.570708</v>
      </c>
      <c r="N787" s="89">
        <v>12838200000</v>
      </c>
      <c r="O787" s="89">
        <v>-11.452446999999999</v>
      </c>
    </row>
    <row r="788" spans="2:15" x14ac:dyDescent="0.25">
      <c r="B788" s="89">
        <v>12917245000</v>
      </c>
      <c r="C788" s="89">
        <v>-16.07583</v>
      </c>
      <c r="N788" s="89">
        <v>12917245000</v>
      </c>
      <c r="O788" s="89">
        <v>-11.646557</v>
      </c>
    </row>
    <row r="789" spans="2:15" x14ac:dyDescent="0.25">
      <c r="B789" s="89">
        <v>12996290000</v>
      </c>
      <c r="C789" s="89">
        <v>-16.611090000000001</v>
      </c>
      <c r="N789" s="89">
        <v>12996290000</v>
      </c>
      <c r="O789" s="89">
        <v>-11.810681000000001</v>
      </c>
    </row>
    <row r="790" spans="2:15" x14ac:dyDescent="0.25">
      <c r="B790" s="89">
        <v>13075335000</v>
      </c>
      <c r="C790" s="89">
        <v>-17.166060999999999</v>
      </c>
      <c r="N790" s="89">
        <v>13075335000</v>
      </c>
      <c r="O790" s="89">
        <v>-12.067005</v>
      </c>
    </row>
    <row r="791" spans="2:15" x14ac:dyDescent="0.25">
      <c r="B791" s="89">
        <v>13154380000</v>
      </c>
      <c r="C791" s="89">
        <v>-17.717141999999999</v>
      </c>
      <c r="N791" s="89">
        <v>13154380000</v>
      </c>
      <c r="O791" s="89">
        <v>-12.431645</v>
      </c>
    </row>
    <row r="792" spans="2:15" x14ac:dyDescent="0.25">
      <c r="B792" s="89">
        <v>13233425000</v>
      </c>
      <c r="C792" s="89">
        <v>-18.271447999999999</v>
      </c>
      <c r="N792" s="89">
        <v>13233425000</v>
      </c>
      <c r="O792" s="89">
        <v>-12.8131</v>
      </c>
    </row>
    <row r="793" spans="2:15" x14ac:dyDescent="0.25">
      <c r="B793" s="89">
        <v>13312470000</v>
      </c>
      <c r="C793" s="89">
        <v>-18.856421999999998</v>
      </c>
      <c r="N793" s="89">
        <v>13312470000</v>
      </c>
      <c r="O793" s="89">
        <v>-13.430443</v>
      </c>
    </row>
    <row r="794" spans="2:15" x14ac:dyDescent="0.25">
      <c r="B794" s="89">
        <v>13391515000</v>
      </c>
      <c r="C794" s="89">
        <v>-19.447894999999999</v>
      </c>
      <c r="N794" s="89">
        <v>13391515000</v>
      </c>
      <c r="O794" s="89">
        <v>-14.232913</v>
      </c>
    </row>
    <row r="795" spans="2:15" x14ac:dyDescent="0.25">
      <c r="B795" s="89">
        <v>13470560000</v>
      </c>
      <c r="C795" s="89">
        <v>-20.040714000000001</v>
      </c>
      <c r="N795" s="89">
        <v>13470560000</v>
      </c>
      <c r="O795" s="89">
        <v>-15.028934</v>
      </c>
    </row>
    <row r="796" spans="2:15" x14ac:dyDescent="0.25">
      <c r="B796" s="89">
        <v>13549605000</v>
      </c>
      <c r="C796" s="89">
        <v>-20.659058000000002</v>
      </c>
      <c r="N796" s="89">
        <v>13549605000</v>
      </c>
      <c r="O796" s="89">
        <v>-16.043240000000001</v>
      </c>
    </row>
    <row r="797" spans="2:15" x14ac:dyDescent="0.25">
      <c r="B797" s="89">
        <v>13628650000</v>
      </c>
      <c r="C797" s="89">
        <v>-21.286497000000001</v>
      </c>
      <c r="N797" s="89">
        <v>13628650000</v>
      </c>
      <c r="O797" s="89">
        <v>-17.318331000000001</v>
      </c>
    </row>
    <row r="798" spans="2:15" x14ac:dyDescent="0.25">
      <c r="B798" s="89">
        <v>13707695000</v>
      </c>
      <c r="C798" s="89">
        <v>-21.921627000000001</v>
      </c>
      <c r="N798" s="89">
        <v>13707695000</v>
      </c>
      <c r="O798" s="89">
        <v>-18.602867</v>
      </c>
    </row>
    <row r="799" spans="2:15" x14ac:dyDescent="0.25">
      <c r="B799" s="89">
        <v>13786740000</v>
      </c>
      <c r="C799" s="89">
        <v>-22.554497000000001</v>
      </c>
      <c r="N799" s="89">
        <v>13786740000</v>
      </c>
      <c r="O799" s="89">
        <v>-20.003723000000001</v>
      </c>
    </row>
    <row r="800" spans="2:15" x14ac:dyDescent="0.25">
      <c r="B800" s="89">
        <v>13865785000</v>
      </c>
      <c r="C800" s="89">
        <v>-23.162797999999999</v>
      </c>
      <c r="N800" s="89">
        <v>13865785000</v>
      </c>
      <c r="O800" s="89">
        <v>-21.676591999999999</v>
      </c>
    </row>
    <row r="801" spans="2:15" x14ac:dyDescent="0.25">
      <c r="B801" s="89">
        <v>13944830000</v>
      </c>
      <c r="C801" s="89">
        <v>-23.724288999999999</v>
      </c>
      <c r="N801" s="89">
        <v>13944830000</v>
      </c>
      <c r="O801" s="89">
        <v>-23.173269000000001</v>
      </c>
    </row>
    <row r="802" spans="2:15" x14ac:dyDescent="0.25">
      <c r="B802" s="89">
        <v>14023875000</v>
      </c>
      <c r="C802" s="89">
        <v>-24.197331999999999</v>
      </c>
      <c r="N802" s="89">
        <v>14023875000</v>
      </c>
      <c r="O802" s="89">
        <v>-24.306044</v>
      </c>
    </row>
    <row r="803" spans="2:15" x14ac:dyDescent="0.25">
      <c r="B803" s="89">
        <v>14102920000</v>
      </c>
      <c r="C803" s="89">
        <v>-24.525869</v>
      </c>
      <c r="N803" s="89">
        <v>14102920000</v>
      </c>
      <c r="O803" s="89">
        <v>-25.596733</v>
      </c>
    </row>
    <row r="804" spans="2:15" x14ac:dyDescent="0.25">
      <c r="B804" s="89">
        <v>14181965000</v>
      </c>
      <c r="C804" s="89">
        <v>-24.713137</v>
      </c>
      <c r="N804" s="89">
        <v>14181965000</v>
      </c>
      <c r="O804" s="89">
        <v>-26.848801000000002</v>
      </c>
    </row>
    <row r="805" spans="2:15" x14ac:dyDescent="0.25">
      <c r="B805" s="89">
        <v>14261010000</v>
      </c>
      <c r="C805" s="89">
        <v>-24.742128000000001</v>
      </c>
      <c r="N805" s="89">
        <v>14261010000</v>
      </c>
      <c r="O805" s="89">
        <v>-27.5137</v>
      </c>
    </row>
    <row r="806" spans="2:15" x14ac:dyDescent="0.25">
      <c r="B806" s="89">
        <v>14340055000</v>
      </c>
      <c r="C806" s="89">
        <v>-24.583024999999999</v>
      </c>
      <c r="N806" s="89">
        <v>14340055000</v>
      </c>
      <c r="O806" s="89">
        <v>-27.847935</v>
      </c>
    </row>
    <row r="807" spans="2:15" x14ac:dyDescent="0.25">
      <c r="B807" s="89">
        <v>14419100000</v>
      </c>
      <c r="C807" s="89">
        <v>-24.263066999999999</v>
      </c>
      <c r="N807" s="89">
        <v>14419100000</v>
      </c>
      <c r="O807" s="89">
        <v>-28.190283000000001</v>
      </c>
    </row>
    <row r="808" spans="2:15" x14ac:dyDescent="0.25">
      <c r="B808" s="89">
        <v>14498145000</v>
      </c>
      <c r="C808" s="89">
        <v>-23.799889</v>
      </c>
      <c r="N808" s="89">
        <v>14498145000</v>
      </c>
      <c r="O808" s="89">
        <v>-27.775314000000002</v>
      </c>
    </row>
    <row r="809" spans="2:15" x14ac:dyDescent="0.25">
      <c r="B809" s="89">
        <v>14577190000</v>
      </c>
      <c r="C809" s="89">
        <v>-23.248954999999999</v>
      </c>
      <c r="N809" s="89">
        <v>14577190000</v>
      </c>
      <c r="O809" s="89">
        <v>-26.896704</v>
      </c>
    </row>
    <row r="810" spans="2:15" x14ac:dyDescent="0.25">
      <c r="B810" s="89">
        <v>14656235000</v>
      </c>
      <c r="C810" s="89">
        <v>-22.617010000000001</v>
      </c>
      <c r="N810" s="89">
        <v>14656235000</v>
      </c>
      <c r="O810" s="89">
        <v>-25.86767</v>
      </c>
    </row>
    <row r="811" spans="2:15" x14ac:dyDescent="0.25">
      <c r="B811" s="89">
        <v>14735280000</v>
      </c>
      <c r="C811" s="89">
        <v>-21.925318000000001</v>
      </c>
      <c r="N811" s="89">
        <v>14735280000</v>
      </c>
      <c r="O811" s="89">
        <v>-24.583072999999999</v>
      </c>
    </row>
    <row r="812" spans="2:15" x14ac:dyDescent="0.25">
      <c r="B812" s="89">
        <v>14814325000</v>
      </c>
      <c r="C812" s="89">
        <v>-21.199268</v>
      </c>
      <c r="N812" s="89">
        <v>14814325000</v>
      </c>
      <c r="O812" s="89">
        <v>-23.087761</v>
      </c>
    </row>
    <row r="813" spans="2:15" x14ac:dyDescent="0.25">
      <c r="B813" s="89">
        <v>14893370000</v>
      </c>
      <c r="C813" s="89">
        <v>-20.494783000000002</v>
      </c>
      <c r="N813" s="89">
        <v>14893370000</v>
      </c>
      <c r="O813" s="89">
        <v>-21.760909999999999</v>
      </c>
    </row>
    <row r="814" spans="2:15" x14ac:dyDescent="0.25">
      <c r="B814" s="89">
        <v>14972415000</v>
      </c>
      <c r="C814" s="89">
        <v>-19.772516</v>
      </c>
      <c r="N814" s="89">
        <v>14972415000</v>
      </c>
      <c r="O814" s="89">
        <v>-20.390941999999999</v>
      </c>
    </row>
    <row r="815" spans="2:15" x14ac:dyDescent="0.25">
      <c r="B815" s="89">
        <v>15051460000</v>
      </c>
      <c r="C815" s="89">
        <v>-19.088456999999998</v>
      </c>
      <c r="N815" s="89">
        <v>15051460000</v>
      </c>
      <c r="O815" s="89">
        <v>-19.257843000000001</v>
      </c>
    </row>
    <row r="816" spans="2:15" x14ac:dyDescent="0.25">
      <c r="B816" s="89">
        <v>15130505000</v>
      </c>
      <c r="C816" s="89">
        <v>-18.462679000000001</v>
      </c>
      <c r="N816" s="89">
        <v>15130505000</v>
      </c>
      <c r="O816" s="89">
        <v>-18.588179</v>
      </c>
    </row>
    <row r="817" spans="2:15" x14ac:dyDescent="0.25">
      <c r="B817" s="89">
        <v>15209550000</v>
      </c>
      <c r="C817" s="89">
        <v>-17.914086999999999</v>
      </c>
      <c r="N817" s="89">
        <v>15209550000</v>
      </c>
      <c r="O817" s="89">
        <v>-18.142901999999999</v>
      </c>
    </row>
    <row r="818" spans="2:15" x14ac:dyDescent="0.25">
      <c r="B818" s="89">
        <v>15288595000</v>
      </c>
      <c r="C818" s="89">
        <v>-17.440494999999999</v>
      </c>
      <c r="N818" s="89">
        <v>15288595000</v>
      </c>
      <c r="O818" s="89">
        <v>-17.855709000000001</v>
      </c>
    </row>
    <row r="819" spans="2:15" x14ac:dyDescent="0.25">
      <c r="B819" s="89">
        <v>15367640000</v>
      </c>
      <c r="C819" s="89">
        <v>-17.025677000000002</v>
      </c>
      <c r="N819" s="89">
        <v>15367640000</v>
      </c>
      <c r="O819" s="89">
        <v>-17.944262999999999</v>
      </c>
    </row>
    <row r="820" spans="2:15" x14ac:dyDescent="0.25">
      <c r="B820" s="89">
        <v>15446685000</v>
      </c>
      <c r="C820" s="89">
        <v>-16.734653000000002</v>
      </c>
      <c r="N820" s="89">
        <v>15446685000</v>
      </c>
      <c r="O820" s="89">
        <v>-18.313295</v>
      </c>
    </row>
    <row r="821" spans="2:15" x14ac:dyDescent="0.25">
      <c r="B821" s="89">
        <v>15525730000</v>
      </c>
      <c r="C821" s="89">
        <v>-16.635361</v>
      </c>
      <c r="N821" s="89">
        <v>15525730000</v>
      </c>
      <c r="O821" s="89">
        <v>-18.764921000000001</v>
      </c>
    </row>
    <row r="822" spans="2:15" x14ac:dyDescent="0.25">
      <c r="B822" s="89">
        <v>15604775000</v>
      </c>
      <c r="C822" s="89">
        <v>-16.670738</v>
      </c>
      <c r="N822" s="89">
        <v>15604775000</v>
      </c>
      <c r="O822" s="89">
        <v>-19.352108000000001</v>
      </c>
    </row>
    <row r="823" spans="2:15" x14ac:dyDescent="0.25">
      <c r="B823" s="89">
        <v>15683820000</v>
      </c>
      <c r="C823" s="89">
        <v>-17.000446</v>
      </c>
      <c r="N823" s="89">
        <v>15683820000</v>
      </c>
      <c r="O823" s="89">
        <v>-20.152232999999999</v>
      </c>
    </row>
    <row r="824" spans="2:15" x14ac:dyDescent="0.25">
      <c r="B824" s="89">
        <v>15762865000</v>
      </c>
      <c r="C824" s="89">
        <v>-17.752742999999999</v>
      </c>
      <c r="N824" s="89">
        <v>15762865000</v>
      </c>
      <c r="O824" s="89">
        <v>-21.022469999999998</v>
      </c>
    </row>
    <row r="825" spans="2:15" x14ac:dyDescent="0.25">
      <c r="B825" s="89">
        <v>15841910000</v>
      </c>
      <c r="C825" s="89">
        <v>-18.784829999999999</v>
      </c>
      <c r="N825" s="89">
        <v>15841910000</v>
      </c>
      <c r="O825" s="89">
        <v>-21.947517000000001</v>
      </c>
    </row>
    <row r="826" spans="2:15" x14ac:dyDescent="0.25">
      <c r="B826" s="89">
        <v>15920955000</v>
      </c>
      <c r="C826" s="89">
        <v>-19.731112</v>
      </c>
      <c r="N826" s="89">
        <v>15920955000</v>
      </c>
      <c r="O826" s="89">
        <v>-22.739901</v>
      </c>
    </row>
    <row r="827" spans="2:15" x14ac:dyDescent="0.25">
      <c r="B827" s="89">
        <v>16000000000</v>
      </c>
      <c r="C827" s="89">
        <v>-20.619230000000002</v>
      </c>
      <c r="N827" s="89">
        <v>16000000000</v>
      </c>
      <c r="O827" s="89">
        <v>-23.362504999999999</v>
      </c>
    </row>
    <row r="828" spans="2:15" x14ac:dyDescent="0.25">
      <c r="B828" s="89" t="s">
        <v>21</v>
      </c>
      <c r="C828" s="89"/>
      <c r="N828" s="89" t="s">
        <v>21</v>
      </c>
      <c r="O828" s="89"/>
    </row>
    <row r="829" spans="2:15" x14ac:dyDescent="0.25">
      <c r="B829" s="89"/>
      <c r="C829" s="89"/>
      <c r="N829" s="89"/>
      <c r="O829" s="89"/>
    </row>
    <row r="830" spans="2:15" x14ac:dyDescent="0.25">
      <c r="B830" s="89"/>
      <c r="C830" s="89"/>
      <c r="N830" s="89"/>
      <c r="O830" s="89"/>
    </row>
    <row r="831" spans="2:15" x14ac:dyDescent="0.25">
      <c r="B831" s="89" t="s">
        <v>24</v>
      </c>
      <c r="C831" s="89"/>
      <c r="N831" s="89" t="s">
        <v>24</v>
      </c>
      <c r="O831" s="89"/>
    </row>
    <row r="832" spans="2:15" x14ac:dyDescent="0.25">
      <c r="B832" s="89" t="s">
        <v>19</v>
      </c>
      <c r="C832" s="89" t="s">
        <v>285</v>
      </c>
      <c r="N832" s="89" t="s">
        <v>19</v>
      </c>
      <c r="O832" s="89" t="s">
        <v>285</v>
      </c>
    </row>
    <row r="833" spans="2:15" x14ac:dyDescent="0.25">
      <c r="B833" s="89">
        <v>191000000</v>
      </c>
      <c r="C833" s="89">
        <v>-78.190612999999999</v>
      </c>
      <c r="N833" s="89">
        <v>191000000</v>
      </c>
      <c r="O833" s="89">
        <v>-70.685471000000007</v>
      </c>
    </row>
    <row r="834" spans="2:15" x14ac:dyDescent="0.25">
      <c r="B834" s="89">
        <v>270045000</v>
      </c>
      <c r="C834" s="89">
        <v>-71.793982999999997</v>
      </c>
      <c r="N834" s="89">
        <v>270045000</v>
      </c>
      <c r="O834" s="89">
        <v>-83.752457000000007</v>
      </c>
    </row>
    <row r="835" spans="2:15" x14ac:dyDescent="0.25">
      <c r="B835" s="89">
        <v>349090000</v>
      </c>
      <c r="C835" s="89">
        <v>-65.115279999999998</v>
      </c>
      <c r="N835" s="89">
        <v>349090000</v>
      </c>
      <c r="O835" s="89">
        <v>-69.887062</v>
      </c>
    </row>
    <row r="836" spans="2:15" x14ac:dyDescent="0.25">
      <c r="B836" s="89">
        <v>428135000</v>
      </c>
      <c r="C836" s="89">
        <v>-58.392422000000003</v>
      </c>
      <c r="N836" s="89">
        <v>428135000</v>
      </c>
      <c r="O836" s="89">
        <v>-63.789771999999999</v>
      </c>
    </row>
    <row r="837" spans="2:15" x14ac:dyDescent="0.25">
      <c r="B837" s="89">
        <v>507180000</v>
      </c>
      <c r="C837" s="89">
        <v>-51.242812999999998</v>
      </c>
      <c r="N837" s="89">
        <v>507180000</v>
      </c>
      <c r="O837" s="89">
        <v>-59.346508</v>
      </c>
    </row>
    <row r="838" spans="2:15" x14ac:dyDescent="0.25">
      <c r="B838" s="89">
        <v>586225000</v>
      </c>
      <c r="C838" s="89">
        <v>-45.776871</v>
      </c>
      <c r="N838" s="89">
        <v>586225000</v>
      </c>
      <c r="O838" s="89">
        <v>-54.805782000000001</v>
      </c>
    </row>
    <row r="839" spans="2:15" x14ac:dyDescent="0.25">
      <c r="B839" s="89">
        <v>665270000</v>
      </c>
      <c r="C839" s="89">
        <v>-40.945988</v>
      </c>
      <c r="N839" s="89">
        <v>665270000</v>
      </c>
      <c r="O839" s="89">
        <v>-50.487231999999999</v>
      </c>
    </row>
    <row r="840" spans="2:15" x14ac:dyDescent="0.25">
      <c r="B840" s="89">
        <v>744315000</v>
      </c>
      <c r="C840" s="89">
        <v>-37.602882000000001</v>
      </c>
      <c r="N840" s="89">
        <v>744315000</v>
      </c>
      <c r="O840" s="89">
        <v>-45.620959999999997</v>
      </c>
    </row>
    <row r="841" spans="2:15" x14ac:dyDescent="0.25">
      <c r="B841" s="89">
        <v>823360000</v>
      </c>
      <c r="C841" s="89">
        <v>-32.696102000000003</v>
      </c>
      <c r="N841" s="89">
        <v>823360000</v>
      </c>
      <c r="O841" s="89">
        <v>-43.113551999999999</v>
      </c>
    </row>
    <row r="842" spans="2:15" x14ac:dyDescent="0.25">
      <c r="B842" s="89">
        <v>902405000</v>
      </c>
      <c r="C842" s="89">
        <v>-29.724508</v>
      </c>
      <c r="N842" s="89">
        <v>902405000</v>
      </c>
      <c r="O842" s="89">
        <v>-38.751041000000001</v>
      </c>
    </row>
    <row r="843" spans="2:15" x14ac:dyDescent="0.25">
      <c r="B843" s="89">
        <v>981450000</v>
      </c>
      <c r="C843" s="89">
        <v>-26.600527</v>
      </c>
      <c r="N843" s="89">
        <v>981450000</v>
      </c>
      <c r="O843" s="89">
        <v>-36.191710999999998</v>
      </c>
    </row>
    <row r="844" spans="2:15" x14ac:dyDescent="0.25">
      <c r="B844" s="89">
        <v>1060495000</v>
      </c>
      <c r="C844" s="89">
        <v>-24.047920000000001</v>
      </c>
      <c r="N844" s="89">
        <v>1060495000</v>
      </c>
      <c r="O844" s="89">
        <v>-31.518488000000001</v>
      </c>
    </row>
    <row r="845" spans="2:15" x14ac:dyDescent="0.25">
      <c r="B845" s="89">
        <v>1139540000</v>
      </c>
      <c r="C845" s="89">
        <v>-21.744692000000001</v>
      </c>
      <c r="N845" s="89">
        <v>1139540000</v>
      </c>
      <c r="O845" s="89">
        <v>-28.228587999999998</v>
      </c>
    </row>
    <row r="846" spans="2:15" x14ac:dyDescent="0.25">
      <c r="B846" s="89">
        <v>1218585000</v>
      </c>
      <c r="C846" s="89">
        <v>-20.762291000000001</v>
      </c>
      <c r="N846" s="89">
        <v>1218585000</v>
      </c>
      <c r="O846" s="89">
        <v>-24.533854999999999</v>
      </c>
    </row>
    <row r="847" spans="2:15" x14ac:dyDescent="0.25">
      <c r="B847" s="89">
        <v>1297630000</v>
      </c>
      <c r="C847" s="89">
        <v>-18.784813</v>
      </c>
      <c r="N847" s="89">
        <v>1297630000</v>
      </c>
      <c r="O847" s="89">
        <v>-21.979147000000001</v>
      </c>
    </row>
    <row r="848" spans="2:15" x14ac:dyDescent="0.25">
      <c r="B848" s="89">
        <v>1376675000</v>
      </c>
      <c r="C848" s="89">
        <v>-18.074449999999999</v>
      </c>
      <c r="N848" s="89">
        <v>1376675000</v>
      </c>
      <c r="O848" s="89">
        <v>-18.475512999999999</v>
      </c>
    </row>
    <row r="849" spans="2:15" x14ac:dyDescent="0.25">
      <c r="B849" s="89">
        <v>1455720000</v>
      </c>
      <c r="C849" s="89">
        <v>-17.104628000000002</v>
      </c>
      <c r="N849" s="89">
        <v>1455720000</v>
      </c>
      <c r="O849" s="89">
        <v>-16.817101000000001</v>
      </c>
    </row>
    <row r="850" spans="2:15" x14ac:dyDescent="0.25">
      <c r="B850" s="89">
        <v>1534765000</v>
      </c>
      <c r="C850" s="89">
        <v>-16.005651</v>
      </c>
      <c r="N850" s="89">
        <v>1534765000</v>
      </c>
      <c r="O850" s="89">
        <v>-15.962249</v>
      </c>
    </row>
    <row r="851" spans="2:15" x14ac:dyDescent="0.25">
      <c r="B851" s="89">
        <v>1613810000</v>
      </c>
      <c r="C851" s="89">
        <v>-15.190447000000001</v>
      </c>
      <c r="N851" s="89">
        <v>1613810000</v>
      </c>
      <c r="O851" s="89">
        <v>-14.852584</v>
      </c>
    </row>
    <row r="852" spans="2:15" x14ac:dyDescent="0.25">
      <c r="B852" s="89">
        <v>1692855000</v>
      </c>
      <c r="C852" s="89">
        <v>-13.978488</v>
      </c>
      <c r="N852" s="89">
        <v>1692855000</v>
      </c>
      <c r="O852" s="89">
        <v>-14.838096</v>
      </c>
    </row>
    <row r="853" spans="2:15" x14ac:dyDescent="0.25">
      <c r="B853" s="89">
        <v>1771900000</v>
      </c>
      <c r="C853" s="89">
        <v>-12.142967000000001</v>
      </c>
      <c r="N853" s="89">
        <v>1771900000</v>
      </c>
      <c r="O853" s="89">
        <v>-13.886543</v>
      </c>
    </row>
    <row r="854" spans="2:15" x14ac:dyDescent="0.25">
      <c r="B854" s="89">
        <v>1850945000</v>
      </c>
      <c r="C854" s="89">
        <v>-10.604753000000001</v>
      </c>
      <c r="N854" s="89">
        <v>1850945000</v>
      </c>
      <c r="O854" s="89">
        <v>-12.669292</v>
      </c>
    </row>
    <row r="855" spans="2:15" x14ac:dyDescent="0.25">
      <c r="B855" s="89">
        <v>1929990000</v>
      </c>
      <c r="C855" s="89">
        <v>-8.9484434000000004</v>
      </c>
      <c r="N855" s="89">
        <v>1929990000</v>
      </c>
      <c r="O855" s="89">
        <v>-11.826556</v>
      </c>
    </row>
    <row r="856" spans="2:15" x14ac:dyDescent="0.25">
      <c r="B856" s="89">
        <v>2009035000</v>
      </c>
      <c r="C856" s="89">
        <v>-7.4941491999999998</v>
      </c>
      <c r="N856" s="89">
        <v>2009035000</v>
      </c>
      <c r="O856" s="89">
        <v>-11.053514</v>
      </c>
    </row>
    <row r="857" spans="2:15" x14ac:dyDescent="0.25">
      <c r="B857" s="89">
        <v>2088080000</v>
      </c>
      <c r="C857" s="89">
        <v>-6.9337458999999999</v>
      </c>
      <c r="N857" s="89">
        <v>2088080000</v>
      </c>
      <c r="O857" s="89">
        <v>-10.117846999999999</v>
      </c>
    </row>
    <row r="858" spans="2:15" x14ac:dyDescent="0.25">
      <c r="B858" s="89">
        <v>2167125000</v>
      </c>
      <c r="C858" s="89">
        <v>-6.7309918</v>
      </c>
      <c r="N858" s="89">
        <v>2167125000</v>
      </c>
      <c r="O858" s="89">
        <v>-9.6907721000000002</v>
      </c>
    </row>
    <row r="859" spans="2:15" x14ac:dyDescent="0.25">
      <c r="B859" s="89">
        <v>2246170000</v>
      </c>
      <c r="C859" s="89">
        <v>-7.0611625</v>
      </c>
      <c r="N859" s="89">
        <v>2246170000</v>
      </c>
      <c r="O859" s="89">
        <v>-9.1512127000000003</v>
      </c>
    </row>
    <row r="860" spans="2:15" x14ac:dyDescent="0.25">
      <c r="B860" s="89">
        <v>2325215000</v>
      </c>
      <c r="C860" s="89">
        <v>-7.3580908999999997</v>
      </c>
      <c r="N860" s="89">
        <v>2325215000</v>
      </c>
      <c r="O860" s="89">
        <v>-8.7223740000000003</v>
      </c>
    </row>
    <row r="861" spans="2:15" x14ac:dyDescent="0.25">
      <c r="B861" s="89">
        <v>2404260000</v>
      </c>
      <c r="C861" s="89">
        <v>-7.8110923999999997</v>
      </c>
      <c r="N861" s="89">
        <v>2404260000</v>
      </c>
      <c r="O861" s="89">
        <v>-8.3154029999999999</v>
      </c>
    </row>
    <row r="862" spans="2:15" x14ac:dyDescent="0.25">
      <c r="B862" s="89">
        <v>2483305000</v>
      </c>
      <c r="C862" s="89">
        <v>-7.9478435999999997</v>
      </c>
      <c r="N862" s="89">
        <v>2483305000</v>
      </c>
      <c r="O862" s="89">
        <v>-8.1104354999999995</v>
      </c>
    </row>
    <row r="863" spans="2:15" x14ac:dyDescent="0.25">
      <c r="B863" s="89">
        <v>2562350000</v>
      </c>
      <c r="C863" s="89">
        <v>-8.0112448000000001</v>
      </c>
      <c r="N863" s="89">
        <v>2562350000</v>
      </c>
      <c r="O863" s="89">
        <v>-8.0043696999999998</v>
      </c>
    </row>
    <row r="864" spans="2:15" x14ac:dyDescent="0.25">
      <c r="B864" s="89">
        <v>2641395000</v>
      </c>
      <c r="C864" s="89">
        <v>-8.0008116000000005</v>
      </c>
      <c r="N864" s="89">
        <v>2641395000</v>
      </c>
      <c r="O864" s="89">
        <v>-7.9910249999999996</v>
      </c>
    </row>
    <row r="865" spans="2:15" x14ac:dyDescent="0.25">
      <c r="B865" s="89">
        <v>2720440000</v>
      </c>
      <c r="C865" s="89">
        <v>-8.0513525000000001</v>
      </c>
      <c r="N865" s="89">
        <v>2720440000</v>
      </c>
      <c r="O865" s="89">
        <v>-7.9817619000000004</v>
      </c>
    </row>
    <row r="866" spans="2:15" x14ac:dyDescent="0.25">
      <c r="B866" s="89">
        <v>2799485000</v>
      </c>
      <c r="C866" s="89">
        <v>-8.1684073999999995</v>
      </c>
      <c r="N866" s="89">
        <v>2799485000</v>
      </c>
      <c r="O866" s="89">
        <v>-8.0295199999999998</v>
      </c>
    </row>
    <row r="867" spans="2:15" x14ac:dyDescent="0.25">
      <c r="B867" s="89">
        <v>2878530000</v>
      </c>
      <c r="C867" s="89">
        <v>-8.2259578999999992</v>
      </c>
      <c r="N867" s="89">
        <v>2878530000</v>
      </c>
      <c r="O867" s="89">
        <v>-7.9172729999999998</v>
      </c>
    </row>
    <row r="868" spans="2:15" x14ac:dyDescent="0.25">
      <c r="B868" s="89">
        <v>2957575000</v>
      </c>
      <c r="C868" s="89">
        <v>-8.3384666000000003</v>
      </c>
      <c r="N868" s="89">
        <v>2957575000</v>
      </c>
      <c r="O868" s="89">
        <v>-7.9112191000000003</v>
      </c>
    </row>
    <row r="869" spans="2:15" x14ac:dyDescent="0.25">
      <c r="B869" s="89">
        <v>3036620000</v>
      </c>
      <c r="C869" s="89">
        <v>-8.3450117000000006</v>
      </c>
      <c r="N869" s="89">
        <v>3036620000</v>
      </c>
      <c r="O869" s="89">
        <v>-7.9807544000000004</v>
      </c>
    </row>
    <row r="870" spans="2:15" x14ac:dyDescent="0.25">
      <c r="B870" s="89">
        <v>3115665000</v>
      </c>
      <c r="C870" s="89">
        <v>-8.3842458999999998</v>
      </c>
      <c r="N870" s="89">
        <v>3115665000</v>
      </c>
      <c r="O870" s="89">
        <v>-8.1012049000000008</v>
      </c>
    </row>
    <row r="871" spans="2:15" x14ac:dyDescent="0.25">
      <c r="B871" s="89">
        <v>3194710000</v>
      </c>
      <c r="C871" s="89">
        <v>-8.3017482999999999</v>
      </c>
      <c r="N871" s="89">
        <v>3194710000</v>
      </c>
      <c r="O871" s="89">
        <v>-8.1520033000000005</v>
      </c>
    </row>
    <row r="872" spans="2:15" x14ac:dyDescent="0.25">
      <c r="B872" s="89">
        <v>3273755000</v>
      </c>
      <c r="C872" s="89">
        <v>-8.3705654000000003</v>
      </c>
      <c r="N872" s="89">
        <v>3273755000</v>
      </c>
      <c r="O872" s="89">
        <v>-8.2058029000000001</v>
      </c>
    </row>
    <row r="873" spans="2:15" x14ac:dyDescent="0.25">
      <c r="B873" s="89">
        <v>3352800000</v>
      </c>
      <c r="C873" s="89">
        <v>-8.4130134999999999</v>
      </c>
      <c r="N873" s="89">
        <v>3352800000</v>
      </c>
      <c r="O873" s="89">
        <v>-8.2762699000000008</v>
      </c>
    </row>
    <row r="874" spans="2:15" x14ac:dyDescent="0.25">
      <c r="B874" s="89">
        <v>3431845000</v>
      </c>
      <c r="C874" s="89">
        <v>-8.4844188999999997</v>
      </c>
      <c r="N874" s="89">
        <v>3431845000</v>
      </c>
      <c r="O874" s="89">
        <v>-8.4000988000000003</v>
      </c>
    </row>
    <row r="875" spans="2:15" x14ac:dyDescent="0.25">
      <c r="B875" s="89">
        <v>3510890000</v>
      </c>
      <c r="C875" s="89">
        <v>-8.4456120000000006</v>
      </c>
      <c r="N875" s="89">
        <v>3510890000</v>
      </c>
      <c r="O875" s="89">
        <v>-8.4515705000000008</v>
      </c>
    </row>
    <row r="876" spans="2:15" x14ac:dyDescent="0.25">
      <c r="B876" s="89">
        <v>3589935000</v>
      </c>
      <c r="C876" s="89">
        <v>-8.4400739999999992</v>
      </c>
      <c r="N876" s="89">
        <v>3589935000</v>
      </c>
      <c r="O876" s="89">
        <v>-8.4975766999999998</v>
      </c>
    </row>
    <row r="877" spans="2:15" x14ac:dyDescent="0.25">
      <c r="B877" s="89">
        <v>3668980000</v>
      </c>
      <c r="C877" s="89">
        <v>-8.3475990000000007</v>
      </c>
      <c r="N877" s="89">
        <v>3668980000</v>
      </c>
      <c r="O877" s="89">
        <v>-8.5397358000000008</v>
      </c>
    </row>
    <row r="878" spans="2:15" x14ac:dyDescent="0.25">
      <c r="B878" s="89">
        <v>3748025000</v>
      </c>
      <c r="C878" s="89">
        <v>-8.3442287000000004</v>
      </c>
      <c r="N878" s="89">
        <v>3748025000</v>
      </c>
      <c r="O878" s="89">
        <v>-8.6342630000000007</v>
      </c>
    </row>
    <row r="879" spans="2:15" x14ac:dyDescent="0.25">
      <c r="B879" s="89">
        <v>3827070000</v>
      </c>
      <c r="C879" s="89">
        <v>-8.3673324999999998</v>
      </c>
      <c r="N879" s="89">
        <v>3827070000</v>
      </c>
      <c r="O879" s="89">
        <v>-8.7162951999999994</v>
      </c>
    </row>
    <row r="880" spans="2:15" x14ac:dyDescent="0.25">
      <c r="B880" s="89">
        <v>3906115000</v>
      </c>
      <c r="C880" s="89">
        <v>-8.3079461999999999</v>
      </c>
      <c r="N880" s="89">
        <v>3906115000</v>
      </c>
      <c r="O880" s="89">
        <v>-8.7740411999999992</v>
      </c>
    </row>
    <row r="881" spans="2:15" x14ac:dyDescent="0.25">
      <c r="B881" s="89">
        <v>3985160000</v>
      </c>
      <c r="C881" s="89">
        <v>-8.2542361999999994</v>
      </c>
      <c r="N881" s="89">
        <v>3985160000</v>
      </c>
      <c r="O881" s="89">
        <v>-8.8323716999999995</v>
      </c>
    </row>
    <row r="882" spans="2:15" x14ac:dyDescent="0.25">
      <c r="B882" s="89">
        <v>4064205000</v>
      </c>
      <c r="C882" s="89">
        <v>-8.2890367999999999</v>
      </c>
      <c r="N882" s="89">
        <v>4064205000</v>
      </c>
      <c r="O882" s="89">
        <v>-8.8885880000000004</v>
      </c>
    </row>
    <row r="883" spans="2:15" x14ac:dyDescent="0.25">
      <c r="B883" s="89">
        <v>4143250000</v>
      </c>
      <c r="C883" s="89">
        <v>-8.2456788999999997</v>
      </c>
      <c r="N883" s="89">
        <v>4143250000</v>
      </c>
      <c r="O883" s="89">
        <v>-8.8804827</v>
      </c>
    </row>
    <row r="884" spans="2:15" x14ac:dyDescent="0.25">
      <c r="B884" s="89">
        <v>4222295000</v>
      </c>
      <c r="C884" s="89">
        <v>-8.2192334999999996</v>
      </c>
      <c r="N884" s="89">
        <v>4222295000</v>
      </c>
      <c r="O884" s="89">
        <v>-8.9418162999999993</v>
      </c>
    </row>
    <row r="885" spans="2:15" x14ac:dyDescent="0.25">
      <c r="B885" s="89">
        <v>4301340000</v>
      </c>
      <c r="C885" s="89">
        <v>-8.2472104999999996</v>
      </c>
      <c r="N885" s="89">
        <v>4301340000</v>
      </c>
      <c r="O885" s="89">
        <v>-8.9990711000000001</v>
      </c>
    </row>
    <row r="886" spans="2:15" x14ac:dyDescent="0.25">
      <c r="B886" s="89">
        <v>4380385000</v>
      </c>
      <c r="C886" s="89">
        <v>-8.2456160000000001</v>
      </c>
      <c r="N886" s="89">
        <v>4380385000</v>
      </c>
      <c r="O886" s="89">
        <v>-9.0726584999999993</v>
      </c>
    </row>
    <row r="887" spans="2:15" x14ac:dyDescent="0.25">
      <c r="B887" s="89">
        <v>4459430000</v>
      </c>
      <c r="C887" s="89">
        <v>-8.2735871999999997</v>
      </c>
      <c r="N887" s="89">
        <v>4459430000</v>
      </c>
      <c r="O887" s="89">
        <v>-9.0972966999999993</v>
      </c>
    </row>
    <row r="888" spans="2:15" x14ac:dyDescent="0.25">
      <c r="B888" s="89">
        <v>4538475000</v>
      </c>
      <c r="C888" s="89">
        <v>-8.3096695</v>
      </c>
      <c r="N888" s="89">
        <v>4538475000</v>
      </c>
      <c r="O888" s="89">
        <v>-9.1154794999999993</v>
      </c>
    </row>
    <row r="889" spans="2:15" x14ac:dyDescent="0.25">
      <c r="B889" s="89">
        <v>4617520000</v>
      </c>
      <c r="C889" s="89">
        <v>-8.2923574000000002</v>
      </c>
      <c r="N889" s="89">
        <v>4617520000</v>
      </c>
      <c r="O889" s="89">
        <v>-9.1160964999999994</v>
      </c>
    </row>
    <row r="890" spans="2:15" x14ac:dyDescent="0.25">
      <c r="B890" s="89">
        <v>4696565000</v>
      </c>
      <c r="C890" s="89">
        <v>-8.2703266000000006</v>
      </c>
      <c r="N890" s="89">
        <v>4696565000</v>
      </c>
      <c r="O890" s="89">
        <v>-9.1552877000000006</v>
      </c>
    </row>
    <row r="891" spans="2:15" x14ac:dyDescent="0.25">
      <c r="B891" s="89">
        <v>4775610000</v>
      </c>
      <c r="C891" s="89">
        <v>-8.3376341000000007</v>
      </c>
      <c r="N891" s="89">
        <v>4775610000</v>
      </c>
      <c r="O891" s="89">
        <v>-9.2836142000000006</v>
      </c>
    </row>
    <row r="892" spans="2:15" x14ac:dyDescent="0.25">
      <c r="B892" s="89">
        <v>4854655000</v>
      </c>
      <c r="C892" s="89">
        <v>-8.3580264999999994</v>
      </c>
      <c r="N892" s="89">
        <v>4854655000</v>
      </c>
      <c r="O892" s="89">
        <v>-9.2935075999999999</v>
      </c>
    </row>
    <row r="893" spans="2:15" x14ac:dyDescent="0.25">
      <c r="B893" s="89">
        <v>4933700000</v>
      </c>
      <c r="C893" s="89">
        <v>-8.3307791000000009</v>
      </c>
      <c r="N893" s="89">
        <v>4933700000</v>
      </c>
      <c r="O893" s="89">
        <v>-9.2789620999999993</v>
      </c>
    </row>
    <row r="894" spans="2:15" x14ac:dyDescent="0.25">
      <c r="B894" s="89">
        <v>5012745000</v>
      </c>
      <c r="C894" s="89">
        <v>-8.3447818999999992</v>
      </c>
      <c r="N894" s="89">
        <v>5012745000</v>
      </c>
      <c r="O894" s="89">
        <v>-9.3742485000000002</v>
      </c>
    </row>
    <row r="895" spans="2:15" x14ac:dyDescent="0.25">
      <c r="B895" s="89">
        <v>5091790000</v>
      </c>
      <c r="C895" s="89">
        <v>-8.4466953</v>
      </c>
      <c r="N895" s="89">
        <v>5091790000</v>
      </c>
      <c r="O895" s="89">
        <v>-9.5180874000000006</v>
      </c>
    </row>
    <row r="896" spans="2:15" x14ac:dyDescent="0.25">
      <c r="B896" s="89">
        <v>5170835000</v>
      </c>
      <c r="C896" s="89">
        <v>-8.3950472000000005</v>
      </c>
      <c r="N896" s="89">
        <v>5170835000</v>
      </c>
      <c r="O896" s="89">
        <v>-9.5087089999999996</v>
      </c>
    </row>
    <row r="897" spans="2:15" x14ac:dyDescent="0.25">
      <c r="B897" s="89">
        <v>5249880000</v>
      </c>
      <c r="C897" s="89">
        <v>-8.3628081999999999</v>
      </c>
      <c r="N897" s="89">
        <v>5249880000</v>
      </c>
      <c r="O897" s="89">
        <v>-9.6003389000000006</v>
      </c>
    </row>
    <row r="898" spans="2:15" x14ac:dyDescent="0.25">
      <c r="B898" s="89">
        <v>5328925000</v>
      </c>
      <c r="C898" s="89">
        <v>-8.3916787999999993</v>
      </c>
      <c r="N898" s="89">
        <v>5328925000</v>
      </c>
      <c r="O898" s="89">
        <v>-9.6510295999999993</v>
      </c>
    </row>
    <row r="899" spans="2:15" x14ac:dyDescent="0.25">
      <c r="B899" s="89">
        <v>5407970000</v>
      </c>
      <c r="C899" s="89">
        <v>-8.4339142000000002</v>
      </c>
      <c r="N899" s="89">
        <v>5407970000</v>
      </c>
      <c r="O899" s="89">
        <v>-9.7202739999999999</v>
      </c>
    </row>
    <row r="900" spans="2:15" x14ac:dyDescent="0.25">
      <c r="B900" s="89">
        <v>5487015000</v>
      </c>
      <c r="C900" s="89">
        <v>-8.4629393000000004</v>
      </c>
      <c r="N900" s="89">
        <v>5487015000</v>
      </c>
      <c r="O900" s="89">
        <v>-9.8030357000000006</v>
      </c>
    </row>
    <row r="901" spans="2:15" x14ac:dyDescent="0.25">
      <c r="B901" s="89">
        <v>5566060000</v>
      </c>
      <c r="C901" s="89">
        <v>-8.4976015</v>
      </c>
      <c r="N901" s="89">
        <v>5566060000</v>
      </c>
      <c r="O901" s="89">
        <v>-9.8602609999999995</v>
      </c>
    </row>
    <row r="902" spans="2:15" x14ac:dyDescent="0.25">
      <c r="B902" s="89">
        <v>5645105000</v>
      </c>
      <c r="C902" s="89">
        <v>-8.5109815999999991</v>
      </c>
      <c r="N902" s="89">
        <v>5645105000</v>
      </c>
      <c r="O902" s="89">
        <v>-9.9440507999999994</v>
      </c>
    </row>
    <row r="903" spans="2:15" x14ac:dyDescent="0.25">
      <c r="B903" s="89">
        <v>5724150000</v>
      </c>
      <c r="C903" s="89">
        <v>-8.5176897</v>
      </c>
      <c r="N903" s="89">
        <v>5724150000</v>
      </c>
      <c r="O903" s="89">
        <v>-10.016610999999999</v>
      </c>
    </row>
    <row r="904" spans="2:15" x14ac:dyDescent="0.25">
      <c r="B904" s="89">
        <v>5803195000</v>
      </c>
      <c r="C904" s="89">
        <v>-8.5560531999999991</v>
      </c>
      <c r="N904" s="89">
        <v>5803195000</v>
      </c>
      <c r="O904" s="89">
        <v>-10.035527</v>
      </c>
    </row>
    <row r="905" spans="2:15" x14ac:dyDescent="0.25">
      <c r="B905" s="89">
        <v>5882240000</v>
      </c>
      <c r="C905" s="89">
        <v>-8.7222471000000006</v>
      </c>
      <c r="N905" s="89">
        <v>5882240000</v>
      </c>
      <c r="O905" s="89">
        <v>-10.155858</v>
      </c>
    </row>
    <row r="906" spans="2:15" x14ac:dyDescent="0.25">
      <c r="B906" s="89">
        <v>5961285000</v>
      </c>
      <c r="C906" s="89">
        <v>-8.6626347999999993</v>
      </c>
      <c r="N906" s="89">
        <v>5961285000</v>
      </c>
      <c r="O906" s="89">
        <v>-10.131228999999999</v>
      </c>
    </row>
    <row r="907" spans="2:15" x14ac:dyDescent="0.25">
      <c r="B907" s="89">
        <v>6040330000</v>
      </c>
      <c r="C907" s="89">
        <v>-8.5912322999999997</v>
      </c>
      <c r="N907" s="89">
        <v>6040330000</v>
      </c>
      <c r="O907" s="89">
        <v>-10.10003</v>
      </c>
    </row>
    <row r="908" spans="2:15" x14ac:dyDescent="0.25">
      <c r="B908" s="89">
        <v>6119375000</v>
      </c>
      <c r="C908" s="89">
        <v>-8.6078633999999994</v>
      </c>
      <c r="N908" s="89">
        <v>6119375000</v>
      </c>
      <c r="O908" s="89">
        <v>-10.177401</v>
      </c>
    </row>
    <row r="909" spans="2:15" x14ac:dyDescent="0.25">
      <c r="B909" s="89">
        <v>6198420000</v>
      </c>
      <c r="C909" s="89">
        <v>-8.7236785999999995</v>
      </c>
      <c r="N909" s="89">
        <v>6198420000</v>
      </c>
      <c r="O909" s="89">
        <v>-10.295676</v>
      </c>
    </row>
    <row r="910" spans="2:15" x14ac:dyDescent="0.25">
      <c r="B910" s="89">
        <v>6277465000</v>
      </c>
      <c r="C910" s="89">
        <v>-8.7640914999999993</v>
      </c>
      <c r="N910" s="89">
        <v>6277465000</v>
      </c>
      <c r="O910" s="89">
        <v>-10.288226999999999</v>
      </c>
    </row>
    <row r="911" spans="2:15" x14ac:dyDescent="0.25">
      <c r="B911" s="89">
        <v>6356510000</v>
      </c>
      <c r="C911" s="89">
        <v>-8.8038626000000004</v>
      </c>
      <c r="N911" s="89">
        <v>6356510000</v>
      </c>
      <c r="O911" s="89">
        <v>-10.312267</v>
      </c>
    </row>
    <row r="912" spans="2:15" x14ac:dyDescent="0.25">
      <c r="B912" s="89">
        <v>6435555000</v>
      </c>
      <c r="C912" s="89">
        <v>-8.8292599000000003</v>
      </c>
      <c r="N912" s="89">
        <v>6435555000</v>
      </c>
      <c r="O912" s="89">
        <v>-10.330878</v>
      </c>
    </row>
    <row r="913" spans="2:15" x14ac:dyDescent="0.25">
      <c r="B913" s="89">
        <v>6514600000</v>
      </c>
      <c r="C913" s="89">
        <v>-8.7529383000000003</v>
      </c>
      <c r="N913" s="89">
        <v>6514600000</v>
      </c>
      <c r="O913" s="89">
        <v>-10.303641000000001</v>
      </c>
    </row>
    <row r="914" spans="2:15" x14ac:dyDescent="0.25">
      <c r="B914" s="89">
        <v>6593645000</v>
      </c>
      <c r="C914" s="89">
        <v>-8.7104949999999999</v>
      </c>
      <c r="N914" s="89">
        <v>6593645000</v>
      </c>
      <c r="O914" s="89">
        <v>-10.3712</v>
      </c>
    </row>
    <row r="915" spans="2:15" x14ac:dyDescent="0.25">
      <c r="B915" s="89">
        <v>6672690000</v>
      </c>
      <c r="C915" s="89">
        <v>-8.8791694999999997</v>
      </c>
      <c r="N915" s="89">
        <v>6672690000</v>
      </c>
      <c r="O915" s="89">
        <v>-10.502750000000001</v>
      </c>
    </row>
    <row r="916" spans="2:15" x14ac:dyDescent="0.25">
      <c r="B916" s="89">
        <v>6751735000</v>
      </c>
      <c r="C916" s="89">
        <v>-8.9664830999999996</v>
      </c>
      <c r="N916" s="89">
        <v>6751735000</v>
      </c>
      <c r="O916" s="89">
        <v>-10.474186</v>
      </c>
    </row>
    <row r="917" spans="2:15" x14ac:dyDescent="0.25">
      <c r="B917" s="89">
        <v>6830780000</v>
      </c>
      <c r="C917" s="89">
        <v>-8.9705095000000004</v>
      </c>
      <c r="N917" s="89">
        <v>6830780000</v>
      </c>
      <c r="O917" s="89">
        <v>-10.474637</v>
      </c>
    </row>
    <row r="918" spans="2:15" x14ac:dyDescent="0.25">
      <c r="B918" s="89">
        <v>6909825000</v>
      </c>
      <c r="C918" s="89">
        <v>-8.9387130999999993</v>
      </c>
      <c r="N918" s="89">
        <v>6909825000</v>
      </c>
      <c r="O918" s="89">
        <v>-10.472738</v>
      </c>
    </row>
    <row r="919" spans="2:15" x14ac:dyDescent="0.25">
      <c r="B919" s="89">
        <v>6988870000</v>
      </c>
      <c r="C919" s="89">
        <v>-8.922739</v>
      </c>
      <c r="N919" s="89">
        <v>6988870000</v>
      </c>
      <c r="O919" s="89">
        <v>-10.542443</v>
      </c>
    </row>
    <row r="920" spans="2:15" x14ac:dyDescent="0.25">
      <c r="B920" s="89">
        <v>7067915000</v>
      </c>
      <c r="C920" s="89">
        <v>-9.0165644</v>
      </c>
      <c r="N920" s="89">
        <v>7067915000</v>
      </c>
      <c r="O920" s="89">
        <v>-10.616329</v>
      </c>
    </row>
    <row r="921" spans="2:15" x14ac:dyDescent="0.25">
      <c r="B921" s="89">
        <v>7146960000</v>
      </c>
      <c r="C921" s="89">
        <v>-9.1557331000000008</v>
      </c>
      <c r="N921" s="89">
        <v>7146960000</v>
      </c>
      <c r="O921" s="89">
        <v>-10.686121999999999</v>
      </c>
    </row>
    <row r="922" spans="2:15" x14ac:dyDescent="0.25">
      <c r="B922" s="89">
        <v>7226005000</v>
      </c>
      <c r="C922" s="89">
        <v>-9.1946478000000003</v>
      </c>
      <c r="N922" s="89">
        <v>7226005000</v>
      </c>
      <c r="O922" s="89">
        <v>-10.680543999999999</v>
      </c>
    </row>
    <row r="923" spans="2:15" x14ac:dyDescent="0.25">
      <c r="B923" s="89">
        <v>7305050000</v>
      </c>
      <c r="C923" s="89">
        <v>-9.2458839000000008</v>
      </c>
      <c r="N923" s="89">
        <v>7305050000</v>
      </c>
      <c r="O923" s="89">
        <v>-10.748773999999999</v>
      </c>
    </row>
    <row r="924" spans="2:15" x14ac:dyDescent="0.25">
      <c r="B924" s="89">
        <v>7384095000</v>
      </c>
      <c r="C924" s="89">
        <v>-9.1440725</v>
      </c>
      <c r="N924" s="89">
        <v>7384095000</v>
      </c>
      <c r="O924" s="89">
        <v>-10.711345</v>
      </c>
    </row>
    <row r="925" spans="2:15" x14ac:dyDescent="0.25">
      <c r="B925" s="89">
        <v>7463140000</v>
      </c>
      <c r="C925" s="89">
        <v>-9.1945704999999993</v>
      </c>
      <c r="N925" s="89">
        <v>7463140000</v>
      </c>
      <c r="O925" s="89">
        <v>-10.772232000000001</v>
      </c>
    </row>
    <row r="926" spans="2:15" x14ac:dyDescent="0.25">
      <c r="B926" s="89">
        <v>7542185000</v>
      </c>
      <c r="C926" s="89">
        <v>-9.2777709999999995</v>
      </c>
      <c r="N926" s="89">
        <v>7542185000</v>
      </c>
      <c r="O926" s="89">
        <v>-10.864646</v>
      </c>
    </row>
    <row r="927" spans="2:15" x14ac:dyDescent="0.25">
      <c r="B927" s="89">
        <v>7621230000</v>
      </c>
      <c r="C927" s="89">
        <v>-9.2483214999999994</v>
      </c>
      <c r="N927" s="89">
        <v>7621230000</v>
      </c>
      <c r="O927" s="89">
        <v>-10.807252</v>
      </c>
    </row>
    <row r="928" spans="2:15" x14ac:dyDescent="0.25">
      <c r="B928" s="89">
        <v>7700275000</v>
      </c>
      <c r="C928" s="89">
        <v>-9.3385076999999992</v>
      </c>
      <c r="N928" s="89">
        <v>7700275000</v>
      </c>
      <c r="O928" s="89">
        <v>-10.893471</v>
      </c>
    </row>
    <row r="929" spans="2:15" x14ac:dyDescent="0.25">
      <c r="B929" s="89">
        <v>7779320000</v>
      </c>
      <c r="C929" s="89">
        <v>-9.3042420999999997</v>
      </c>
      <c r="N929" s="89">
        <v>7779320000</v>
      </c>
      <c r="O929" s="89">
        <v>-10.877713</v>
      </c>
    </row>
    <row r="930" spans="2:15" x14ac:dyDescent="0.25">
      <c r="B930" s="89">
        <v>7858365000</v>
      </c>
      <c r="C930" s="89">
        <v>-9.1928034000000007</v>
      </c>
      <c r="N930" s="89">
        <v>7858365000</v>
      </c>
      <c r="O930" s="89">
        <v>-10.759133</v>
      </c>
    </row>
    <row r="931" spans="2:15" x14ac:dyDescent="0.25">
      <c r="B931" s="89">
        <v>7937410000</v>
      </c>
      <c r="C931" s="89">
        <v>-9.1652688999999992</v>
      </c>
      <c r="N931" s="89">
        <v>7937410000</v>
      </c>
      <c r="O931" s="89">
        <v>-10.795292</v>
      </c>
    </row>
    <row r="932" spans="2:15" x14ac:dyDescent="0.25">
      <c r="B932" s="89">
        <v>8016455000</v>
      </c>
      <c r="C932" s="89">
        <v>-9.1779832999999993</v>
      </c>
      <c r="N932" s="89">
        <v>8016455000</v>
      </c>
      <c r="O932" s="89">
        <v>-10.859514000000001</v>
      </c>
    </row>
    <row r="933" spans="2:15" x14ac:dyDescent="0.25">
      <c r="B933" s="89">
        <v>8095500000</v>
      </c>
      <c r="C933" s="89">
        <v>-9.3626298999999999</v>
      </c>
      <c r="N933" s="89">
        <v>8095500000</v>
      </c>
      <c r="O933" s="89">
        <v>-10.993268</v>
      </c>
    </row>
    <row r="934" spans="2:15" x14ac:dyDescent="0.25">
      <c r="B934" s="89">
        <v>8174545000</v>
      </c>
      <c r="C934" s="89">
        <v>-9.2929505999999993</v>
      </c>
      <c r="N934" s="89">
        <v>8174545000</v>
      </c>
      <c r="O934" s="89">
        <v>-10.929708</v>
      </c>
    </row>
    <row r="935" spans="2:15" x14ac:dyDescent="0.25">
      <c r="B935" s="89">
        <v>8253590000</v>
      </c>
      <c r="C935" s="89">
        <v>-9.3526831000000001</v>
      </c>
      <c r="N935" s="89">
        <v>8253590000</v>
      </c>
      <c r="O935" s="89">
        <v>-11.007066999999999</v>
      </c>
    </row>
    <row r="936" spans="2:15" x14ac:dyDescent="0.25">
      <c r="B936" s="89">
        <v>8332635000</v>
      </c>
      <c r="C936" s="89">
        <v>-9.2853746000000008</v>
      </c>
      <c r="N936" s="89">
        <v>8332635000</v>
      </c>
      <c r="O936" s="89">
        <v>-11.014049999999999</v>
      </c>
    </row>
    <row r="937" spans="2:15" x14ac:dyDescent="0.25">
      <c r="B937" s="89">
        <v>8411680000</v>
      </c>
      <c r="C937" s="89">
        <v>-9.3736838999999996</v>
      </c>
      <c r="N937" s="89">
        <v>8411680000</v>
      </c>
      <c r="O937" s="89">
        <v>-11.106446</v>
      </c>
    </row>
    <row r="938" spans="2:15" x14ac:dyDescent="0.25">
      <c r="B938" s="89">
        <v>8490725000</v>
      </c>
      <c r="C938" s="89">
        <v>-9.6715087999999998</v>
      </c>
      <c r="N938" s="89">
        <v>8490725000</v>
      </c>
      <c r="O938" s="89">
        <v>-11.468175</v>
      </c>
    </row>
    <row r="939" spans="2:15" x14ac:dyDescent="0.25">
      <c r="B939" s="89">
        <v>8569770000</v>
      </c>
      <c r="C939" s="89">
        <v>-9.6168604000000002</v>
      </c>
      <c r="N939" s="89">
        <v>8569770000</v>
      </c>
      <c r="O939" s="89">
        <v>-11.260901</v>
      </c>
    </row>
    <row r="940" spans="2:15" x14ac:dyDescent="0.25">
      <c r="B940" s="89">
        <v>8648815000</v>
      </c>
      <c r="C940" s="89">
        <v>-9.6888474999999996</v>
      </c>
      <c r="N940" s="89">
        <v>8648815000</v>
      </c>
      <c r="O940" s="89">
        <v>-11.463132</v>
      </c>
    </row>
    <row r="941" spans="2:15" x14ac:dyDescent="0.25">
      <c r="B941" s="89">
        <v>8727860000</v>
      </c>
      <c r="C941" s="89">
        <v>-9.7045670000000008</v>
      </c>
      <c r="N941" s="89">
        <v>8727860000</v>
      </c>
      <c r="O941" s="89">
        <v>-11.391845999999999</v>
      </c>
    </row>
    <row r="942" spans="2:15" x14ac:dyDescent="0.25">
      <c r="B942" s="89">
        <v>8806905000</v>
      </c>
      <c r="C942" s="89">
        <v>-9.4783019999999993</v>
      </c>
      <c r="N942" s="89">
        <v>8806905000</v>
      </c>
      <c r="O942" s="89">
        <v>-11.268947000000001</v>
      </c>
    </row>
    <row r="943" spans="2:15" x14ac:dyDescent="0.25">
      <c r="B943" s="89">
        <v>8885950000</v>
      </c>
      <c r="C943" s="89">
        <v>-9.6202048999999992</v>
      </c>
      <c r="N943" s="89">
        <v>8885950000</v>
      </c>
      <c r="O943" s="89">
        <v>-11.345366</v>
      </c>
    </row>
    <row r="944" spans="2:15" x14ac:dyDescent="0.25">
      <c r="B944" s="89">
        <v>8964995000</v>
      </c>
      <c r="C944" s="89">
        <v>-9.7252635999999999</v>
      </c>
      <c r="N944" s="89">
        <v>8964995000</v>
      </c>
      <c r="O944" s="89">
        <v>-11.376761</v>
      </c>
    </row>
    <row r="945" spans="2:15" x14ac:dyDescent="0.25">
      <c r="B945" s="89">
        <v>9044040000</v>
      </c>
      <c r="C945" s="89">
        <v>-9.7065105000000003</v>
      </c>
      <c r="N945" s="89">
        <v>9044040000</v>
      </c>
      <c r="O945" s="89">
        <v>-11.431231</v>
      </c>
    </row>
    <row r="946" spans="2:15" x14ac:dyDescent="0.25">
      <c r="B946" s="89">
        <v>9123085000</v>
      </c>
      <c r="C946" s="89">
        <v>-9.6125193000000007</v>
      </c>
      <c r="N946" s="89">
        <v>9123085000</v>
      </c>
      <c r="O946" s="89">
        <v>-11.249616</v>
      </c>
    </row>
    <row r="947" spans="2:15" x14ac:dyDescent="0.25">
      <c r="B947" s="89">
        <v>9202130000</v>
      </c>
      <c r="C947" s="89">
        <v>-9.5599117000000007</v>
      </c>
      <c r="N947" s="89">
        <v>9202130000</v>
      </c>
      <c r="O947" s="89">
        <v>-11.246700000000001</v>
      </c>
    </row>
    <row r="948" spans="2:15" x14ac:dyDescent="0.25">
      <c r="B948" s="89">
        <v>9281175000</v>
      </c>
      <c r="C948" s="89">
        <v>-9.6756200999999997</v>
      </c>
      <c r="N948" s="89">
        <v>9281175000</v>
      </c>
      <c r="O948" s="89">
        <v>-11.364763999999999</v>
      </c>
    </row>
    <row r="949" spans="2:15" x14ac:dyDescent="0.25">
      <c r="B949" s="89">
        <v>9360220000</v>
      </c>
      <c r="C949" s="89">
        <v>-9.4979334000000009</v>
      </c>
      <c r="N949" s="89">
        <v>9360220000</v>
      </c>
      <c r="O949" s="89">
        <v>-11.141405000000001</v>
      </c>
    </row>
    <row r="950" spans="2:15" x14ac:dyDescent="0.25">
      <c r="B950" s="89">
        <v>9439265000</v>
      </c>
      <c r="C950" s="89">
        <v>-9.6038236999999995</v>
      </c>
      <c r="N950" s="89">
        <v>9439265000</v>
      </c>
      <c r="O950" s="89">
        <v>-11.230067999999999</v>
      </c>
    </row>
    <row r="951" spans="2:15" x14ac:dyDescent="0.25">
      <c r="B951" s="89">
        <v>9518310000</v>
      </c>
      <c r="C951" s="89">
        <v>-9.6019410999999995</v>
      </c>
      <c r="N951" s="89">
        <v>9518310000</v>
      </c>
      <c r="O951" s="89">
        <v>-11.246874</v>
      </c>
    </row>
    <row r="952" spans="2:15" x14ac:dyDescent="0.25">
      <c r="B952" s="89">
        <v>9597355000</v>
      </c>
      <c r="C952" s="89">
        <v>-9.4877061999999999</v>
      </c>
      <c r="N952" s="89">
        <v>9597355000</v>
      </c>
      <c r="O952" s="89">
        <v>-11.096550000000001</v>
      </c>
    </row>
    <row r="953" spans="2:15" x14ac:dyDescent="0.25">
      <c r="B953" s="89">
        <v>9676400000</v>
      </c>
      <c r="C953" s="89">
        <v>-9.4965218999999994</v>
      </c>
      <c r="N953" s="89">
        <v>9676400000</v>
      </c>
      <c r="O953" s="89">
        <v>-11.124927</v>
      </c>
    </row>
    <row r="954" spans="2:15" x14ac:dyDescent="0.25">
      <c r="B954" s="89">
        <v>9755445000</v>
      </c>
      <c r="C954" s="89">
        <v>-9.4848499000000004</v>
      </c>
      <c r="N954" s="89">
        <v>9755445000</v>
      </c>
      <c r="O954" s="89">
        <v>-11.029329000000001</v>
      </c>
    </row>
    <row r="955" spans="2:15" x14ac:dyDescent="0.25">
      <c r="B955" s="89">
        <v>9834490000</v>
      </c>
      <c r="C955" s="89">
        <v>-9.5791100999999994</v>
      </c>
      <c r="N955" s="89">
        <v>9834490000</v>
      </c>
      <c r="O955" s="89">
        <v>-11.174587000000001</v>
      </c>
    </row>
    <row r="956" spans="2:15" x14ac:dyDescent="0.25">
      <c r="B956" s="89">
        <v>9913535000</v>
      </c>
      <c r="C956" s="89">
        <v>-9.5512952999999996</v>
      </c>
      <c r="N956" s="89">
        <v>9913535000</v>
      </c>
      <c r="O956" s="89">
        <v>-11.060579000000001</v>
      </c>
    </row>
    <row r="957" spans="2:15" x14ac:dyDescent="0.25">
      <c r="B957" s="89">
        <v>9992580000</v>
      </c>
      <c r="C957" s="89">
        <v>-9.5364827999999999</v>
      </c>
      <c r="N957" s="89">
        <v>9992580000</v>
      </c>
      <c r="O957" s="89">
        <v>-11.052738</v>
      </c>
    </row>
    <row r="958" spans="2:15" x14ac:dyDescent="0.25">
      <c r="B958" s="89">
        <v>10071625000</v>
      </c>
      <c r="C958" s="89">
        <v>-9.5606956000000007</v>
      </c>
      <c r="N958" s="89">
        <v>10071625000</v>
      </c>
      <c r="O958" s="89">
        <v>-11.068723</v>
      </c>
    </row>
    <row r="959" spans="2:15" x14ac:dyDescent="0.25">
      <c r="B959" s="89">
        <v>10150670000</v>
      </c>
      <c r="C959" s="89">
        <v>-9.4826850999999994</v>
      </c>
      <c r="N959" s="89">
        <v>10150670000</v>
      </c>
      <c r="O959" s="89">
        <v>-10.910081999999999</v>
      </c>
    </row>
    <row r="960" spans="2:15" x14ac:dyDescent="0.25">
      <c r="B960" s="89">
        <v>10229715000</v>
      </c>
      <c r="C960" s="89">
        <v>-9.5700426000000007</v>
      </c>
      <c r="N960" s="89">
        <v>10229715000</v>
      </c>
      <c r="O960" s="89">
        <v>-11.005791</v>
      </c>
    </row>
    <row r="961" spans="2:15" x14ac:dyDescent="0.25">
      <c r="B961" s="89">
        <v>10308760000</v>
      </c>
      <c r="C961" s="89">
        <v>-9.5984306000000004</v>
      </c>
      <c r="N961" s="89">
        <v>10308760000</v>
      </c>
      <c r="O961" s="89">
        <v>-11.007956</v>
      </c>
    </row>
    <row r="962" spans="2:15" x14ac:dyDescent="0.25">
      <c r="B962" s="89">
        <v>10387805000</v>
      </c>
      <c r="C962" s="89">
        <v>-9.6255597999999996</v>
      </c>
      <c r="N962" s="89">
        <v>10387805000</v>
      </c>
      <c r="O962" s="89">
        <v>-11.007631</v>
      </c>
    </row>
    <row r="963" spans="2:15" x14ac:dyDescent="0.25">
      <c r="B963" s="89">
        <v>10466850000</v>
      </c>
      <c r="C963" s="89">
        <v>-9.5729389000000005</v>
      </c>
      <c r="N963" s="89">
        <v>10466850000</v>
      </c>
      <c r="O963" s="89">
        <v>-10.989767000000001</v>
      </c>
    </row>
    <row r="964" spans="2:15" x14ac:dyDescent="0.25">
      <c r="B964" s="89">
        <v>10545895000</v>
      </c>
      <c r="C964" s="89">
        <v>-9.6182280000000002</v>
      </c>
      <c r="N964" s="89">
        <v>10545895000</v>
      </c>
      <c r="O964" s="89">
        <v>-10.939947</v>
      </c>
    </row>
    <row r="965" spans="2:15" x14ac:dyDescent="0.25">
      <c r="B965" s="89">
        <v>10624940000</v>
      </c>
      <c r="C965" s="89">
        <v>-9.6460866999999997</v>
      </c>
      <c r="N965" s="89">
        <v>10624940000</v>
      </c>
      <c r="O965" s="89">
        <v>-10.92717</v>
      </c>
    </row>
    <row r="966" spans="2:15" x14ac:dyDescent="0.25">
      <c r="B966" s="89">
        <v>10703985000</v>
      </c>
      <c r="C966" s="89">
        <v>-9.8255309999999998</v>
      </c>
      <c r="N966" s="89">
        <v>10703985000</v>
      </c>
      <c r="O966" s="89">
        <v>-11.082307999999999</v>
      </c>
    </row>
    <row r="967" spans="2:15" x14ac:dyDescent="0.25">
      <c r="B967" s="89">
        <v>10783030000</v>
      </c>
      <c r="C967" s="89">
        <v>-9.7989253999999999</v>
      </c>
      <c r="N967" s="89">
        <v>10783030000</v>
      </c>
      <c r="O967" s="89">
        <v>-11.000498</v>
      </c>
    </row>
    <row r="968" spans="2:15" x14ac:dyDescent="0.25">
      <c r="B968" s="89">
        <v>10862075000</v>
      </c>
      <c r="C968" s="89">
        <v>-9.9023942999999992</v>
      </c>
      <c r="N968" s="89">
        <v>10862075000</v>
      </c>
      <c r="O968" s="89">
        <v>-11.090090999999999</v>
      </c>
    </row>
    <row r="969" spans="2:15" x14ac:dyDescent="0.25">
      <c r="B969" s="89">
        <v>10941120000</v>
      </c>
      <c r="C969" s="89">
        <v>-9.8489264999999993</v>
      </c>
      <c r="N969" s="89">
        <v>10941120000</v>
      </c>
      <c r="O969" s="89">
        <v>-11.000676</v>
      </c>
    </row>
    <row r="970" spans="2:15" x14ac:dyDescent="0.25">
      <c r="B970" s="89">
        <v>11020165000</v>
      </c>
      <c r="C970" s="89">
        <v>-9.8708095999999994</v>
      </c>
      <c r="N970" s="89">
        <v>11020165000</v>
      </c>
      <c r="O970" s="89">
        <v>-10.961062999999999</v>
      </c>
    </row>
    <row r="971" spans="2:15" x14ac:dyDescent="0.25">
      <c r="B971" s="89">
        <v>11099210000</v>
      </c>
      <c r="C971" s="89">
        <v>-10.108988999999999</v>
      </c>
      <c r="N971" s="89">
        <v>11099210000</v>
      </c>
      <c r="O971" s="89">
        <v>-11.142056999999999</v>
      </c>
    </row>
    <row r="972" spans="2:15" x14ac:dyDescent="0.25">
      <c r="B972" s="89">
        <v>11178255000</v>
      </c>
      <c r="C972" s="89">
        <v>-9.951314</v>
      </c>
      <c r="N972" s="89">
        <v>11178255000</v>
      </c>
      <c r="O972" s="89">
        <v>-10.903499999999999</v>
      </c>
    </row>
    <row r="973" spans="2:15" x14ac:dyDescent="0.25">
      <c r="B973" s="89">
        <v>11257300000</v>
      </c>
      <c r="C973" s="89">
        <v>-10.077330999999999</v>
      </c>
      <c r="N973" s="89">
        <v>11257300000</v>
      </c>
      <c r="O973" s="89">
        <v>-10.990182000000001</v>
      </c>
    </row>
    <row r="974" spans="2:15" x14ac:dyDescent="0.25">
      <c r="B974" s="89">
        <v>11336345000</v>
      </c>
      <c r="C974" s="89">
        <v>-10.149073</v>
      </c>
      <c r="N974" s="89">
        <v>11336345000</v>
      </c>
      <c r="O974" s="89">
        <v>-10.962971</v>
      </c>
    </row>
    <row r="975" spans="2:15" x14ac:dyDescent="0.25">
      <c r="B975" s="89">
        <v>11415390000</v>
      </c>
      <c r="C975" s="89">
        <v>-10.214765</v>
      </c>
      <c r="N975" s="89">
        <v>11415390000</v>
      </c>
      <c r="O975" s="89">
        <v>-10.928813999999999</v>
      </c>
    </row>
    <row r="976" spans="2:15" x14ac:dyDescent="0.25">
      <c r="B976" s="89">
        <v>11494435000</v>
      </c>
      <c r="C976" s="89">
        <v>-10.345575999999999</v>
      </c>
      <c r="N976" s="89">
        <v>11494435000</v>
      </c>
      <c r="O976" s="89">
        <v>-10.943493999999999</v>
      </c>
    </row>
    <row r="977" spans="2:15" x14ac:dyDescent="0.25">
      <c r="B977" s="89">
        <v>11573480000</v>
      </c>
      <c r="C977" s="89">
        <v>-10.33761</v>
      </c>
      <c r="N977" s="89">
        <v>11573480000</v>
      </c>
      <c r="O977" s="89">
        <v>-10.758794999999999</v>
      </c>
    </row>
    <row r="978" spans="2:15" x14ac:dyDescent="0.25">
      <c r="B978" s="89">
        <v>11652525000</v>
      </c>
      <c r="C978" s="89">
        <v>-10.661332</v>
      </c>
      <c r="N978" s="89">
        <v>11652525000</v>
      </c>
      <c r="O978" s="89">
        <v>-10.925758999999999</v>
      </c>
    </row>
    <row r="979" spans="2:15" x14ac:dyDescent="0.25">
      <c r="B979" s="89">
        <v>11731570000</v>
      </c>
      <c r="C979" s="89">
        <v>-10.712405</v>
      </c>
      <c r="N979" s="89">
        <v>11731570000</v>
      </c>
      <c r="O979" s="89">
        <v>-10.834769</v>
      </c>
    </row>
    <row r="980" spans="2:15" x14ac:dyDescent="0.25">
      <c r="B980" s="89">
        <v>11810615000</v>
      </c>
      <c r="C980" s="89">
        <v>-10.891035</v>
      </c>
      <c r="N980" s="89">
        <v>11810615000</v>
      </c>
      <c r="O980" s="89">
        <v>-10.831363</v>
      </c>
    </row>
    <row r="981" spans="2:15" x14ac:dyDescent="0.25">
      <c r="B981" s="89">
        <v>11889660000</v>
      </c>
      <c r="C981" s="89">
        <v>-11.178787</v>
      </c>
      <c r="N981" s="89">
        <v>11889660000</v>
      </c>
      <c r="O981" s="89">
        <v>-10.866586</v>
      </c>
    </row>
    <row r="982" spans="2:15" x14ac:dyDescent="0.25">
      <c r="B982" s="89">
        <v>11968705000</v>
      </c>
      <c r="C982" s="89">
        <v>-11.369828</v>
      </c>
      <c r="N982" s="89">
        <v>11968705000</v>
      </c>
      <c r="O982" s="89">
        <v>-10.830318</v>
      </c>
    </row>
    <row r="983" spans="2:15" x14ac:dyDescent="0.25">
      <c r="B983" s="89">
        <v>12047750000</v>
      </c>
      <c r="C983" s="89">
        <v>-11.605599</v>
      </c>
      <c r="N983" s="89">
        <v>12047750000</v>
      </c>
      <c r="O983" s="89">
        <v>-10.864635</v>
      </c>
    </row>
    <row r="984" spans="2:15" x14ac:dyDescent="0.25">
      <c r="B984" s="89">
        <v>12126795000</v>
      </c>
      <c r="C984" s="89">
        <v>-11.952653</v>
      </c>
      <c r="N984" s="89">
        <v>12126795000</v>
      </c>
      <c r="O984" s="89">
        <v>-10.944929</v>
      </c>
    </row>
    <row r="985" spans="2:15" x14ac:dyDescent="0.25">
      <c r="B985" s="89">
        <v>12205840000</v>
      </c>
      <c r="C985" s="89">
        <v>-12.278917</v>
      </c>
      <c r="N985" s="89">
        <v>12205840000</v>
      </c>
      <c r="O985" s="89">
        <v>-11.028753</v>
      </c>
    </row>
    <row r="986" spans="2:15" x14ac:dyDescent="0.25">
      <c r="B986" s="89">
        <v>12284885000</v>
      </c>
      <c r="C986" s="89">
        <v>-12.596265000000001</v>
      </c>
      <c r="N986" s="89">
        <v>12284885000</v>
      </c>
      <c r="O986" s="89">
        <v>-11.023488</v>
      </c>
    </row>
    <row r="987" spans="2:15" x14ac:dyDescent="0.25">
      <c r="B987" s="89">
        <v>12363930000</v>
      </c>
      <c r="C987" s="89">
        <v>-12.961245</v>
      </c>
      <c r="N987" s="89">
        <v>12363930000</v>
      </c>
      <c r="O987" s="89">
        <v>-11.100014</v>
      </c>
    </row>
    <row r="988" spans="2:15" x14ac:dyDescent="0.25">
      <c r="B988" s="89">
        <v>12442975000</v>
      </c>
      <c r="C988" s="89">
        <v>-13.389662</v>
      </c>
      <c r="N988" s="89">
        <v>12442975000</v>
      </c>
      <c r="O988" s="89">
        <v>-11.228306999999999</v>
      </c>
    </row>
    <row r="989" spans="2:15" x14ac:dyDescent="0.25">
      <c r="B989" s="89">
        <v>12522020000</v>
      </c>
      <c r="C989" s="89">
        <v>-13.797978000000001</v>
      </c>
      <c r="N989" s="89">
        <v>12522020000</v>
      </c>
      <c r="O989" s="89">
        <v>-11.358946</v>
      </c>
    </row>
    <row r="990" spans="2:15" x14ac:dyDescent="0.25">
      <c r="B990" s="89">
        <v>12601065000</v>
      </c>
      <c r="C990" s="89">
        <v>-14.256005</v>
      </c>
      <c r="N990" s="89">
        <v>12601065000</v>
      </c>
      <c r="O990" s="89">
        <v>-11.507325</v>
      </c>
    </row>
    <row r="991" spans="2:15" x14ac:dyDescent="0.25">
      <c r="B991" s="89">
        <v>12680110000</v>
      </c>
      <c r="C991" s="89">
        <v>-14.747127000000001</v>
      </c>
      <c r="N991" s="89">
        <v>12680110000</v>
      </c>
      <c r="O991" s="89">
        <v>-11.687872</v>
      </c>
    </row>
    <row r="992" spans="2:15" x14ac:dyDescent="0.25">
      <c r="B992" s="89">
        <v>12759155000</v>
      </c>
      <c r="C992" s="89">
        <v>-15.198971999999999</v>
      </c>
      <c r="N992" s="89">
        <v>12759155000</v>
      </c>
      <c r="O992" s="89">
        <v>-11.901109999999999</v>
      </c>
    </row>
    <row r="993" spans="2:15" x14ac:dyDescent="0.25">
      <c r="B993" s="89">
        <v>12838200000</v>
      </c>
      <c r="C993" s="89">
        <v>-15.693234</v>
      </c>
      <c r="N993" s="89">
        <v>12838200000</v>
      </c>
      <c r="O993" s="89">
        <v>-12.046934</v>
      </c>
    </row>
    <row r="994" spans="2:15" x14ac:dyDescent="0.25">
      <c r="B994" s="89">
        <v>12917245000</v>
      </c>
      <c r="C994" s="89">
        <v>-16.208120000000001</v>
      </c>
      <c r="N994" s="89">
        <v>12917245000</v>
      </c>
      <c r="O994" s="89">
        <v>-12.234631</v>
      </c>
    </row>
    <row r="995" spans="2:15" x14ac:dyDescent="0.25">
      <c r="B995" s="89">
        <v>12996290000</v>
      </c>
      <c r="C995" s="89">
        <v>-16.824825000000001</v>
      </c>
      <c r="N995" s="89">
        <v>12996290000</v>
      </c>
      <c r="O995" s="89">
        <v>-13.174929000000001</v>
      </c>
    </row>
    <row r="996" spans="2:15" x14ac:dyDescent="0.25">
      <c r="B996" s="89">
        <v>13075335000</v>
      </c>
      <c r="C996" s="89">
        <v>-17.293057999999998</v>
      </c>
      <c r="N996" s="89">
        <v>13075335000</v>
      </c>
      <c r="O996" s="89">
        <v>-13.642999</v>
      </c>
    </row>
    <row r="997" spans="2:15" x14ac:dyDescent="0.25">
      <c r="B997" s="89">
        <v>13154380000</v>
      </c>
      <c r="C997" s="89">
        <v>-17.847778000000002</v>
      </c>
      <c r="N997" s="89">
        <v>13154380000</v>
      </c>
      <c r="O997" s="89">
        <v>-13.597181000000001</v>
      </c>
    </row>
    <row r="998" spans="2:15" x14ac:dyDescent="0.25">
      <c r="B998" s="89">
        <v>13233425000</v>
      </c>
      <c r="C998" s="89">
        <v>-18.465315</v>
      </c>
      <c r="N998" s="89">
        <v>13233425000</v>
      </c>
      <c r="O998" s="89">
        <v>-14.638173</v>
      </c>
    </row>
    <row r="999" spans="2:15" x14ac:dyDescent="0.25">
      <c r="B999" s="89">
        <v>13312470000</v>
      </c>
      <c r="C999" s="89">
        <v>-18.984573000000001</v>
      </c>
      <c r="N999" s="89">
        <v>13312470000</v>
      </c>
      <c r="O999" s="89">
        <v>-15.856379</v>
      </c>
    </row>
    <row r="1000" spans="2:15" x14ac:dyDescent="0.25">
      <c r="B1000" s="89">
        <v>13391515000</v>
      </c>
      <c r="C1000" s="89">
        <v>-19.600501999999999</v>
      </c>
      <c r="N1000" s="89">
        <v>13391515000</v>
      </c>
      <c r="O1000" s="89">
        <v>-16.709669000000002</v>
      </c>
    </row>
    <row r="1001" spans="2:15" x14ac:dyDescent="0.25">
      <c r="B1001" s="89">
        <v>13470560000</v>
      </c>
      <c r="C1001" s="89">
        <v>-20.21538</v>
      </c>
      <c r="N1001" s="89">
        <v>13470560000</v>
      </c>
      <c r="O1001" s="89">
        <v>-18.622755000000002</v>
      </c>
    </row>
    <row r="1002" spans="2:15" x14ac:dyDescent="0.25">
      <c r="B1002" s="89">
        <v>13549605000</v>
      </c>
      <c r="C1002" s="89">
        <v>-20.821081</v>
      </c>
      <c r="N1002" s="89">
        <v>13549605000</v>
      </c>
      <c r="O1002" s="89">
        <v>-19.754776</v>
      </c>
    </row>
    <row r="1003" spans="2:15" x14ac:dyDescent="0.25">
      <c r="B1003" s="89">
        <v>13628650000</v>
      </c>
      <c r="C1003" s="89">
        <v>-21.471222000000001</v>
      </c>
      <c r="N1003" s="89">
        <v>13628650000</v>
      </c>
      <c r="O1003" s="89">
        <v>-20.338940000000001</v>
      </c>
    </row>
    <row r="1004" spans="2:15" x14ac:dyDescent="0.25">
      <c r="B1004" s="89">
        <v>13707695000</v>
      </c>
      <c r="C1004" s="89">
        <v>-22.120331</v>
      </c>
      <c r="N1004" s="89">
        <v>13707695000</v>
      </c>
      <c r="O1004" s="89">
        <v>-22.241019999999999</v>
      </c>
    </row>
    <row r="1005" spans="2:15" x14ac:dyDescent="0.25">
      <c r="B1005" s="89">
        <v>13786740000</v>
      </c>
      <c r="C1005" s="89">
        <v>-22.821835</v>
      </c>
      <c r="N1005" s="89">
        <v>13786740000</v>
      </c>
      <c r="O1005" s="89">
        <v>-24.130600000000001</v>
      </c>
    </row>
    <row r="1006" spans="2:15" x14ac:dyDescent="0.25">
      <c r="B1006" s="89">
        <v>13865785000</v>
      </c>
      <c r="C1006" s="89">
        <v>-23.443995000000001</v>
      </c>
      <c r="N1006" s="89">
        <v>13865785000</v>
      </c>
      <c r="O1006" s="89">
        <v>-25.468454000000001</v>
      </c>
    </row>
    <row r="1007" spans="2:15" x14ac:dyDescent="0.25">
      <c r="B1007" s="89">
        <v>13944830000</v>
      </c>
      <c r="C1007" s="89">
        <v>-24.086514000000001</v>
      </c>
      <c r="N1007" s="89">
        <v>13944830000</v>
      </c>
      <c r="O1007" s="89">
        <v>-26.944459999999999</v>
      </c>
    </row>
    <row r="1008" spans="2:15" x14ac:dyDescent="0.25">
      <c r="B1008" s="89">
        <v>14023875000</v>
      </c>
      <c r="C1008" s="89">
        <v>-24.562062999999998</v>
      </c>
      <c r="N1008" s="89">
        <v>14023875000</v>
      </c>
      <c r="O1008" s="89">
        <v>-28.580984000000001</v>
      </c>
    </row>
    <row r="1009" spans="2:15" x14ac:dyDescent="0.25">
      <c r="B1009" s="89">
        <v>14102920000</v>
      </c>
      <c r="C1009" s="89">
        <v>-25.065311000000001</v>
      </c>
      <c r="N1009" s="89">
        <v>14102920000</v>
      </c>
      <c r="O1009" s="89">
        <v>-29.456762000000001</v>
      </c>
    </row>
    <row r="1010" spans="2:15" x14ac:dyDescent="0.25">
      <c r="B1010" s="89">
        <v>14181965000</v>
      </c>
      <c r="C1010" s="89">
        <v>-25.251512999999999</v>
      </c>
      <c r="N1010" s="89">
        <v>14181965000</v>
      </c>
      <c r="O1010" s="89">
        <v>-29.575911000000001</v>
      </c>
    </row>
    <row r="1011" spans="2:15" x14ac:dyDescent="0.25">
      <c r="B1011" s="89">
        <v>14261010000</v>
      </c>
      <c r="C1011" s="89">
        <v>-25.114720999999999</v>
      </c>
      <c r="N1011" s="89">
        <v>14261010000</v>
      </c>
      <c r="O1011" s="89">
        <v>-31.541837999999998</v>
      </c>
    </row>
    <row r="1012" spans="2:15" x14ac:dyDescent="0.25">
      <c r="B1012" s="89">
        <v>14340055000</v>
      </c>
      <c r="C1012" s="89">
        <v>-25.23218</v>
      </c>
      <c r="N1012" s="89">
        <v>14340055000</v>
      </c>
      <c r="O1012" s="89">
        <v>-32.886657999999997</v>
      </c>
    </row>
    <row r="1013" spans="2:15" x14ac:dyDescent="0.25">
      <c r="B1013" s="89">
        <v>14419100000</v>
      </c>
      <c r="C1013" s="89">
        <v>-24.953018</v>
      </c>
      <c r="N1013" s="89">
        <v>14419100000</v>
      </c>
      <c r="O1013" s="89">
        <v>-31.907419000000001</v>
      </c>
    </row>
    <row r="1014" spans="2:15" x14ac:dyDescent="0.25">
      <c r="B1014" s="89">
        <v>14498145000</v>
      </c>
      <c r="C1014" s="89">
        <v>-24.476047999999999</v>
      </c>
      <c r="N1014" s="89">
        <v>14498145000</v>
      </c>
      <c r="O1014" s="89">
        <v>-31.305112999999999</v>
      </c>
    </row>
    <row r="1015" spans="2:15" x14ac:dyDescent="0.25">
      <c r="B1015" s="89">
        <v>14577190000</v>
      </c>
      <c r="C1015" s="89">
        <v>-23.971357000000001</v>
      </c>
      <c r="N1015" s="89">
        <v>14577190000</v>
      </c>
      <c r="O1015" s="89">
        <v>-31.558920000000001</v>
      </c>
    </row>
    <row r="1016" spans="2:15" x14ac:dyDescent="0.25">
      <c r="B1016" s="89">
        <v>14656235000</v>
      </c>
      <c r="C1016" s="89">
        <v>-23.233768000000001</v>
      </c>
      <c r="N1016" s="89">
        <v>14656235000</v>
      </c>
      <c r="O1016" s="89">
        <v>-30.019171</v>
      </c>
    </row>
    <row r="1017" spans="2:15" x14ac:dyDescent="0.25">
      <c r="B1017" s="89">
        <v>14735280000</v>
      </c>
      <c r="C1017" s="89">
        <v>-22.720749000000001</v>
      </c>
      <c r="N1017" s="89">
        <v>14735280000</v>
      </c>
      <c r="O1017" s="89">
        <v>-29.074746999999999</v>
      </c>
    </row>
    <row r="1018" spans="2:15" x14ac:dyDescent="0.25">
      <c r="B1018" s="89">
        <v>14814325000</v>
      </c>
      <c r="C1018" s="89">
        <v>-21.988710000000001</v>
      </c>
      <c r="N1018" s="89">
        <v>14814325000</v>
      </c>
      <c r="O1018" s="89">
        <v>-27.353590000000001</v>
      </c>
    </row>
    <row r="1019" spans="2:15" x14ac:dyDescent="0.25">
      <c r="B1019" s="89">
        <v>14893370000</v>
      </c>
      <c r="C1019" s="89">
        <v>-21.166754000000001</v>
      </c>
      <c r="N1019" s="89">
        <v>14893370000</v>
      </c>
      <c r="O1019" s="89">
        <v>-25.207697</v>
      </c>
    </row>
    <row r="1020" spans="2:15" x14ac:dyDescent="0.25">
      <c r="B1020" s="89">
        <v>14972415000</v>
      </c>
      <c r="C1020" s="89">
        <v>-20.418202999999998</v>
      </c>
      <c r="N1020" s="89">
        <v>14972415000</v>
      </c>
      <c r="O1020" s="89">
        <v>-24.118523</v>
      </c>
    </row>
    <row r="1021" spans="2:15" x14ac:dyDescent="0.25">
      <c r="B1021" s="89">
        <v>15051460000</v>
      </c>
      <c r="C1021" s="89">
        <v>-19.725822000000001</v>
      </c>
      <c r="N1021" s="89">
        <v>15051460000</v>
      </c>
      <c r="O1021" s="89">
        <v>-23.204708</v>
      </c>
    </row>
    <row r="1022" spans="2:15" x14ac:dyDescent="0.25">
      <c r="B1022" s="89">
        <v>15130505000</v>
      </c>
      <c r="C1022" s="89">
        <v>-19.164528000000001</v>
      </c>
      <c r="N1022" s="89">
        <v>15130505000</v>
      </c>
      <c r="O1022" s="89">
        <v>-21.325502</v>
      </c>
    </row>
    <row r="1023" spans="2:15" x14ac:dyDescent="0.25">
      <c r="B1023" s="89">
        <v>15209550000</v>
      </c>
      <c r="C1023" s="89">
        <v>-18.711161000000001</v>
      </c>
      <c r="N1023" s="89">
        <v>15209550000</v>
      </c>
      <c r="O1023" s="89">
        <v>-19.984112</v>
      </c>
    </row>
    <row r="1024" spans="2:15" x14ac:dyDescent="0.25">
      <c r="B1024" s="89">
        <v>15288595000</v>
      </c>
      <c r="C1024" s="89">
        <v>-18.189816</v>
      </c>
      <c r="N1024" s="89">
        <v>15288595000</v>
      </c>
      <c r="O1024" s="89">
        <v>-19.943003000000001</v>
      </c>
    </row>
    <row r="1025" spans="2:15" x14ac:dyDescent="0.25">
      <c r="B1025" s="89">
        <v>15367640000</v>
      </c>
      <c r="C1025" s="89">
        <v>-17.952273999999999</v>
      </c>
      <c r="N1025" s="89">
        <v>15367640000</v>
      </c>
      <c r="O1025" s="89">
        <v>-19.714601999999999</v>
      </c>
    </row>
    <row r="1026" spans="2:15" x14ac:dyDescent="0.25">
      <c r="B1026" s="89">
        <v>15446685000</v>
      </c>
      <c r="C1026" s="89">
        <v>-17.870010000000001</v>
      </c>
      <c r="N1026" s="89">
        <v>15446685000</v>
      </c>
      <c r="O1026" s="89">
        <v>-19.128191000000001</v>
      </c>
    </row>
    <row r="1027" spans="2:15" x14ac:dyDescent="0.25">
      <c r="B1027" s="89">
        <v>15525730000</v>
      </c>
      <c r="C1027" s="89">
        <v>-17.675280000000001</v>
      </c>
      <c r="N1027" s="89">
        <v>15525730000</v>
      </c>
      <c r="O1027" s="89">
        <v>-19.564425</v>
      </c>
    </row>
    <row r="1028" spans="2:15" x14ac:dyDescent="0.25">
      <c r="B1028" s="89">
        <v>15604775000</v>
      </c>
      <c r="C1028" s="89">
        <v>-18.139925000000002</v>
      </c>
      <c r="N1028" s="89">
        <v>15604775000</v>
      </c>
      <c r="O1028" s="89">
        <v>-20.238897000000001</v>
      </c>
    </row>
    <row r="1029" spans="2:15" x14ac:dyDescent="0.25">
      <c r="B1029" s="89">
        <v>15683820000</v>
      </c>
      <c r="C1029" s="89">
        <v>-19.190456000000001</v>
      </c>
      <c r="N1029" s="89">
        <v>15683820000</v>
      </c>
      <c r="O1029" s="89">
        <v>-20.654768000000001</v>
      </c>
    </row>
    <row r="1030" spans="2:15" x14ac:dyDescent="0.25">
      <c r="B1030" s="89">
        <v>15762865000</v>
      </c>
      <c r="C1030" s="89">
        <v>-19.855277999999998</v>
      </c>
      <c r="N1030" s="89">
        <v>15762865000</v>
      </c>
      <c r="O1030" s="89">
        <v>-21.409905999999999</v>
      </c>
    </row>
    <row r="1031" spans="2:15" x14ac:dyDescent="0.25">
      <c r="B1031" s="89">
        <v>15841910000</v>
      </c>
      <c r="C1031" s="89">
        <v>-21.521277999999999</v>
      </c>
      <c r="N1031" s="89">
        <v>15841910000</v>
      </c>
      <c r="O1031" s="89">
        <v>-22.510942</v>
      </c>
    </row>
    <row r="1032" spans="2:15" x14ac:dyDescent="0.25">
      <c r="B1032" s="89">
        <v>15920955000</v>
      </c>
      <c r="C1032" s="89">
        <v>-23.799762999999999</v>
      </c>
      <c r="N1032" s="89">
        <v>15920955000</v>
      </c>
      <c r="O1032" s="89">
        <v>-23.401985</v>
      </c>
    </row>
    <row r="1033" spans="2:15" x14ac:dyDescent="0.25">
      <c r="B1033" s="89">
        <v>16000000000</v>
      </c>
      <c r="C1033" s="89">
        <v>-25.422685999999999</v>
      </c>
      <c r="N1033" s="89">
        <v>16000000000</v>
      </c>
      <c r="O1033" s="89">
        <v>-24.382159999999999</v>
      </c>
    </row>
    <row r="1034" spans="2:15" x14ac:dyDescent="0.25">
      <c r="B1034" s="89" t="s">
        <v>21</v>
      </c>
      <c r="C1034" s="89"/>
      <c r="N1034" s="89" t="s">
        <v>21</v>
      </c>
      <c r="O1034" s="89"/>
    </row>
    <row r="1035" spans="2:15" x14ac:dyDescent="0.25">
      <c r="B1035" s="89"/>
      <c r="C1035" s="89"/>
      <c r="N1035" s="89"/>
      <c r="O1035" s="89"/>
    </row>
    <row r="1036" spans="2:15" x14ac:dyDescent="0.25">
      <c r="B1036" s="89"/>
      <c r="C1036" s="89"/>
      <c r="N1036" s="89"/>
      <c r="O1036" s="89"/>
    </row>
    <row r="1037" spans="2:15" x14ac:dyDescent="0.25">
      <c r="B1037" s="89" t="s">
        <v>25</v>
      </c>
      <c r="C1037" s="89"/>
      <c r="N1037" s="89" t="s">
        <v>25</v>
      </c>
      <c r="O1037" s="89"/>
    </row>
    <row r="1038" spans="2:15" x14ac:dyDescent="0.25">
      <c r="B1038" s="89" t="s">
        <v>19</v>
      </c>
      <c r="C1038" s="89" t="s">
        <v>286</v>
      </c>
      <c r="N1038" s="89" t="s">
        <v>19</v>
      </c>
      <c r="O1038" s="89" t="s">
        <v>286</v>
      </c>
    </row>
    <row r="1039" spans="2:15" x14ac:dyDescent="0.25">
      <c r="B1039" s="89">
        <v>191000000</v>
      </c>
      <c r="C1039" s="89">
        <v>-77.335189999999997</v>
      </c>
      <c r="N1039" s="89">
        <v>191000000</v>
      </c>
      <c r="O1039" s="89">
        <v>-76.631065000000007</v>
      </c>
    </row>
    <row r="1040" spans="2:15" x14ac:dyDescent="0.25">
      <c r="B1040" s="89">
        <v>270045000</v>
      </c>
      <c r="C1040" s="89">
        <v>-81.082938999999996</v>
      </c>
      <c r="N1040" s="89">
        <v>270045000</v>
      </c>
      <c r="O1040" s="89">
        <v>-71.260459999999995</v>
      </c>
    </row>
    <row r="1041" spans="2:15" x14ac:dyDescent="0.25">
      <c r="B1041" s="89">
        <v>349090000</v>
      </c>
      <c r="C1041" s="89">
        <v>-66.737099000000001</v>
      </c>
      <c r="N1041" s="89">
        <v>349090000</v>
      </c>
      <c r="O1041" s="89">
        <v>-69.430633999999998</v>
      </c>
    </row>
    <row r="1042" spans="2:15" x14ac:dyDescent="0.25">
      <c r="B1042" s="89">
        <v>428135000</v>
      </c>
      <c r="C1042" s="89">
        <v>-60.411934000000002</v>
      </c>
      <c r="N1042" s="89">
        <v>428135000</v>
      </c>
      <c r="O1042" s="89">
        <v>-72.110771</v>
      </c>
    </row>
    <row r="1043" spans="2:15" x14ac:dyDescent="0.25">
      <c r="B1043" s="89">
        <v>507180000</v>
      </c>
      <c r="C1043" s="89">
        <v>-54.650565999999998</v>
      </c>
      <c r="N1043" s="89">
        <v>507180000</v>
      </c>
      <c r="O1043" s="89">
        <v>-59.185431999999999</v>
      </c>
    </row>
    <row r="1044" spans="2:15" x14ac:dyDescent="0.25">
      <c r="B1044" s="89">
        <v>586225000</v>
      </c>
      <c r="C1044" s="89">
        <v>-50.282103999999997</v>
      </c>
      <c r="N1044" s="89">
        <v>586225000</v>
      </c>
      <c r="O1044" s="89">
        <v>-57.554146000000003</v>
      </c>
    </row>
    <row r="1045" spans="2:15" x14ac:dyDescent="0.25">
      <c r="B1045" s="89">
        <v>665270000</v>
      </c>
      <c r="C1045" s="89">
        <v>-45.490822000000001</v>
      </c>
      <c r="N1045" s="89">
        <v>665270000</v>
      </c>
      <c r="O1045" s="89">
        <v>-52.271362000000003</v>
      </c>
    </row>
    <row r="1046" spans="2:15" x14ac:dyDescent="0.25">
      <c r="B1046" s="89">
        <v>744315000</v>
      </c>
      <c r="C1046" s="89">
        <v>-41.593451999999999</v>
      </c>
      <c r="N1046" s="89">
        <v>744315000</v>
      </c>
      <c r="O1046" s="89">
        <v>-47.888598999999999</v>
      </c>
    </row>
    <row r="1047" spans="2:15" x14ac:dyDescent="0.25">
      <c r="B1047" s="89">
        <v>823360000</v>
      </c>
      <c r="C1047" s="89">
        <v>-36.458004000000003</v>
      </c>
      <c r="N1047" s="89">
        <v>823360000</v>
      </c>
      <c r="O1047" s="89">
        <v>-45.470993</v>
      </c>
    </row>
    <row r="1048" spans="2:15" x14ac:dyDescent="0.25">
      <c r="B1048" s="89">
        <v>902405000</v>
      </c>
      <c r="C1048" s="89">
        <v>-33.004711</v>
      </c>
      <c r="N1048" s="89">
        <v>902405000</v>
      </c>
      <c r="O1048" s="89">
        <v>-41.824722000000001</v>
      </c>
    </row>
    <row r="1049" spans="2:15" x14ac:dyDescent="0.25">
      <c r="B1049" s="89">
        <v>981450000</v>
      </c>
      <c r="C1049" s="89">
        <v>-29.397214999999999</v>
      </c>
      <c r="N1049" s="89">
        <v>981450000</v>
      </c>
      <c r="O1049" s="89">
        <v>-39.397083000000002</v>
      </c>
    </row>
    <row r="1050" spans="2:15" x14ac:dyDescent="0.25">
      <c r="B1050" s="89">
        <v>1060495000</v>
      </c>
      <c r="C1050" s="89">
        <v>-26.547108000000001</v>
      </c>
      <c r="N1050" s="89">
        <v>1060495000</v>
      </c>
      <c r="O1050" s="89">
        <v>-35.180298000000001</v>
      </c>
    </row>
    <row r="1051" spans="2:15" x14ac:dyDescent="0.25">
      <c r="B1051" s="89">
        <v>1139540000</v>
      </c>
      <c r="C1051" s="89">
        <v>-23.345103999999999</v>
      </c>
      <c r="N1051" s="89">
        <v>1139540000</v>
      </c>
      <c r="O1051" s="89">
        <v>-32.014183000000003</v>
      </c>
    </row>
    <row r="1052" spans="2:15" x14ac:dyDescent="0.25">
      <c r="B1052" s="89">
        <v>1218585000</v>
      </c>
      <c r="C1052" s="89">
        <v>-22.408543000000002</v>
      </c>
      <c r="N1052" s="89">
        <v>1218585000</v>
      </c>
      <c r="O1052" s="89">
        <v>-28.367986999999999</v>
      </c>
    </row>
    <row r="1053" spans="2:15" x14ac:dyDescent="0.25">
      <c r="B1053" s="89">
        <v>1297630000</v>
      </c>
      <c r="C1053" s="89">
        <v>-19.828440000000001</v>
      </c>
      <c r="N1053" s="89">
        <v>1297630000</v>
      </c>
      <c r="O1053" s="89">
        <v>-25.717217999999999</v>
      </c>
    </row>
    <row r="1054" spans="2:15" x14ac:dyDescent="0.25">
      <c r="B1054" s="89">
        <v>1376675000</v>
      </c>
      <c r="C1054" s="89">
        <v>-19.050894</v>
      </c>
      <c r="N1054" s="89">
        <v>1376675000</v>
      </c>
      <c r="O1054" s="89">
        <v>-21.530975000000002</v>
      </c>
    </row>
    <row r="1055" spans="2:15" x14ac:dyDescent="0.25">
      <c r="B1055" s="89">
        <v>1455720000</v>
      </c>
      <c r="C1055" s="89">
        <v>-17.958632999999999</v>
      </c>
      <c r="N1055" s="89">
        <v>1455720000</v>
      </c>
      <c r="O1055" s="89">
        <v>-18.85585</v>
      </c>
    </row>
    <row r="1056" spans="2:15" x14ac:dyDescent="0.25">
      <c r="B1056" s="89">
        <v>1534765000</v>
      </c>
      <c r="C1056" s="89">
        <v>-16.841328000000001</v>
      </c>
      <c r="N1056" s="89">
        <v>1534765000</v>
      </c>
      <c r="O1056" s="89">
        <v>-17.228639999999999</v>
      </c>
    </row>
    <row r="1057" spans="2:15" x14ac:dyDescent="0.25">
      <c r="B1057" s="89">
        <v>1613810000</v>
      </c>
      <c r="C1057" s="89">
        <v>-16.014046</v>
      </c>
      <c r="N1057" s="89">
        <v>1613810000</v>
      </c>
      <c r="O1057" s="89">
        <v>-15.671834</v>
      </c>
    </row>
    <row r="1058" spans="2:15" x14ac:dyDescent="0.25">
      <c r="B1058" s="89">
        <v>1692855000</v>
      </c>
      <c r="C1058" s="89">
        <v>-15.096152</v>
      </c>
      <c r="N1058" s="89">
        <v>1692855000</v>
      </c>
      <c r="O1058" s="89">
        <v>-15.660261</v>
      </c>
    </row>
    <row r="1059" spans="2:15" x14ac:dyDescent="0.25">
      <c r="B1059" s="89">
        <v>1771900000</v>
      </c>
      <c r="C1059" s="89">
        <v>-13.004049999999999</v>
      </c>
      <c r="N1059" s="89">
        <v>1771900000</v>
      </c>
      <c r="O1059" s="89">
        <v>-14.506385</v>
      </c>
    </row>
    <row r="1060" spans="2:15" x14ac:dyDescent="0.25">
      <c r="B1060" s="89">
        <v>1850945000</v>
      </c>
      <c r="C1060" s="89">
        <v>-11.455382999999999</v>
      </c>
      <c r="N1060" s="89">
        <v>1850945000</v>
      </c>
      <c r="O1060" s="89">
        <v>-13.271794</v>
      </c>
    </row>
    <row r="1061" spans="2:15" x14ac:dyDescent="0.25">
      <c r="B1061" s="89">
        <v>1929990000</v>
      </c>
      <c r="C1061" s="89">
        <v>-9.6477032000000005</v>
      </c>
      <c r="N1061" s="89">
        <v>1929990000</v>
      </c>
      <c r="O1061" s="89">
        <v>-12.37182</v>
      </c>
    </row>
    <row r="1062" spans="2:15" x14ac:dyDescent="0.25">
      <c r="B1062" s="89">
        <v>2009035000</v>
      </c>
      <c r="C1062" s="89">
        <v>-7.8896040999999997</v>
      </c>
      <c r="N1062" s="89">
        <v>2009035000</v>
      </c>
      <c r="O1062" s="89">
        <v>-11.515383999999999</v>
      </c>
    </row>
    <row r="1063" spans="2:15" x14ac:dyDescent="0.25">
      <c r="B1063" s="89">
        <v>2088080000</v>
      </c>
      <c r="C1063" s="89">
        <v>-7.2203803000000004</v>
      </c>
      <c r="N1063" s="89">
        <v>2088080000</v>
      </c>
      <c r="O1063" s="89">
        <v>-10.484759</v>
      </c>
    </row>
    <row r="1064" spans="2:15" x14ac:dyDescent="0.25">
      <c r="B1064" s="89">
        <v>2167125000</v>
      </c>
      <c r="C1064" s="89">
        <v>-6.9971379999999996</v>
      </c>
      <c r="N1064" s="89">
        <v>2167125000</v>
      </c>
      <c r="O1064" s="89">
        <v>-10.046384</v>
      </c>
    </row>
    <row r="1065" spans="2:15" x14ac:dyDescent="0.25">
      <c r="B1065" s="89">
        <v>2246170000</v>
      </c>
      <c r="C1065" s="89">
        <v>-7.3046769999999999</v>
      </c>
      <c r="N1065" s="89">
        <v>2246170000</v>
      </c>
      <c r="O1065" s="89">
        <v>-9.4400767999999999</v>
      </c>
    </row>
    <row r="1066" spans="2:15" x14ac:dyDescent="0.25">
      <c r="B1066" s="89">
        <v>2325215000</v>
      </c>
      <c r="C1066" s="89">
        <v>-7.601089</v>
      </c>
      <c r="N1066" s="89">
        <v>2325215000</v>
      </c>
      <c r="O1066" s="89">
        <v>-9.0074701000000008</v>
      </c>
    </row>
    <row r="1067" spans="2:15" x14ac:dyDescent="0.25">
      <c r="B1067" s="89">
        <v>2404260000</v>
      </c>
      <c r="C1067" s="89">
        <v>-8.0745772999999996</v>
      </c>
      <c r="N1067" s="89">
        <v>2404260000</v>
      </c>
      <c r="O1067" s="89">
        <v>-8.5512943000000003</v>
      </c>
    </row>
    <row r="1068" spans="2:15" x14ac:dyDescent="0.25">
      <c r="B1068" s="89">
        <v>2483305000</v>
      </c>
      <c r="C1068" s="89">
        <v>-8.2038306999999993</v>
      </c>
      <c r="N1068" s="89">
        <v>2483305000</v>
      </c>
      <c r="O1068" s="89">
        <v>-8.3330345000000001</v>
      </c>
    </row>
    <row r="1069" spans="2:15" x14ac:dyDescent="0.25">
      <c r="B1069" s="89">
        <v>2562350000</v>
      </c>
      <c r="C1069" s="89">
        <v>-8.2888383999999995</v>
      </c>
      <c r="N1069" s="89">
        <v>2562350000</v>
      </c>
      <c r="O1069" s="89">
        <v>-8.2247076000000003</v>
      </c>
    </row>
    <row r="1070" spans="2:15" x14ac:dyDescent="0.25">
      <c r="B1070" s="89">
        <v>2641395000</v>
      </c>
      <c r="C1070" s="89">
        <v>-8.2506465999999996</v>
      </c>
      <c r="N1070" s="89">
        <v>2641395000</v>
      </c>
      <c r="O1070" s="89">
        <v>-8.1993560999999993</v>
      </c>
    </row>
    <row r="1071" spans="2:15" x14ac:dyDescent="0.25">
      <c r="B1071" s="89">
        <v>2720440000</v>
      </c>
      <c r="C1071" s="89">
        <v>-8.3132123999999994</v>
      </c>
      <c r="N1071" s="89">
        <v>2720440000</v>
      </c>
      <c r="O1071" s="89">
        <v>-8.1775845999999994</v>
      </c>
    </row>
    <row r="1072" spans="2:15" x14ac:dyDescent="0.25">
      <c r="B1072" s="89">
        <v>2799485000</v>
      </c>
      <c r="C1072" s="89">
        <v>-8.4122725000000003</v>
      </c>
      <c r="N1072" s="89">
        <v>2799485000</v>
      </c>
      <c r="O1072" s="89">
        <v>-8.1994285999999992</v>
      </c>
    </row>
    <row r="1073" spans="2:15" x14ac:dyDescent="0.25">
      <c r="B1073" s="89">
        <v>2878530000</v>
      </c>
      <c r="C1073" s="89">
        <v>-8.4765425000000008</v>
      </c>
      <c r="N1073" s="89">
        <v>2878530000</v>
      </c>
      <c r="O1073" s="89">
        <v>-8.0997467000000007</v>
      </c>
    </row>
    <row r="1074" spans="2:15" x14ac:dyDescent="0.25">
      <c r="B1074" s="89">
        <v>2957575000</v>
      </c>
      <c r="C1074" s="89">
        <v>-8.5561465999999999</v>
      </c>
      <c r="N1074" s="89">
        <v>2957575000</v>
      </c>
      <c r="O1074" s="89">
        <v>-8.0841531999999994</v>
      </c>
    </row>
    <row r="1075" spans="2:15" x14ac:dyDescent="0.25">
      <c r="B1075" s="89">
        <v>3036620000</v>
      </c>
      <c r="C1075" s="89">
        <v>-8.5773028999999994</v>
      </c>
      <c r="N1075" s="89">
        <v>3036620000</v>
      </c>
      <c r="O1075" s="89">
        <v>-8.1527004000000005</v>
      </c>
    </row>
    <row r="1076" spans="2:15" x14ac:dyDescent="0.25">
      <c r="B1076" s="89">
        <v>3115665000</v>
      </c>
      <c r="C1076" s="89">
        <v>-8.5768956999999997</v>
      </c>
      <c r="N1076" s="89">
        <v>3115665000</v>
      </c>
      <c r="O1076" s="89">
        <v>-8.2725533999999996</v>
      </c>
    </row>
    <row r="1077" spans="2:15" x14ac:dyDescent="0.25">
      <c r="B1077" s="89">
        <v>3194710000</v>
      </c>
      <c r="C1077" s="89">
        <v>-8.5071057999999997</v>
      </c>
      <c r="N1077" s="89">
        <v>3194710000</v>
      </c>
      <c r="O1077" s="89">
        <v>-8.3296031999999993</v>
      </c>
    </row>
    <row r="1078" spans="2:15" x14ac:dyDescent="0.25">
      <c r="B1078" s="89">
        <v>3273755000</v>
      </c>
      <c r="C1078" s="89">
        <v>-8.5761603999999991</v>
      </c>
      <c r="N1078" s="89">
        <v>3273755000</v>
      </c>
      <c r="O1078" s="89">
        <v>-8.3748120999999998</v>
      </c>
    </row>
    <row r="1079" spans="2:15" x14ac:dyDescent="0.25">
      <c r="B1079" s="89">
        <v>3352800000</v>
      </c>
      <c r="C1079" s="89">
        <v>-8.6326722999999994</v>
      </c>
      <c r="N1079" s="89">
        <v>3352800000</v>
      </c>
      <c r="O1079" s="89">
        <v>-8.4610900999999998</v>
      </c>
    </row>
    <row r="1080" spans="2:15" x14ac:dyDescent="0.25">
      <c r="B1080" s="89">
        <v>3431845000</v>
      </c>
      <c r="C1080" s="89">
        <v>-8.6870823000000001</v>
      </c>
      <c r="N1080" s="89">
        <v>3431845000</v>
      </c>
      <c r="O1080" s="89">
        <v>-8.5766153000000003</v>
      </c>
    </row>
    <row r="1081" spans="2:15" x14ac:dyDescent="0.25">
      <c r="B1081" s="89">
        <v>3510890000</v>
      </c>
      <c r="C1081" s="89">
        <v>-8.6497297</v>
      </c>
      <c r="N1081" s="89">
        <v>3510890000</v>
      </c>
      <c r="O1081" s="89">
        <v>-8.6352758000000005</v>
      </c>
    </row>
    <row r="1082" spans="2:15" x14ac:dyDescent="0.25">
      <c r="B1082" s="89">
        <v>3589935000</v>
      </c>
      <c r="C1082" s="89">
        <v>-8.6254740000000005</v>
      </c>
      <c r="N1082" s="89">
        <v>3589935000</v>
      </c>
      <c r="O1082" s="89">
        <v>-8.6540356000000003</v>
      </c>
    </row>
    <row r="1083" spans="2:15" x14ac:dyDescent="0.25">
      <c r="B1083" s="89">
        <v>3668980000</v>
      </c>
      <c r="C1083" s="89">
        <v>-8.5260715000000005</v>
      </c>
      <c r="N1083" s="89">
        <v>3668980000</v>
      </c>
      <c r="O1083" s="89">
        <v>-8.6889304999999997</v>
      </c>
    </row>
    <row r="1084" spans="2:15" x14ac:dyDescent="0.25">
      <c r="B1084" s="89">
        <v>3748025000</v>
      </c>
      <c r="C1084" s="89">
        <v>-8.5217685999999997</v>
      </c>
      <c r="N1084" s="89">
        <v>3748025000</v>
      </c>
      <c r="O1084" s="89">
        <v>-8.7754536000000005</v>
      </c>
    </row>
    <row r="1085" spans="2:15" x14ac:dyDescent="0.25">
      <c r="B1085" s="89">
        <v>3827070000</v>
      </c>
      <c r="C1085" s="89">
        <v>-8.5491752999999999</v>
      </c>
      <c r="N1085" s="89">
        <v>3827070000</v>
      </c>
      <c r="O1085" s="89">
        <v>-8.8609734000000007</v>
      </c>
    </row>
    <row r="1086" spans="2:15" x14ac:dyDescent="0.25">
      <c r="B1086" s="89">
        <v>3906115000</v>
      </c>
      <c r="C1086" s="89">
        <v>-8.4964475999999998</v>
      </c>
      <c r="N1086" s="89">
        <v>3906115000</v>
      </c>
      <c r="O1086" s="89">
        <v>-8.9058056000000008</v>
      </c>
    </row>
    <row r="1087" spans="2:15" x14ac:dyDescent="0.25">
      <c r="B1087" s="89">
        <v>3985160000</v>
      </c>
      <c r="C1087" s="89">
        <v>-8.4517621999999992</v>
      </c>
      <c r="N1087" s="89">
        <v>3985160000</v>
      </c>
      <c r="O1087" s="89">
        <v>-8.9631881999999994</v>
      </c>
    </row>
    <row r="1088" spans="2:15" x14ac:dyDescent="0.25">
      <c r="B1088" s="89">
        <v>4064205000</v>
      </c>
      <c r="C1088" s="89">
        <v>-8.4900445999999992</v>
      </c>
      <c r="N1088" s="89">
        <v>4064205000</v>
      </c>
      <c r="O1088" s="89">
        <v>-9.0195112000000002</v>
      </c>
    </row>
    <row r="1089" spans="2:15" x14ac:dyDescent="0.25">
      <c r="B1089" s="89">
        <v>4143250000</v>
      </c>
      <c r="C1089" s="89">
        <v>-8.4364977000000003</v>
      </c>
      <c r="N1089" s="89">
        <v>4143250000</v>
      </c>
      <c r="O1089" s="89">
        <v>-8.9984093000000005</v>
      </c>
    </row>
    <row r="1090" spans="2:15" x14ac:dyDescent="0.25">
      <c r="B1090" s="89">
        <v>4222295000</v>
      </c>
      <c r="C1090" s="89">
        <v>-8.4178820000000005</v>
      </c>
      <c r="N1090" s="89">
        <v>4222295000</v>
      </c>
      <c r="O1090" s="89">
        <v>-9.0727100000000007</v>
      </c>
    </row>
    <row r="1091" spans="2:15" x14ac:dyDescent="0.25">
      <c r="B1091" s="89">
        <v>4301340000</v>
      </c>
      <c r="C1091" s="89">
        <v>-8.4379187000000009</v>
      </c>
      <c r="N1091" s="89">
        <v>4301340000</v>
      </c>
      <c r="O1091" s="89">
        <v>-9.1332997999999996</v>
      </c>
    </row>
    <row r="1092" spans="2:15" x14ac:dyDescent="0.25">
      <c r="B1092" s="89">
        <v>4380385000</v>
      </c>
      <c r="C1092" s="89">
        <v>-8.4413985999999994</v>
      </c>
      <c r="N1092" s="89">
        <v>4380385000</v>
      </c>
      <c r="O1092" s="89">
        <v>-9.1978331000000004</v>
      </c>
    </row>
    <row r="1093" spans="2:15" x14ac:dyDescent="0.25">
      <c r="B1093" s="89">
        <v>4459430000</v>
      </c>
      <c r="C1093" s="89">
        <v>-8.4644165000000005</v>
      </c>
      <c r="N1093" s="89">
        <v>4459430000</v>
      </c>
      <c r="O1093" s="89">
        <v>-9.2243519000000003</v>
      </c>
    </row>
    <row r="1094" spans="2:15" x14ac:dyDescent="0.25">
      <c r="B1094" s="89">
        <v>4538475000</v>
      </c>
      <c r="C1094" s="89">
        <v>-8.5038117999999994</v>
      </c>
      <c r="N1094" s="89">
        <v>4538475000</v>
      </c>
      <c r="O1094" s="89">
        <v>-9.2580861999999993</v>
      </c>
    </row>
    <row r="1095" spans="2:15" x14ac:dyDescent="0.25">
      <c r="B1095" s="89">
        <v>4617520000</v>
      </c>
      <c r="C1095" s="89">
        <v>-8.4675522000000001</v>
      </c>
      <c r="N1095" s="89">
        <v>4617520000</v>
      </c>
      <c r="O1095" s="89">
        <v>-9.2578583000000005</v>
      </c>
    </row>
    <row r="1096" spans="2:15" x14ac:dyDescent="0.25">
      <c r="B1096" s="89">
        <v>4696565000</v>
      </c>
      <c r="C1096" s="89">
        <v>-8.4325504000000002</v>
      </c>
      <c r="N1096" s="89">
        <v>4696565000</v>
      </c>
      <c r="O1096" s="89">
        <v>-9.3303185000000006</v>
      </c>
    </row>
    <row r="1097" spans="2:15" x14ac:dyDescent="0.25">
      <c r="B1097" s="89">
        <v>4775610000</v>
      </c>
      <c r="C1097" s="89">
        <v>-8.5184479</v>
      </c>
      <c r="N1097" s="89">
        <v>4775610000</v>
      </c>
      <c r="O1097" s="89">
        <v>-9.4840937000000007</v>
      </c>
    </row>
    <row r="1098" spans="2:15" x14ac:dyDescent="0.25">
      <c r="B1098" s="89">
        <v>4854655000</v>
      </c>
      <c r="C1098" s="89">
        <v>-8.5518093000000004</v>
      </c>
      <c r="N1098" s="89">
        <v>4854655000</v>
      </c>
      <c r="O1098" s="89">
        <v>-9.5014705999999993</v>
      </c>
    </row>
    <row r="1099" spans="2:15" x14ac:dyDescent="0.25">
      <c r="B1099" s="89">
        <v>4933700000</v>
      </c>
      <c r="C1099" s="89">
        <v>-8.5121898999999992</v>
      </c>
      <c r="N1099" s="89">
        <v>4933700000</v>
      </c>
      <c r="O1099" s="89">
        <v>-9.4738874000000006</v>
      </c>
    </row>
    <row r="1100" spans="2:15" x14ac:dyDescent="0.25">
      <c r="B1100" s="89">
        <v>5012745000</v>
      </c>
      <c r="C1100" s="89">
        <v>-8.5135508000000009</v>
      </c>
      <c r="N1100" s="89">
        <v>5012745000</v>
      </c>
      <c r="O1100" s="89">
        <v>-9.5890722000000004</v>
      </c>
    </row>
    <row r="1101" spans="2:15" x14ac:dyDescent="0.25">
      <c r="B1101" s="89">
        <v>5091790000</v>
      </c>
      <c r="C1101" s="89">
        <v>-8.6391553999999999</v>
      </c>
      <c r="N1101" s="89">
        <v>5091790000</v>
      </c>
      <c r="O1101" s="89">
        <v>-9.7536076999999999</v>
      </c>
    </row>
    <row r="1102" spans="2:15" x14ac:dyDescent="0.25">
      <c r="B1102" s="89">
        <v>5170835000</v>
      </c>
      <c r="C1102" s="89">
        <v>-8.5925264000000006</v>
      </c>
      <c r="N1102" s="89">
        <v>5170835000</v>
      </c>
      <c r="O1102" s="89">
        <v>-9.7245778999999999</v>
      </c>
    </row>
    <row r="1103" spans="2:15" x14ac:dyDescent="0.25">
      <c r="B1103" s="89">
        <v>5249880000</v>
      </c>
      <c r="C1103" s="89">
        <v>-8.5770855000000008</v>
      </c>
      <c r="N1103" s="89">
        <v>5249880000</v>
      </c>
      <c r="O1103" s="89">
        <v>-9.7971277000000008</v>
      </c>
    </row>
    <row r="1104" spans="2:15" x14ac:dyDescent="0.25">
      <c r="B1104" s="89">
        <v>5328925000</v>
      </c>
      <c r="C1104" s="89">
        <v>-8.6276617000000009</v>
      </c>
      <c r="N1104" s="89">
        <v>5328925000</v>
      </c>
      <c r="O1104" s="89">
        <v>-9.8581400000000006</v>
      </c>
    </row>
    <row r="1105" spans="2:15" x14ac:dyDescent="0.25">
      <c r="B1105" s="89">
        <v>5407970000</v>
      </c>
      <c r="C1105" s="89">
        <v>-8.6878861999999994</v>
      </c>
      <c r="N1105" s="89">
        <v>5407970000</v>
      </c>
      <c r="O1105" s="89">
        <v>-9.9086064999999994</v>
      </c>
    </row>
    <row r="1106" spans="2:15" x14ac:dyDescent="0.25">
      <c r="B1106" s="89">
        <v>5487015000</v>
      </c>
      <c r="C1106" s="89">
        <v>-8.7412033000000005</v>
      </c>
      <c r="N1106" s="89">
        <v>5487015000</v>
      </c>
      <c r="O1106" s="89">
        <v>-9.9850121000000005</v>
      </c>
    </row>
    <row r="1107" spans="2:15" x14ac:dyDescent="0.25">
      <c r="B1107" s="89">
        <v>5566060000</v>
      </c>
      <c r="C1107" s="89">
        <v>-8.7795439000000002</v>
      </c>
      <c r="N1107" s="89">
        <v>5566060000</v>
      </c>
      <c r="O1107" s="89">
        <v>-10.048102999999999</v>
      </c>
    </row>
    <row r="1108" spans="2:15" x14ac:dyDescent="0.25">
      <c r="B1108" s="89">
        <v>5645105000</v>
      </c>
      <c r="C1108" s="89">
        <v>-8.8071909000000002</v>
      </c>
      <c r="N1108" s="89">
        <v>5645105000</v>
      </c>
      <c r="O1108" s="89">
        <v>-10.138227000000001</v>
      </c>
    </row>
    <row r="1109" spans="2:15" x14ac:dyDescent="0.25">
      <c r="B1109" s="89">
        <v>5724150000</v>
      </c>
      <c r="C1109" s="89">
        <v>-8.8163985999999994</v>
      </c>
      <c r="N1109" s="89">
        <v>5724150000</v>
      </c>
      <c r="O1109" s="89">
        <v>-10.212789000000001</v>
      </c>
    </row>
    <row r="1110" spans="2:15" x14ac:dyDescent="0.25">
      <c r="B1110" s="89">
        <v>5803195000</v>
      </c>
      <c r="C1110" s="89">
        <v>-8.8733444000000006</v>
      </c>
      <c r="N1110" s="89">
        <v>5803195000</v>
      </c>
      <c r="O1110" s="89">
        <v>-10.238923</v>
      </c>
    </row>
    <row r="1111" spans="2:15" x14ac:dyDescent="0.25">
      <c r="B1111" s="89">
        <v>5882240000</v>
      </c>
      <c r="C1111" s="89">
        <v>-9.0377159000000002</v>
      </c>
      <c r="N1111" s="89">
        <v>5882240000</v>
      </c>
      <c r="O1111" s="89">
        <v>-10.356204</v>
      </c>
    </row>
    <row r="1112" spans="2:15" x14ac:dyDescent="0.25">
      <c r="B1112" s="89">
        <v>5961285000</v>
      </c>
      <c r="C1112" s="89">
        <v>-8.9817972000000008</v>
      </c>
      <c r="N1112" s="89">
        <v>5961285000</v>
      </c>
      <c r="O1112" s="89">
        <v>-10.315109</v>
      </c>
    </row>
    <row r="1113" spans="2:15" x14ac:dyDescent="0.25">
      <c r="B1113" s="89">
        <v>6040330000</v>
      </c>
      <c r="C1113" s="89">
        <v>-8.9126329000000002</v>
      </c>
      <c r="N1113" s="89">
        <v>6040330000</v>
      </c>
      <c r="O1113" s="89">
        <v>-10.294509</v>
      </c>
    </row>
    <row r="1114" spans="2:15" x14ac:dyDescent="0.25">
      <c r="B1114" s="89">
        <v>6119375000</v>
      </c>
      <c r="C1114" s="89">
        <v>-8.9310597999999999</v>
      </c>
      <c r="N1114" s="89">
        <v>6119375000</v>
      </c>
      <c r="O1114" s="89">
        <v>-10.373544000000001</v>
      </c>
    </row>
    <row r="1115" spans="2:15" x14ac:dyDescent="0.25">
      <c r="B1115" s="89">
        <v>6198420000</v>
      </c>
      <c r="C1115" s="89">
        <v>-9.0432691999999992</v>
      </c>
      <c r="N1115" s="89">
        <v>6198420000</v>
      </c>
      <c r="O1115" s="89">
        <v>-10.507801000000001</v>
      </c>
    </row>
    <row r="1116" spans="2:15" x14ac:dyDescent="0.25">
      <c r="B1116" s="89">
        <v>6277465000</v>
      </c>
      <c r="C1116" s="89">
        <v>-9.0979404000000006</v>
      </c>
      <c r="N1116" s="89">
        <v>6277465000</v>
      </c>
      <c r="O1116" s="89">
        <v>-10.510382</v>
      </c>
    </row>
    <row r="1117" spans="2:15" x14ac:dyDescent="0.25">
      <c r="B1117" s="89">
        <v>6356510000</v>
      </c>
      <c r="C1117" s="89">
        <v>-9.1219873000000007</v>
      </c>
      <c r="N1117" s="89">
        <v>6356510000</v>
      </c>
      <c r="O1117" s="89">
        <v>-10.526786</v>
      </c>
    </row>
    <row r="1118" spans="2:15" x14ac:dyDescent="0.25">
      <c r="B1118" s="89">
        <v>6435555000</v>
      </c>
      <c r="C1118" s="89">
        <v>-9.1540213000000001</v>
      </c>
      <c r="N1118" s="89">
        <v>6435555000</v>
      </c>
      <c r="O1118" s="89">
        <v>-10.536379</v>
      </c>
    </row>
    <row r="1119" spans="2:15" x14ac:dyDescent="0.25">
      <c r="B1119" s="89">
        <v>6514600000</v>
      </c>
      <c r="C1119" s="89">
        <v>-9.0482472999999999</v>
      </c>
      <c r="N1119" s="89">
        <v>6514600000</v>
      </c>
      <c r="O1119" s="89">
        <v>-10.497764999999999</v>
      </c>
    </row>
    <row r="1120" spans="2:15" x14ac:dyDescent="0.25">
      <c r="B1120" s="89">
        <v>6593645000</v>
      </c>
      <c r="C1120" s="89">
        <v>-9.0021372</v>
      </c>
      <c r="N1120" s="89">
        <v>6593645000</v>
      </c>
      <c r="O1120" s="89">
        <v>-10.582808</v>
      </c>
    </row>
    <row r="1121" spans="2:15" x14ac:dyDescent="0.25">
      <c r="B1121" s="89">
        <v>6672690000</v>
      </c>
      <c r="C1121" s="89">
        <v>-9.1898584000000003</v>
      </c>
      <c r="N1121" s="89">
        <v>6672690000</v>
      </c>
      <c r="O1121" s="89">
        <v>-10.732576999999999</v>
      </c>
    </row>
    <row r="1122" spans="2:15" x14ac:dyDescent="0.25">
      <c r="B1122" s="89">
        <v>6751735000</v>
      </c>
      <c r="C1122" s="89">
        <v>-9.2954472999999993</v>
      </c>
      <c r="N1122" s="89">
        <v>6751735000</v>
      </c>
      <c r="O1122" s="89">
        <v>-10.693199</v>
      </c>
    </row>
    <row r="1123" spans="2:15" x14ac:dyDescent="0.25">
      <c r="B1123" s="89">
        <v>6830780000</v>
      </c>
      <c r="C1123" s="89">
        <v>-9.2949982000000002</v>
      </c>
      <c r="N1123" s="89">
        <v>6830780000</v>
      </c>
      <c r="O1123" s="89">
        <v>-10.674623</v>
      </c>
    </row>
    <row r="1124" spans="2:15" x14ac:dyDescent="0.25">
      <c r="B1124" s="89">
        <v>6909825000</v>
      </c>
      <c r="C1124" s="89">
        <v>-9.2267199000000009</v>
      </c>
      <c r="N1124" s="89">
        <v>6909825000</v>
      </c>
      <c r="O1124" s="89">
        <v>-10.668938000000001</v>
      </c>
    </row>
    <row r="1125" spans="2:15" x14ac:dyDescent="0.25">
      <c r="B1125" s="89">
        <v>6988870000</v>
      </c>
      <c r="C1125" s="89">
        <v>-9.2158270000000009</v>
      </c>
      <c r="N1125" s="89">
        <v>6988870000</v>
      </c>
      <c r="O1125" s="89">
        <v>-10.778969999999999</v>
      </c>
    </row>
    <row r="1126" spans="2:15" x14ac:dyDescent="0.25">
      <c r="B1126" s="89">
        <v>7067915000</v>
      </c>
      <c r="C1126" s="89">
        <v>-9.3454618000000007</v>
      </c>
      <c r="N1126" s="89">
        <v>7067915000</v>
      </c>
      <c r="O1126" s="89">
        <v>-10.853478000000001</v>
      </c>
    </row>
    <row r="1127" spans="2:15" x14ac:dyDescent="0.25">
      <c r="B1127" s="89">
        <v>7146960000</v>
      </c>
      <c r="C1127" s="89">
        <v>-9.4941168000000005</v>
      </c>
      <c r="N1127" s="89">
        <v>7146960000</v>
      </c>
      <c r="O1127" s="89">
        <v>-10.907487</v>
      </c>
    </row>
    <row r="1128" spans="2:15" x14ac:dyDescent="0.25">
      <c r="B1128" s="89">
        <v>7226005000</v>
      </c>
      <c r="C1128" s="89">
        <v>-9.5285597000000006</v>
      </c>
      <c r="N1128" s="89">
        <v>7226005000</v>
      </c>
      <c r="O1128" s="89">
        <v>-10.898129000000001</v>
      </c>
    </row>
    <row r="1129" spans="2:15" x14ac:dyDescent="0.25">
      <c r="B1129" s="89">
        <v>7305050000</v>
      </c>
      <c r="C1129" s="89">
        <v>-9.5545731000000007</v>
      </c>
      <c r="N1129" s="89">
        <v>7305050000</v>
      </c>
      <c r="O1129" s="89">
        <v>-10.954003</v>
      </c>
    </row>
    <row r="1130" spans="2:15" x14ac:dyDescent="0.25">
      <c r="B1130" s="89">
        <v>7384095000</v>
      </c>
      <c r="C1130" s="89">
        <v>-9.4508714999999999</v>
      </c>
      <c r="N1130" s="89">
        <v>7384095000</v>
      </c>
      <c r="O1130" s="89">
        <v>-10.922898</v>
      </c>
    </row>
    <row r="1131" spans="2:15" x14ac:dyDescent="0.25">
      <c r="B1131" s="89">
        <v>7463140000</v>
      </c>
      <c r="C1131" s="89">
        <v>-9.5025978000000002</v>
      </c>
      <c r="N1131" s="89">
        <v>7463140000</v>
      </c>
      <c r="O1131" s="89">
        <v>-10.998602999999999</v>
      </c>
    </row>
    <row r="1132" spans="2:15" x14ac:dyDescent="0.25">
      <c r="B1132" s="89">
        <v>7542185000</v>
      </c>
      <c r="C1132" s="89">
        <v>-9.6220341000000005</v>
      </c>
      <c r="N1132" s="89">
        <v>7542185000</v>
      </c>
      <c r="O1132" s="89">
        <v>-11.098128000000001</v>
      </c>
    </row>
    <row r="1133" spans="2:15" x14ac:dyDescent="0.25">
      <c r="B1133" s="89">
        <v>7621230000</v>
      </c>
      <c r="C1133" s="89">
        <v>-9.5963878999999999</v>
      </c>
      <c r="N1133" s="89">
        <v>7621230000</v>
      </c>
      <c r="O1133" s="89">
        <v>-11.016638</v>
      </c>
    </row>
    <row r="1134" spans="2:15" x14ac:dyDescent="0.25">
      <c r="B1134" s="89">
        <v>7700275000</v>
      </c>
      <c r="C1134" s="89">
        <v>-9.6609879000000003</v>
      </c>
      <c r="N1134" s="89">
        <v>7700275000</v>
      </c>
      <c r="O1134" s="89">
        <v>-11.113502</v>
      </c>
    </row>
    <row r="1135" spans="2:15" x14ac:dyDescent="0.25">
      <c r="B1135" s="89">
        <v>7779320000</v>
      </c>
      <c r="C1135" s="89">
        <v>-9.6657227999999993</v>
      </c>
      <c r="N1135" s="89">
        <v>7779320000</v>
      </c>
      <c r="O1135" s="89">
        <v>-11.103116</v>
      </c>
    </row>
    <row r="1136" spans="2:15" x14ac:dyDescent="0.25">
      <c r="B1136" s="89">
        <v>7858365000</v>
      </c>
      <c r="C1136" s="89">
        <v>-9.5468759999999993</v>
      </c>
      <c r="N1136" s="89">
        <v>7858365000</v>
      </c>
      <c r="O1136" s="89">
        <v>-10.977615</v>
      </c>
    </row>
    <row r="1137" spans="2:15" x14ac:dyDescent="0.25">
      <c r="B1137" s="89">
        <v>7937410000</v>
      </c>
      <c r="C1137" s="89">
        <v>-9.5165872999999994</v>
      </c>
      <c r="N1137" s="89">
        <v>7937410000</v>
      </c>
      <c r="O1137" s="89">
        <v>-11.042935999999999</v>
      </c>
    </row>
    <row r="1138" spans="2:15" x14ac:dyDescent="0.25">
      <c r="B1138" s="89">
        <v>8016455000</v>
      </c>
      <c r="C1138" s="89">
        <v>-9.5661992999999992</v>
      </c>
      <c r="N1138" s="89">
        <v>8016455000</v>
      </c>
      <c r="O1138" s="89">
        <v>-11.122177000000001</v>
      </c>
    </row>
    <row r="1139" spans="2:15" x14ac:dyDescent="0.25">
      <c r="B1139" s="89">
        <v>8095500000</v>
      </c>
      <c r="C1139" s="89">
        <v>-9.7880210999999999</v>
      </c>
      <c r="N1139" s="89">
        <v>8095500000</v>
      </c>
      <c r="O1139" s="89">
        <v>-11.274659</v>
      </c>
    </row>
    <row r="1140" spans="2:15" x14ac:dyDescent="0.25">
      <c r="B1140" s="89">
        <v>8174545000</v>
      </c>
      <c r="C1140" s="89">
        <v>-9.7279920999999998</v>
      </c>
      <c r="N1140" s="89">
        <v>8174545000</v>
      </c>
      <c r="O1140" s="89">
        <v>-11.196683</v>
      </c>
    </row>
    <row r="1141" spans="2:15" x14ac:dyDescent="0.25">
      <c r="B1141" s="89">
        <v>8253590000</v>
      </c>
      <c r="C1141" s="89">
        <v>-9.7826099000000006</v>
      </c>
      <c r="N1141" s="89">
        <v>8253590000</v>
      </c>
      <c r="O1141" s="89">
        <v>-11.307957</v>
      </c>
    </row>
    <row r="1142" spans="2:15" x14ac:dyDescent="0.25">
      <c r="B1142" s="89">
        <v>8332635000</v>
      </c>
      <c r="C1142" s="89">
        <v>-9.7382469</v>
      </c>
      <c r="N1142" s="89">
        <v>8332635000</v>
      </c>
      <c r="O1142" s="89">
        <v>-11.313140000000001</v>
      </c>
    </row>
    <row r="1143" spans="2:15" x14ac:dyDescent="0.25">
      <c r="B1143" s="89">
        <v>8411680000</v>
      </c>
      <c r="C1143" s="89">
        <v>-9.8269558000000004</v>
      </c>
      <c r="N1143" s="89">
        <v>8411680000</v>
      </c>
      <c r="O1143" s="89">
        <v>-11.419810999999999</v>
      </c>
    </row>
    <row r="1144" spans="2:15" x14ac:dyDescent="0.25">
      <c r="B1144" s="89">
        <v>8490725000</v>
      </c>
      <c r="C1144" s="89">
        <v>-10.160175000000001</v>
      </c>
      <c r="N1144" s="89">
        <v>8490725000</v>
      </c>
      <c r="O1144" s="89">
        <v>-11.802106</v>
      </c>
    </row>
    <row r="1145" spans="2:15" x14ac:dyDescent="0.25">
      <c r="B1145" s="89">
        <v>8569770000</v>
      </c>
      <c r="C1145" s="89">
        <v>-10.131000999999999</v>
      </c>
      <c r="N1145" s="89">
        <v>8569770000</v>
      </c>
      <c r="O1145" s="89">
        <v>-11.598509999999999</v>
      </c>
    </row>
    <row r="1146" spans="2:15" x14ac:dyDescent="0.25">
      <c r="B1146" s="89">
        <v>8648815000</v>
      </c>
      <c r="C1146" s="89">
        <v>-10.184953</v>
      </c>
      <c r="N1146" s="89">
        <v>8648815000</v>
      </c>
      <c r="O1146" s="89">
        <v>-11.779415999999999</v>
      </c>
    </row>
    <row r="1147" spans="2:15" x14ac:dyDescent="0.25">
      <c r="B1147" s="89">
        <v>8727860000</v>
      </c>
      <c r="C1147" s="89">
        <v>-10.183999</v>
      </c>
      <c r="N1147" s="89">
        <v>8727860000</v>
      </c>
      <c r="O1147" s="89">
        <v>-11.716853</v>
      </c>
    </row>
    <row r="1148" spans="2:15" x14ac:dyDescent="0.25">
      <c r="B1148" s="89">
        <v>8806905000</v>
      </c>
      <c r="C1148" s="89">
        <v>-9.9912566999999992</v>
      </c>
      <c r="N1148" s="89">
        <v>8806905000</v>
      </c>
      <c r="O1148" s="89">
        <v>-11.61088</v>
      </c>
    </row>
    <row r="1149" spans="2:15" x14ac:dyDescent="0.25">
      <c r="B1149" s="89">
        <v>8885950000</v>
      </c>
      <c r="C1149" s="89">
        <v>-10.131116</v>
      </c>
      <c r="N1149" s="89">
        <v>8885950000</v>
      </c>
      <c r="O1149" s="89">
        <v>-11.673584999999999</v>
      </c>
    </row>
    <row r="1150" spans="2:15" x14ac:dyDescent="0.25">
      <c r="B1150" s="89">
        <v>8964995000</v>
      </c>
      <c r="C1150" s="89">
        <v>-10.218244</v>
      </c>
      <c r="N1150" s="89">
        <v>8964995000</v>
      </c>
      <c r="O1150" s="89">
        <v>-11.707335</v>
      </c>
    </row>
    <row r="1151" spans="2:15" x14ac:dyDescent="0.25">
      <c r="B1151" s="89">
        <v>9044040000</v>
      </c>
      <c r="C1151" s="89">
        <v>-10.210774000000001</v>
      </c>
      <c r="N1151" s="89">
        <v>9044040000</v>
      </c>
      <c r="O1151" s="89">
        <v>-11.766665</v>
      </c>
    </row>
    <row r="1152" spans="2:15" x14ac:dyDescent="0.25">
      <c r="B1152" s="89">
        <v>9123085000</v>
      </c>
      <c r="C1152" s="89">
        <v>-10.094588</v>
      </c>
      <c r="N1152" s="89">
        <v>9123085000</v>
      </c>
      <c r="O1152" s="89">
        <v>-11.565631</v>
      </c>
    </row>
    <row r="1153" spans="2:15" x14ac:dyDescent="0.25">
      <c r="B1153" s="89">
        <v>9202130000</v>
      </c>
      <c r="C1153" s="89">
        <v>-10.002891</v>
      </c>
      <c r="N1153" s="89">
        <v>9202130000</v>
      </c>
      <c r="O1153" s="89">
        <v>-11.545019999999999</v>
      </c>
    </row>
    <row r="1154" spans="2:15" x14ac:dyDescent="0.25">
      <c r="B1154" s="89">
        <v>9281175000</v>
      </c>
      <c r="C1154" s="89">
        <v>-10.140375000000001</v>
      </c>
      <c r="N1154" s="89">
        <v>9281175000</v>
      </c>
      <c r="O1154" s="89">
        <v>-11.692363</v>
      </c>
    </row>
    <row r="1155" spans="2:15" x14ac:dyDescent="0.25">
      <c r="B1155" s="89">
        <v>9360220000</v>
      </c>
      <c r="C1155" s="89">
        <v>-9.9718865999999995</v>
      </c>
      <c r="N1155" s="89">
        <v>9360220000</v>
      </c>
      <c r="O1155" s="89">
        <v>-11.467554</v>
      </c>
    </row>
    <row r="1156" spans="2:15" x14ac:dyDescent="0.25">
      <c r="B1156" s="89">
        <v>9439265000</v>
      </c>
      <c r="C1156" s="89">
        <v>-10.048676</v>
      </c>
      <c r="N1156" s="89">
        <v>9439265000</v>
      </c>
      <c r="O1156" s="89">
        <v>-11.537852000000001</v>
      </c>
    </row>
    <row r="1157" spans="2:15" x14ac:dyDescent="0.25">
      <c r="B1157" s="89">
        <v>9518310000</v>
      </c>
      <c r="C1157" s="89">
        <v>-10.029856000000001</v>
      </c>
      <c r="N1157" s="89">
        <v>9518310000</v>
      </c>
      <c r="O1157" s="89">
        <v>-11.544817999999999</v>
      </c>
    </row>
    <row r="1158" spans="2:15" x14ac:dyDescent="0.25">
      <c r="B1158" s="89">
        <v>9597355000</v>
      </c>
      <c r="C1158" s="89">
        <v>-9.9166440999999992</v>
      </c>
      <c r="N1158" s="89">
        <v>9597355000</v>
      </c>
      <c r="O1158" s="89">
        <v>-11.395902</v>
      </c>
    </row>
    <row r="1159" spans="2:15" x14ac:dyDescent="0.25">
      <c r="B1159" s="89">
        <v>9676400000</v>
      </c>
      <c r="C1159" s="89">
        <v>-9.8931293</v>
      </c>
      <c r="N1159" s="89">
        <v>9676400000</v>
      </c>
      <c r="O1159" s="89">
        <v>-11.40254</v>
      </c>
    </row>
    <row r="1160" spans="2:15" x14ac:dyDescent="0.25">
      <c r="B1160" s="89">
        <v>9755445000</v>
      </c>
      <c r="C1160" s="89">
        <v>-9.8944720999999998</v>
      </c>
      <c r="N1160" s="89">
        <v>9755445000</v>
      </c>
      <c r="O1160" s="89">
        <v>-11.318676</v>
      </c>
    </row>
    <row r="1161" spans="2:15" x14ac:dyDescent="0.25">
      <c r="B1161" s="89">
        <v>9834490000</v>
      </c>
      <c r="C1161" s="89">
        <v>-10.024921000000001</v>
      </c>
      <c r="N1161" s="89">
        <v>9834490000</v>
      </c>
      <c r="O1161" s="89">
        <v>-11.476768</v>
      </c>
    </row>
    <row r="1162" spans="2:15" x14ac:dyDescent="0.25">
      <c r="B1162" s="89">
        <v>9913535000</v>
      </c>
      <c r="C1162" s="89">
        <v>-9.9417038000000009</v>
      </c>
      <c r="N1162" s="89">
        <v>9913535000</v>
      </c>
      <c r="O1162" s="89">
        <v>-11.325976000000001</v>
      </c>
    </row>
    <row r="1163" spans="2:15" x14ac:dyDescent="0.25">
      <c r="B1163" s="89">
        <v>9992580000</v>
      </c>
      <c r="C1163" s="89">
        <v>-9.9062119000000006</v>
      </c>
      <c r="N1163" s="89">
        <v>9992580000</v>
      </c>
      <c r="O1163" s="89">
        <v>-11.321605</v>
      </c>
    </row>
    <row r="1164" spans="2:15" x14ac:dyDescent="0.25">
      <c r="B1164" s="89">
        <v>10071625000</v>
      </c>
      <c r="C1164" s="89">
        <v>-9.9513197000000009</v>
      </c>
      <c r="N1164" s="89">
        <v>10071625000</v>
      </c>
      <c r="O1164" s="89">
        <v>-11.354736000000001</v>
      </c>
    </row>
    <row r="1165" spans="2:15" x14ac:dyDescent="0.25">
      <c r="B1165" s="89">
        <v>10150670000</v>
      </c>
      <c r="C1165" s="89">
        <v>-9.8642588</v>
      </c>
      <c r="N1165" s="89">
        <v>10150670000</v>
      </c>
      <c r="O1165" s="89">
        <v>-11.184393999999999</v>
      </c>
    </row>
    <row r="1166" spans="2:15" x14ac:dyDescent="0.25">
      <c r="B1166" s="89">
        <v>10229715000</v>
      </c>
      <c r="C1166" s="89">
        <v>-9.9536847999999996</v>
      </c>
      <c r="N1166" s="89">
        <v>10229715000</v>
      </c>
      <c r="O1166" s="89">
        <v>-11.277124000000001</v>
      </c>
    </row>
    <row r="1167" spans="2:15" x14ac:dyDescent="0.25">
      <c r="B1167" s="89">
        <v>10308760000</v>
      </c>
      <c r="C1167" s="89">
        <v>-10.004996999999999</v>
      </c>
      <c r="N1167" s="89">
        <v>10308760000</v>
      </c>
      <c r="O1167" s="89">
        <v>-11.265154000000001</v>
      </c>
    </row>
    <row r="1168" spans="2:15" x14ac:dyDescent="0.25">
      <c r="B1168" s="89">
        <v>10387805000</v>
      </c>
      <c r="C1168" s="89">
        <v>-10.033735</v>
      </c>
      <c r="N1168" s="89">
        <v>10387805000</v>
      </c>
      <c r="O1168" s="89">
        <v>-11.272017</v>
      </c>
    </row>
    <row r="1169" spans="2:15" x14ac:dyDescent="0.25">
      <c r="B1169" s="89">
        <v>10466850000</v>
      </c>
      <c r="C1169" s="89">
        <v>-9.9589911000000004</v>
      </c>
      <c r="N1169" s="89">
        <v>10466850000</v>
      </c>
      <c r="O1169" s="89">
        <v>-11.230556</v>
      </c>
    </row>
    <row r="1170" spans="2:15" x14ac:dyDescent="0.25">
      <c r="B1170" s="89">
        <v>10545895000</v>
      </c>
      <c r="C1170" s="89">
        <v>-10.041925000000001</v>
      </c>
      <c r="N1170" s="89">
        <v>10545895000</v>
      </c>
      <c r="O1170" s="89">
        <v>-11.183754</v>
      </c>
    </row>
    <row r="1171" spans="2:15" x14ac:dyDescent="0.25">
      <c r="B1171" s="89">
        <v>10624940000</v>
      </c>
      <c r="C1171" s="89">
        <v>-10.079786</v>
      </c>
      <c r="N1171" s="89">
        <v>10624940000</v>
      </c>
      <c r="O1171" s="89">
        <v>-11.187212000000001</v>
      </c>
    </row>
    <row r="1172" spans="2:15" x14ac:dyDescent="0.25">
      <c r="B1172" s="89">
        <v>10703985000</v>
      </c>
      <c r="C1172" s="89">
        <v>-10.240779</v>
      </c>
      <c r="N1172" s="89">
        <v>10703985000</v>
      </c>
      <c r="O1172" s="89">
        <v>-11.339335</v>
      </c>
    </row>
    <row r="1173" spans="2:15" x14ac:dyDescent="0.25">
      <c r="B1173" s="89">
        <v>10783030000</v>
      </c>
      <c r="C1173" s="89">
        <v>-10.219416000000001</v>
      </c>
      <c r="N1173" s="89">
        <v>10783030000</v>
      </c>
      <c r="O1173" s="89">
        <v>-11.273246</v>
      </c>
    </row>
    <row r="1174" spans="2:15" x14ac:dyDescent="0.25">
      <c r="B1174" s="89">
        <v>10862075000</v>
      </c>
      <c r="C1174" s="89">
        <v>-10.323686</v>
      </c>
      <c r="N1174" s="89">
        <v>10862075000</v>
      </c>
      <c r="O1174" s="89">
        <v>-11.36628</v>
      </c>
    </row>
    <row r="1175" spans="2:15" x14ac:dyDescent="0.25">
      <c r="B1175" s="89">
        <v>10941120000</v>
      </c>
      <c r="C1175" s="89">
        <v>-10.243518</v>
      </c>
      <c r="N1175" s="89">
        <v>10941120000</v>
      </c>
      <c r="O1175" s="89">
        <v>-11.268371999999999</v>
      </c>
    </row>
    <row r="1176" spans="2:15" x14ac:dyDescent="0.25">
      <c r="B1176" s="89">
        <v>11020165000</v>
      </c>
      <c r="C1176" s="89">
        <v>-10.286386</v>
      </c>
      <c r="N1176" s="89">
        <v>11020165000</v>
      </c>
      <c r="O1176" s="89">
        <v>-11.251355999999999</v>
      </c>
    </row>
    <row r="1177" spans="2:15" x14ac:dyDescent="0.25">
      <c r="B1177" s="89">
        <v>11099210000</v>
      </c>
      <c r="C1177" s="89">
        <v>-10.519981</v>
      </c>
      <c r="N1177" s="89">
        <v>11099210000</v>
      </c>
      <c r="O1177" s="89">
        <v>-11.435445</v>
      </c>
    </row>
    <row r="1178" spans="2:15" x14ac:dyDescent="0.25">
      <c r="B1178" s="89">
        <v>11178255000</v>
      </c>
      <c r="C1178" s="89">
        <v>-10.33928</v>
      </c>
      <c r="N1178" s="89">
        <v>11178255000</v>
      </c>
      <c r="O1178" s="89">
        <v>-11.192983</v>
      </c>
    </row>
    <row r="1179" spans="2:15" x14ac:dyDescent="0.25">
      <c r="B1179" s="89">
        <v>11257300000</v>
      </c>
      <c r="C1179" s="89">
        <v>-10.461865</v>
      </c>
      <c r="N1179" s="89">
        <v>11257300000</v>
      </c>
      <c r="O1179" s="89">
        <v>-11.279176</v>
      </c>
    </row>
    <row r="1180" spans="2:15" x14ac:dyDescent="0.25">
      <c r="B1180" s="89">
        <v>11336345000</v>
      </c>
      <c r="C1180" s="89">
        <v>-10.530234999999999</v>
      </c>
      <c r="N1180" s="89">
        <v>11336345000</v>
      </c>
      <c r="O1180" s="89">
        <v>-11.247386000000001</v>
      </c>
    </row>
    <row r="1181" spans="2:15" x14ac:dyDescent="0.25">
      <c r="B1181" s="89">
        <v>11415390000</v>
      </c>
      <c r="C1181" s="89">
        <v>-10.581037999999999</v>
      </c>
      <c r="N1181" s="89">
        <v>11415390000</v>
      </c>
      <c r="O1181" s="89">
        <v>-11.21166</v>
      </c>
    </row>
    <row r="1182" spans="2:15" x14ac:dyDescent="0.25">
      <c r="B1182" s="89">
        <v>11494435000</v>
      </c>
      <c r="C1182" s="89">
        <v>-10.698524000000001</v>
      </c>
      <c r="N1182" s="89">
        <v>11494435000</v>
      </c>
      <c r="O1182" s="89">
        <v>-11.231786</v>
      </c>
    </row>
    <row r="1183" spans="2:15" x14ac:dyDescent="0.25">
      <c r="B1183" s="89">
        <v>11573480000</v>
      </c>
      <c r="C1183" s="89">
        <v>-10.696687000000001</v>
      </c>
      <c r="N1183" s="89">
        <v>11573480000</v>
      </c>
      <c r="O1183" s="89">
        <v>-11.057778000000001</v>
      </c>
    </row>
    <row r="1184" spans="2:15" x14ac:dyDescent="0.25">
      <c r="B1184" s="89">
        <v>11652525000</v>
      </c>
      <c r="C1184" s="89">
        <v>-10.996305</v>
      </c>
      <c r="N1184" s="89">
        <v>11652525000</v>
      </c>
      <c r="O1184" s="89">
        <v>-11.230078000000001</v>
      </c>
    </row>
    <row r="1185" spans="2:15" x14ac:dyDescent="0.25">
      <c r="B1185" s="89">
        <v>11731570000</v>
      </c>
      <c r="C1185" s="89">
        <v>-11.012976999999999</v>
      </c>
      <c r="N1185" s="89">
        <v>11731570000</v>
      </c>
      <c r="O1185" s="89">
        <v>-11.1547</v>
      </c>
    </row>
    <row r="1186" spans="2:15" x14ac:dyDescent="0.25">
      <c r="B1186" s="89">
        <v>11810615000</v>
      </c>
      <c r="C1186" s="89">
        <v>-11.201055999999999</v>
      </c>
      <c r="N1186" s="89">
        <v>11810615000</v>
      </c>
      <c r="O1186" s="89">
        <v>-11.152843000000001</v>
      </c>
    </row>
    <row r="1187" spans="2:15" x14ac:dyDescent="0.25">
      <c r="B1187" s="89">
        <v>11889660000</v>
      </c>
      <c r="C1187" s="89">
        <v>-11.489609</v>
      </c>
      <c r="N1187" s="89">
        <v>11889660000</v>
      </c>
      <c r="O1187" s="89">
        <v>-11.204457</v>
      </c>
    </row>
    <row r="1188" spans="2:15" x14ac:dyDescent="0.25">
      <c r="B1188" s="89">
        <v>11968705000</v>
      </c>
      <c r="C1188" s="89">
        <v>-11.653945999999999</v>
      </c>
      <c r="N1188" s="89">
        <v>11968705000</v>
      </c>
      <c r="O1188" s="89">
        <v>-11.190009</v>
      </c>
    </row>
    <row r="1189" spans="2:15" x14ac:dyDescent="0.25">
      <c r="B1189" s="89">
        <v>12047750000</v>
      </c>
      <c r="C1189" s="89">
        <v>-11.891416</v>
      </c>
      <c r="N1189" s="89">
        <v>12047750000</v>
      </c>
      <c r="O1189" s="89">
        <v>-11.24872</v>
      </c>
    </row>
    <row r="1190" spans="2:15" x14ac:dyDescent="0.25">
      <c r="B1190" s="89">
        <v>12126795000</v>
      </c>
      <c r="C1190" s="89">
        <v>-12.2324</v>
      </c>
      <c r="N1190" s="89">
        <v>12126795000</v>
      </c>
      <c r="O1190" s="89">
        <v>-11.373018999999999</v>
      </c>
    </row>
    <row r="1191" spans="2:15" x14ac:dyDescent="0.25">
      <c r="B1191" s="89">
        <v>12205840000</v>
      </c>
      <c r="C1191" s="89">
        <v>-12.569794999999999</v>
      </c>
      <c r="N1191" s="89">
        <v>12205840000</v>
      </c>
      <c r="O1191" s="89">
        <v>-11.485253999999999</v>
      </c>
    </row>
    <row r="1192" spans="2:15" x14ac:dyDescent="0.25">
      <c r="B1192" s="89">
        <v>12284885000</v>
      </c>
      <c r="C1192" s="89">
        <v>-12.872392</v>
      </c>
      <c r="N1192" s="89">
        <v>12284885000</v>
      </c>
      <c r="O1192" s="89">
        <v>-11.505572000000001</v>
      </c>
    </row>
    <row r="1193" spans="2:15" x14ac:dyDescent="0.25">
      <c r="B1193" s="89">
        <v>12363930000</v>
      </c>
      <c r="C1193" s="89">
        <v>-13.24911</v>
      </c>
      <c r="N1193" s="89">
        <v>12363930000</v>
      </c>
      <c r="O1193" s="89">
        <v>-11.635156</v>
      </c>
    </row>
    <row r="1194" spans="2:15" x14ac:dyDescent="0.25">
      <c r="B1194" s="89">
        <v>12442975000</v>
      </c>
      <c r="C1194" s="89">
        <v>-13.685722</v>
      </c>
      <c r="N1194" s="89">
        <v>12442975000</v>
      </c>
      <c r="O1194" s="89">
        <v>-11.851418000000001</v>
      </c>
    </row>
    <row r="1195" spans="2:15" x14ac:dyDescent="0.25">
      <c r="B1195" s="89">
        <v>12522020000</v>
      </c>
      <c r="C1195" s="89">
        <v>-14.087737000000001</v>
      </c>
      <c r="N1195" s="89">
        <v>12522020000</v>
      </c>
      <c r="O1195" s="89">
        <v>-12.082632</v>
      </c>
    </row>
    <row r="1196" spans="2:15" x14ac:dyDescent="0.25">
      <c r="B1196" s="89">
        <v>12601065000</v>
      </c>
      <c r="C1196" s="89">
        <v>-14.538347</v>
      </c>
      <c r="N1196" s="89">
        <v>12601065000</v>
      </c>
      <c r="O1196" s="89">
        <v>-12.326503000000001</v>
      </c>
    </row>
    <row r="1197" spans="2:15" x14ac:dyDescent="0.25">
      <c r="B1197" s="89">
        <v>12680110000</v>
      </c>
      <c r="C1197" s="89">
        <v>-15.039968</v>
      </c>
      <c r="N1197" s="89">
        <v>12680110000</v>
      </c>
      <c r="O1197" s="89">
        <v>-12.654021</v>
      </c>
    </row>
    <row r="1198" spans="2:15" x14ac:dyDescent="0.25">
      <c r="B1198" s="89">
        <v>12759155000</v>
      </c>
      <c r="C1198" s="89">
        <v>-15.475949</v>
      </c>
      <c r="N1198" s="89">
        <v>12759155000</v>
      </c>
      <c r="O1198" s="89">
        <v>-13.200891</v>
      </c>
    </row>
    <row r="1199" spans="2:15" x14ac:dyDescent="0.25">
      <c r="B1199" s="89">
        <v>12838200000</v>
      </c>
      <c r="C1199" s="89">
        <v>-15.981291000000001</v>
      </c>
      <c r="N1199" s="89">
        <v>12838200000</v>
      </c>
      <c r="O1199" s="89">
        <v>-13.50079</v>
      </c>
    </row>
    <row r="1200" spans="2:15" x14ac:dyDescent="0.25">
      <c r="B1200" s="89">
        <v>12917245000</v>
      </c>
      <c r="C1200" s="89">
        <v>-16.52664</v>
      </c>
      <c r="N1200" s="89">
        <v>12917245000</v>
      </c>
      <c r="O1200" s="89">
        <v>-13.836834</v>
      </c>
    </row>
    <row r="1201" spans="2:15" x14ac:dyDescent="0.25">
      <c r="B1201" s="89">
        <v>12996290000</v>
      </c>
      <c r="C1201" s="89">
        <v>-17.105437999999999</v>
      </c>
      <c r="N1201" s="89">
        <v>12996290000</v>
      </c>
      <c r="O1201" s="89">
        <v>-15.555602</v>
      </c>
    </row>
    <row r="1202" spans="2:15" x14ac:dyDescent="0.25">
      <c r="B1202" s="89">
        <v>13075335000</v>
      </c>
      <c r="C1202" s="89">
        <v>-17.584623000000001</v>
      </c>
      <c r="N1202" s="89">
        <v>13075335000</v>
      </c>
      <c r="O1202" s="89">
        <v>-16.403749000000001</v>
      </c>
    </row>
    <row r="1203" spans="2:15" x14ac:dyDescent="0.25">
      <c r="B1203" s="89">
        <v>13154380000</v>
      </c>
      <c r="C1203" s="89">
        <v>-18.136838999999998</v>
      </c>
      <c r="N1203" s="89">
        <v>13154380000</v>
      </c>
      <c r="O1203" s="89">
        <v>-16.333210000000001</v>
      </c>
    </row>
    <row r="1204" spans="2:15" x14ac:dyDescent="0.25">
      <c r="B1204" s="89">
        <v>13233425000</v>
      </c>
      <c r="C1204" s="89">
        <v>-18.749088</v>
      </c>
      <c r="N1204" s="89">
        <v>13233425000</v>
      </c>
      <c r="O1204" s="89">
        <v>-17.917845</v>
      </c>
    </row>
    <row r="1205" spans="2:15" x14ac:dyDescent="0.25">
      <c r="B1205" s="89">
        <v>13312470000</v>
      </c>
      <c r="C1205" s="89">
        <v>-19.280777</v>
      </c>
      <c r="N1205" s="89">
        <v>13312470000</v>
      </c>
      <c r="O1205" s="89">
        <v>-19.500757</v>
      </c>
    </row>
    <row r="1206" spans="2:15" x14ac:dyDescent="0.25">
      <c r="B1206" s="89">
        <v>13391515000</v>
      </c>
      <c r="C1206" s="89">
        <v>-19.914299</v>
      </c>
      <c r="N1206" s="89">
        <v>13391515000</v>
      </c>
      <c r="O1206" s="89">
        <v>-20.469137</v>
      </c>
    </row>
    <row r="1207" spans="2:15" x14ac:dyDescent="0.25">
      <c r="B1207" s="89">
        <v>13470560000</v>
      </c>
      <c r="C1207" s="89">
        <v>-20.547727999999999</v>
      </c>
      <c r="N1207" s="89">
        <v>13470560000</v>
      </c>
      <c r="O1207" s="89">
        <v>-22.525278</v>
      </c>
    </row>
    <row r="1208" spans="2:15" x14ac:dyDescent="0.25">
      <c r="B1208" s="89">
        <v>13549605000</v>
      </c>
      <c r="C1208" s="89">
        <v>-21.157436000000001</v>
      </c>
      <c r="N1208" s="89">
        <v>13549605000</v>
      </c>
      <c r="O1208" s="89">
        <v>-23.687944000000002</v>
      </c>
    </row>
    <row r="1209" spans="2:15" x14ac:dyDescent="0.25">
      <c r="B1209" s="89">
        <v>13628650000</v>
      </c>
      <c r="C1209" s="89">
        <v>-21.832075</v>
      </c>
      <c r="N1209" s="89">
        <v>13628650000</v>
      </c>
      <c r="O1209" s="89">
        <v>-24.269877999999999</v>
      </c>
    </row>
    <row r="1210" spans="2:15" x14ac:dyDescent="0.25">
      <c r="B1210" s="89">
        <v>13707695000</v>
      </c>
      <c r="C1210" s="89">
        <v>-22.499157</v>
      </c>
      <c r="N1210" s="89">
        <v>13707695000</v>
      </c>
      <c r="O1210" s="89">
        <v>-26.080843000000002</v>
      </c>
    </row>
    <row r="1211" spans="2:15" x14ac:dyDescent="0.25">
      <c r="B1211" s="89">
        <v>13786740000</v>
      </c>
      <c r="C1211" s="89">
        <v>-23.192810000000001</v>
      </c>
      <c r="N1211" s="89">
        <v>13786740000</v>
      </c>
      <c r="O1211" s="89">
        <v>-27.810129</v>
      </c>
    </row>
    <row r="1212" spans="2:15" x14ac:dyDescent="0.25">
      <c r="B1212" s="89">
        <v>13865785000</v>
      </c>
      <c r="C1212" s="89">
        <v>-23.860271000000001</v>
      </c>
      <c r="N1212" s="89">
        <v>13865785000</v>
      </c>
      <c r="O1212" s="89">
        <v>-29.010083999999999</v>
      </c>
    </row>
    <row r="1213" spans="2:15" x14ac:dyDescent="0.25">
      <c r="B1213" s="89">
        <v>13944830000</v>
      </c>
      <c r="C1213" s="89">
        <v>-24.522243</v>
      </c>
      <c r="N1213" s="89">
        <v>13944830000</v>
      </c>
      <c r="O1213" s="89">
        <v>-30.332819000000001</v>
      </c>
    </row>
    <row r="1214" spans="2:15" x14ac:dyDescent="0.25">
      <c r="B1214" s="89">
        <v>14023875000</v>
      </c>
      <c r="C1214" s="89">
        <v>-25.013113000000001</v>
      </c>
      <c r="N1214" s="89">
        <v>14023875000</v>
      </c>
      <c r="O1214" s="89">
        <v>-31.828419</v>
      </c>
    </row>
    <row r="1215" spans="2:15" x14ac:dyDescent="0.25">
      <c r="B1215" s="89">
        <v>14102920000</v>
      </c>
      <c r="C1215" s="89">
        <v>-25.534832000000002</v>
      </c>
      <c r="N1215" s="89">
        <v>14102920000</v>
      </c>
      <c r="O1215" s="89">
        <v>-32.703772999999998</v>
      </c>
    </row>
    <row r="1216" spans="2:15" x14ac:dyDescent="0.25">
      <c r="B1216" s="89">
        <v>14181965000</v>
      </c>
      <c r="C1216" s="89">
        <v>-25.844275</v>
      </c>
      <c r="N1216" s="89">
        <v>14181965000</v>
      </c>
      <c r="O1216" s="89">
        <v>-32.768700000000003</v>
      </c>
    </row>
    <row r="1217" spans="2:15" x14ac:dyDescent="0.25">
      <c r="B1217" s="89">
        <v>14261010000</v>
      </c>
      <c r="C1217" s="89">
        <v>-25.756274999999999</v>
      </c>
      <c r="N1217" s="89">
        <v>14261010000</v>
      </c>
      <c r="O1217" s="89">
        <v>-34.579514000000003</v>
      </c>
    </row>
    <row r="1218" spans="2:15" x14ac:dyDescent="0.25">
      <c r="B1218" s="89">
        <v>14340055000</v>
      </c>
      <c r="C1218" s="89">
        <v>-25.929414999999999</v>
      </c>
      <c r="N1218" s="89">
        <v>14340055000</v>
      </c>
      <c r="O1218" s="89">
        <v>-35.807105999999997</v>
      </c>
    </row>
    <row r="1219" spans="2:15" x14ac:dyDescent="0.25">
      <c r="B1219" s="89">
        <v>14419100000</v>
      </c>
      <c r="C1219" s="89">
        <v>-25.867231</v>
      </c>
      <c r="N1219" s="89">
        <v>14419100000</v>
      </c>
      <c r="O1219" s="89">
        <v>-35.167934000000002</v>
      </c>
    </row>
    <row r="1220" spans="2:15" x14ac:dyDescent="0.25">
      <c r="B1220" s="89">
        <v>14498145000</v>
      </c>
      <c r="C1220" s="89">
        <v>-25.435692</v>
      </c>
      <c r="N1220" s="89">
        <v>14498145000</v>
      </c>
      <c r="O1220" s="89">
        <v>-34.618823999999996</v>
      </c>
    </row>
    <row r="1221" spans="2:15" x14ac:dyDescent="0.25">
      <c r="B1221" s="89">
        <v>14577190000</v>
      </c>
      <c r="C1221" s="89">
        <v>-25.006347999999999</v>
      </c>
      <c r="N1221" s="89">
        <v>14577190000</v>
      </c>
      <c r="O1221" s="89">
        <v>-34.973106000000001</v>
      </c>
    </row>
    <row r="1222" spans="2:15" x14ac:dyDescent="0.25">
      <c r="B1222" s="89">
        <v>14656235000</v>
      </c>
      <c r="C1222" s="89">
        <v>-24.426662</v>
      </c>
      <c r="N1222" s="89">
        <v>14656235000</v>
      </c>
      <c r="O1222" s="89">
        <v>-33.656115999999997</v>
      </c>
    </row>
    <row r="1223" spans="2:15" x14ac:dyDescent="0.25">
      <c r="B1223" s="89">
        <v>14735280000</v>
      </c>
      <c r="C1223" s="89">
        <v>-23.932859000000001</v>
      </c>
      <c r="N1223" s="89">
        <v>14735280000</v>
      </c>
      <c r="O1223" s="89">
        <v>-32.855941999999999</v>
      </c>
    </row>
    <row r="1224" spans="2:15" x14ac:dyDescent="0.25">
      <c r="B1224" s="89">
        <v>14814325000</v>
      </c>
      <c r="C1224" s="89">
        <v>-23.232944</v>
      </c>
      <c r="N1224" s="89">
        <v>14814325000</v>
      </c>
      <c r="O1224" s="89">
        <v>-31.204763</v>
      </c>
    </row>
    <row r="1225" spans="2:15" x14ac:dyDescent="0.25">
      <c r="B1225" s="89">
        <v>14893370000</v>
      </c>
      <c r="C1225" s="89">
        <v>-22.389085999999999</v>
      </c>
      <c r="N1225" s="89">
        <v>14893370000</v>
      </c>
      <c r="O1225" s="89">
        <v>-29.299522</v>
      </c>
    </row>
    <row r="1226" spans="2:15" x14ac:dyDescent="0.25">
      <c r="B1226" s="89">
        <v>14972415000</v>
      </c>
      <c r="C1226" s="89">
        <v>-21.626068</v>
      </c>
      <c r="N1226" s="89">
        <v>14972415000</v>
      </c>
      <c r="O1226" s="89">
        <v>-28.264914999999998</v>
      </c>
    </row>
    <row r="1227" spans="2:15" x14ac:dyDescent="0.25">
      <c r="B1227" s="89">
        <v>15051460000</v>
      </c>
      <c r="C1227" s="89">
        <v>-20.986443999999999</v>
      </c>
      <c r="N1227" s="89">
        <v>15051460000</v>
      </c>
      <c r="O1227" s="89">
        <v>-27.379324</v>
      </c>
    </row>
    <row r="1228" spans="2:15" x14ac:dyDescent="0.25">
      <c r="B1228" s="89">
        <v>15130505000</v>
      </c>
      <c r="C1228" s="89">
        <v>-20.582808</v>
      </c>
      <c r="N1228" s="89">
        <v>15130505000</v>
      </c>
      <c r="O1228" s="89">
        <v>-25.421236</v>
      </c>
    </row>
    <row r="1229" spans="2:15" x14ac:dyDescent="0.25">
      <c r="B1229" s="89">
        <v>15209550000</v>
      </c>
      <c r="C1229" s="89">
        <v>-20.216415000000001</v>
      </c>
      <c r="N1229" s="89">
        <v>15209550000</v>
      </c>
      <c r="O1229" s="89">
        <v>-23.756879999999999</v>
      </c>
    </row>
    <row r="1230" spans="2:15" x14ac:dyDescent="0.25">
      <c r="B1230" s="89">
        <v>15288595000</v>
      </c>
      <c r="C1230" s="89">
        <v>-19.754829000000001</v>
      </c>
      <c r="N1230" s="89">
        <v>15288595000</v>
      </c>
      <c r="O1230" s="89">
        <v>-23.523904999999999</v>
      </c>
    </row>
    <row r="1231" spans="2:15" x14ac:dyDescent="0.25">
      <c r="B1231" s="89">
        <v>15367640000</v>
      </c>
      <c r="C1231" s="89">
        <v>-19.807547</v>
      </c>
      <c r="N1231" s="89">
        <v>15367640000</v>
      </c>
      <c r="O1231" s="89">
        <v>-22.852205000000001</v>
      </c>
    </row>
    <row r="1232" spans="2:15" x14ac:dyDescent="0.25">
      <c r="B1232" s="89">
        <v>15446685000</v>
      </c>
      <c r="C1232" s="89">
        <v>-20.133265000000002</v>
      </c>
      <c r="N1232" s="89">
        <v>15446685000</v>
      </c>
      <c r="O1232" s="89">
        <v>-21.439381000000001</v>
      </c>
    </row>
    <row r="1233" spans="2:15" x14ac:dyDescent="0.25">
      <c r="B1233" s="89">
        <v>15525730000</v>
      </c>
      <c r="C1233" s="89">
        <v>-20.160295000000001</v>
      </c>
      <c r="N1233" s="89">
        <v>15525730000</v>
      </c>
      <c r="O1233" s="89">
        <v>-21.618509</v>
      </c>
    </row>
    <row r="1234" spans="2:15" x14ac:dyDescent="0.25">
      <c r="B1234" s="89">
        <v>15604775000</v>
      </c>
      <c r="C1234" s="89">
        <v>-21.036086999999998</v>
      </c>
      <c r="N1234" s="89">
        <v>15604775000</v>
      </c>
      <c r="O1234" s="89">
        <v>-21.977170999999998</v>
      </c>
    </row>
    <row r="1235" spans="2:15" x14ac:dyDescent="0.25">
      <c r="B1235" s="89">
        <v>15683820000</v>
      </c>
      <c r="C1235" s="89">
        <v>-22.668880000000001</v>
      </c>
      <c r="N1235" s="89">
        <v>15683820000</v>
      </c>
      <c r="O1235" s="89">
        <v>-21.935023999999999</v>
      </c>
    </row>
    <row r="1236" spans="2:15" x14ac:dyDescent="0.25">
      <c r="B1236" s="89">
        <v>15762865000</v>
      </c>
      <c r="C1236" s="89">
        <v>-23.554774999999999</v>
      </c>
      <c r="N1236" s="89">
        <v>15762865000</v>
      </c>
      <c r="O1236" s="89">
        <v>-22.556609999999999</v>
      </c>
    </row>
    <row r="1237" spans="2:15" x14ac:dyDescent="0.25">
      <c r="B1237" s="89">
        <v>15841910000</v>
      </c>
      <c r="C1237" s="89">
        <v>-25.410617999999999</v>
      </c>
      <c r="N1237" s="89">
        <v>15841910000</v>
      </c>
      <c r="O1237" s="89">
        <v>-23.527488999999999</v>
      </c>
    </row>
    <row r="1238" spans="2:15" x14ac:dyDescent="0.25">
      <c r="B1238" s="89">
        <v>15920955000</v>
      </c>
      <c r="C1238" s="89">
        <v>-27.656551</v>
      </c>
      <c r="N1238" s="89">
        <v>15920955000</v>
      </c>
      <c r="O1238" s="89">
        <v>-24.301694999999999</v>
      </c>
    </row>
    <row r="1239" spans="2:15" x14ac:dyDescent="0.25">
      <c r="B1239" s="89">
        <v>16000000000</v>
      </c>
      <c r="C1239" s="89">
        <v>-29.259829</v>
      </c>
      <c r="N1239" s="89">
        <v>16000000000</v>
      </c>
      <c r="O1239" s="89">
        <v>-25.242446999999999</v>
      </c>
    </row>
    <row r="1240" spans="2:15" x14ac:dyDescent="0.25">
      <c r="B1240" s="89" t="s">
        <v>21</v>
      </c>
      <c r="C1240" s="89"/>
      <c r="N1240" s="89" t="s">
        <v>21</v>
      </c>
      <c r="O1240" s="89"/>
    </row>
    <row r="1241" spans="2:15" x14ac:dyDescent="0.25">
      <c r="B1241" s="89"/>
      <c r="C1241" s="89"/>
      <c r="N1241" s="89"/>
      <c r="O1241" s="89"/>
    </row>
    <row r="1242" spans="2:15" x14ac:dyDescent="0.25">
      <c r="B1242" s="89"/>
      <c r="C1242" s="89"/>
      <c r="N1242" s="89"/>
      <c r="O1242" s="89"/>
    </row>
    <row r="1243" spans="2:15" x14ac:dyDescent="0.25">
      <c r="B1243" s="89" t="s">
        <v>35</v>
      </c>
      <c r="C1243" s="89"/>
      <c r="N1243" s="89" t="s">
        <v>35</v>
      </c>
      <c r="O1243" s="89"/>
    </row>
    <row r="1244" spans="2:15" x14ac:dyDescent="0.25">
      <c r="B1244" s="89" t="s">
        <v>19</v>
      </c>
      <c r="C1244" s="89" t="s">
        <v>287</v>
      </c>
      <c r="N1244" s="89" t="s">
        <v>19</v>
      </c>
      <c r="O1244" s="89" t="s">
        <v>287</v>
      </c>
    </row>
    <row r="1245" spans="2:15" x14ac:dyDescent="0.25">
      <c r="B1245" s="89">
        <v>191000000</v>
      </c>
      <c r="C1245" s="89">
        <v>-70.901741000000001</v>
      </c>
      <c r="N1245" s="89">
        <v>191000000</v>
      </c>
      <c r="O1245" s="89">
        <v>-81.494026000000005</v>
      </c>
    </row>
    <row r="1246" spans="2:15" x14ac:dyDescent="0.25">
      <c r="B1246" s="89">
        <v>270045000</v>
      </c>
      <c r="C1246" s="89">
        <v>-73.817527999999996</v>
      </c>
      <c r="N1246" s="89">
        <v>270045000</v>
      </c>
      <c r="O1246" s="89">
        <v>-74.360412999999994</v>
      </c>
    </row>
    <row r="1247" spans="2:15" x14ac:dyDescent="0.25">
      <c r="B1247" s="89">
        <v>349090000</v>
      </c>
      <c r="C1247" s="89">
        <v>-68.183739000000003</v>
      </c>
      <c r="N1247" s="89">
        <v>349090000</v>
      </c>
      <c r="O1247" s="89">
        <v>-75.257721000000004</v>
      </c>
    </row>
    <row r="1248" spans="2:15" x14ac:dyDescent="0.25">
      <c r="B1248" s="89">
        <v>428135000</v>
      </c>
      <c r="C1248" s="89">
        <v>-64.927047999999999</v>
      </c>
      <c r="N1248" s="89">
        <v>428135000</v>
      </c>
      <c r="O1248" s="89">
        <v>-65.499077</v>
      </c>
    </row>
    <row r="1249" spans="2:15" x14ac:dyDescent="0.25">
      <c r="B1249" s="89">
        <v>507180000</v>
      </c>
      <c r="C1249" s="89">
        <v>-58.857590000000002</v>
      </c>
      <c r="N1249" s="89">
        <v>507180000</v>
      </c>
      <c r="O1249" s="89">
        <v>-69.033362999999994</v>
      </c>
    </row>
    <row r="1250" spans="2:15" x14ac:dyDescent="0.25">
      <c r="B1250" s="89">
        <v>586225000</v>
      </c>
      <c r="C1250" s="89">
        <v>-53.411648</v>
      </c>
      <c r="N1250" s="89">
        <v>586225000</v>
      </c>
      <c r="O1250" s="89">
        <v>-58.099800000000002</v>
      </c>
    </row>
    <row r="1251" spans="2:15" x14ac:dyDescent="0.25">
      <c r="B1251" s="89">
        <v>665270000</v>
      </c>
      <c r="C1251" s="89">
        <v>-49.031829999999999</v>
      </c>
      <c r="N1251" s="89">
        <v>665270000</v>
      </c>
      <c r="O1251" s="89">
        <v>-54.464016000000001</v>
      </c>
    </row>
    <row r="1252" spans="2:15" x14ac:dyDescent="0.25">
      <c r="B1252" s="89">
        <v>744315000</v>
      </c>
      <c r="C1252" s="89">
        <v>-45.638187000000002</v>
      </c>
      <c r="N1252" s="89">
        <v>744315000</v>
      </c>
      <c r="O1252" s="89">
        <v>-50.338557999999999</v>
      </c>
    </row>
    <row r="1253" spans="2:15" x14ac:dyDescent="0.25">
      <c r="B1253" s="89">
        <v>823360000</v>
      </c>
      <c r="C1253" s="89">
        <v>-40.394328999999999</v>
      </c>
      <c r="N1253" s="89">
        <v>823360000</v>
      </c>
      <c r="O1253" s="89">
        <v>-47.901287000000004</v>
      </c>
    </row>
    <row r="1254" spans="2:15" x14ac:dyDescent="0.25">
      <c r="B1254" s="89">
        <v>902405000</v>
      </c>
      <c r="C1254" s="89">
        <v>-37.003982999999998</v>
      </c>
      <c r="N1254" s="89">
        <v>902405000</v>
      </c>
      <c r="O1254" s="89">
        <v>-44.653503000000001</v>
      </c>
    </row>
    <row r="1255" spans="2:15" x14ac:dyDescent="0.25">
      <c r="B1255" s="89">
        <v>981450000</v>
      </c>
      <c r="C1255" s="89">
        <v>-32.919193</v>
      </c>
      <c r="N1255" s="89">
        <v>981450000</v>
      </c>
      <c r="O1255" s="89">
        <v>-42.386932000000002</v>
      </c>
    </row>
    <row r="1256" spans="2:15" x14ac:dyDescent="0.25">
      <c r="B1256" s="89">
        <v>1060495000</v>
      </c>
      <c r="C1256" s="89">
        <v>-30.071515999999999</v>
      </c>
      <c r="N1256" s="89">
        <v>1060495000</v>
      </c>
      <c r="O1256" s="89">
        <v>-38.221848000000001</v>
      </c>
    </row>
    <row r="1257" spans="2:15" x14ac:dyDescent="0.25">
      <c r="B1257" s="89">
        <v>1139540000</v>
      </c>
      <c r="C1257" s="89">
        <v>-25.989018999999999</v>
      </c>
      <c r="N1257" s="89">
        <v>1139540000</v>
      </c>
      <c r="O1257" s="89">
        <v>-35.576450000000001</v>
      </c>
    </row>
    <row r="1258" spans="2:15" x14ac:dyDescent="0.25">
      <c r="B1258" s="89">
        <v>1218585000</v>
      </c>
      <c r="C1258" s="89">
        <v>-25.113914000000001</v>
      </c>
      <c r="N1258" s="89">
        <v>1218585000</v>
      </c>
      <c r="O1258" s="89">
        <v>-32.026187999999998</v>
      </c>
    </row>
    <row r="1259" spans="2:15" x14ac:dyDescent="0.25">
      <c r="B1259" s="89">
        <v>1297630000</v>
      </c>
      <c r="C1259" s="89">
        <v>-21.726724999999998</v>
      </c>
      <c r="N1259" s="89">
        <v>1297630000</v>
      </c>
      <c r="O1259" s="89">
        <v>-29.490227000000001</v>
      </c>
    </row>
    <row r="1260" spans="2:15" x14ac:dyDescent="0.25">
      <c r="B1260" s="89">
        <v>1376675000</v>
      </c>
      <c r="C1260" s="89">
        <v>-20.920812999999999</v>
      </c>
      <c r="N1260" s="89">
        <v>1376675000</v>
      </c>
      <c r="O1260" s="89">
        <v>-25.194880000000001</v>
      </c>
    </row>
    <row r="1261" spans="2:15" x14ac:dyDescent="0.25">
      <c r="B1261" s="89">
        <v>1455720000</v>
      </c>
      <c r="C1261" s="89">
        <v>-19.404858000000001</v>
      </c>
      <c r="N1261" s="89">
        <v>1455720000</v>
      </c>
      <c r="O1261" s="89">
        <v>-21.837859999999999</v>
      </c>
    </row>
    <row r="1262" spans="2:15" x14ac:dyDescent="0.25">
      <c r="B1262" s="89">
        <v>1534765000</v>
      </c>
      <c r="C1262" s="89">
        <v>-18.143308999999999</v>
      </c>
      <c r="N1262" s="89">
        <v>1534765000</v>
      </c>
      <c r="O1262" s="89">
        <v>-19.308651000000001</v>
      </c>
    </row>
    <row r="1263" spans="2:15" x14ac:dyDescent="0.25">
      <c r="B1263" s="89">
        <v>1613810000</v>
      </c>
      <c r="C1263" s="89">
        <v>-17.122578000000001</v>
      </c>
      <c r="N1263" s="89">
        <v>1613810000</v>
      </c>
      <c r="O1263" s="89">
        <v>-16.881329000000001</v>
      </c>
    </row>
    <row r="1264" spans="2:15" x14ac:dyDescent="0.25">
      <c r="B1264" s="89">
        <v>1692855000</v>
      </c>
      <c r="C1264" s="89">
        <v>-16.542262999999998</v>
      </c>
      <c r="N1264" s="89">
        <v>1692855000</v>
      </c>
      <c r="O1264" s="89">
        <v>-16.742622000000001</v>
      </c>
    </row>
    <row r="1265" spans="2:15" x14ac:dyDescent="0.25">
      <c r="B1265" s="89">
        <v>1771900000</v>
      </c>
      <c r="C1265" s="89">
        <v>-14.177908</v>
      </c>
      <c r="N1265" s="89">
        <v>1771900000</v>
      </c>
      <c r="O1265" s="89">
        <v>-15.349854000000001</v>
      </c>
    </row>
    <row r="1266" spans="2:15" x14ac:dyDescent="0.25">
      <c r="B1266" s="89">
        <v>1850945000</v>
      </c>
      <c r="C1266" s="89">
        <v>-12.711976</v>
      </c>
      <c r="N1266" s="89">
        <v>1850945000</v>
      </c>
      <c r="O1266" s="89">
        <v>-14.063631000000001</v>
      </c>
    </row>
    <row r="1267" spans="2:15" x14ac:dyDescent="0.25">
      <c r="B1267" s="89">
        <v>1929990000</v>
      </c>
      <c r="C1267" s="89">
        <v>-10.73465</v>
      </c>
      <c r="N1267" s="89">
        <v>1929990000</v>
      </c>
      <c r="O1267" s="89">
        <v>-13.067024</v>
      </c>
    </row>
    <row r="1268" spans="2:15" x14ac:dyDescent="0.25">
      <c r="B1268" s="89">
        <v>2009035000</v>
      </c>
      <c r="C1268" s="89">
        <v>-8.5077084999999997</v>
      </c>
      <c r="N1268" s="89">
        <v>2009035000</v>
      </c>
      <c r="O1268" s="89">
        <v>-12.096194000000001</v>
      </c>
    </row>
    <row r="1269" spans="2:15" x14ac:dyDescent="0.25">
      <c r="B1269" s="89">
        <v>2088080000</v>
      </c>
      <c r="C1269" s="89">
        <v>-7.6880946000000003</v>
      </c>
      <c r="N1269" s="89">
        <v>2088080000</v>
      </c>
      <c r="O1269" s="89">
        <v>-10.975004</v>
      </c>
    </row>
    <row r="1270" spans="2:15" x14ac:dyDescent="0.25">
      <c r="B1270" s="89">
        <v>2167125000</v>
      </c>
      <c r="C1270" s="89">
        <v>-7.4290538000000002</v>
      </c>
      <c r="N1270" s="89">
        <v>2167125000</v>
      </c>
      <c r="O1270" s="89">
        <v>-10.509869</v>
      </c>
    </row>
    <row r="1271" spans="2:15" x14ac:dyDescent="0.25">
      <c r="B1271" s="89">
        <v>2246170000</v>
      </c>
      <c r="C1271" s="89">
        <v>-7.6725124999999998</v>
      </c>
      <c r="N1271" s="89">
        <v>2246170000</v>
      </c>
      <c r="O1271" s="89">
        <v>-9.8335094000000005</v>
      </c>
    </row>
    <row r="1272" spans="2:15" x14ac:dyDescent="0.25">
      <c r="B1272" s="89">
        <v>2325215000</v>
      </c>
      <c r="C1272" s="89">
        <v>-7.9560499</v>
      </c>
      <c r="N1272" s="89">
        <v>2325215000</v>
      </c>
      <c r="O1272" s="89">
        <v>-9.3829917999999992</v>
      </c>
    </row>
    <row r="1273" spans="2:15" x14ac:dyDescent="0.25">
      <c r="B1273" s="89">
        <v>2404260000</v>
      </c>
      <c r="C1273" s="89">
        <v>-8.4055672000000001</v>
      </c>
      <c r="N1273" s="89">
        <v>2404260000</v>
      </c>
      <c r="O1273" s="89">
        <v>-8.878603</v>
      </c>
    </row>
    <row r="1274" spans="2:15" x14ac:dyDescent="0.25">
      <c r="B1274" s="89">
        <v>2483305000</v>
      </c>
      <c r="C1274" s="89">
        <v>-8.5424270999999994</v>
      </c>
      <c r="N1274" s="89">
        <v>2483305000</v>
      </c>
      <c r="O1274" s="89">
        <v>-8.6374034999999996</v>
      </c>
    </row>
    <row r="1275" spans="2:15" x14ac:dyDescent="0.25">
      <c r="B1275" s="89">
        <v>2562350000</v>
      </c>
      <c r="C1275" s="89">
        <v>-8.6328487000000003</v>
      </c>
      <c r="N1275" s="89">
        <v>2562350000</v>
      </c>
      <c r="O1275" s="89">
        <v>-8.5110989000000004</v>
      </c>
    </row>
    <row r="1276" spans="2:15" x14ac:dyDescent="0.25">
      <c r="B1276" s="89">
        <v>2641395000</v>
      </c>
      <c r="C1276" s="89">
        <v>-8.5763969000000007</v>
      </c>
      <c r="N1276" s="89">
        <v>2641395000</v>
      </c>
      <c r="O1276" s="89">
        <v>-8.4666642999999997</v>
      </c>
    </row>
    <row r="1277" spans="2:15" x14ac:dyDescent="0.25">
      <c r="B1277" s="89">
        <v>2720440000</v>
      </c>
      <c r="C1277" s="89">
        <v>-8.6401862999999999</v>
      </c>
      <c r="N1277" s="89">
        <v>2720440000</v>
      </c>
      <c r="O1277" s="89">
        <v>-8.4314251000000002</v>
      </c>
    </row>
    <row r="1278" spans="2:15" x14ac:dyDescent="0.25">
      <c r="B1278" s="89">
        <v>2799485000</v>
      </c>
      <c r="C1278" s="89">
        <v>-8.7064371000000005</v>
      </c>
      <c r="N1278" s="89">
        <v>2799485000</v>
      </c>
      <c r="O1278" s="89">
        <v>-8.4401568999999999</v>
      </c>
    </row>
    <row r="1279" spans="2:15" x14ac:dyDescent="0.25">
      <c r="B1279" s="89">
        <v>2878530000</v>
      </c>
      <c r="C1279" s="89">
        <v>-8.7782116000000006</v>
      </c>
      <c r="N1279" s="89">
        <v>2878530000</v>
      </c>
      <c r="O1279" s="89">
        <v>-8.3298140000000007</v>
      </c>
    </row>
    <row r="1280" spans="2:15" x14ac:dyDescent="0.25">
      <c r="B1280" s="89">
        <v>2957575000</v>
      </c>
      <c r="C1280" s="89">
        <v>-8.8420743999999996</v>
      </c>
      <c r="N1280" s="89">
        <v>2957575000</v>
      </c>
      <c r="O1280" s="89">
        <v>-8.3048315000000006</v>
      </c>
    </row>
    <row r="1281" spans="2:15" x14ac:dyDescent="0.25">
      <c r="B1281" s="89">
        <v>3036620000</v>
      </c>
      <c r="C1281" s="89">
        <v>-8.8769054000000001</v>
      </c>
      <c r="N1281" s="89">
        <v>3036620000</v>
      </c>
      <c r="O1281" s="89">
        <v>-8.3912534999999995</v>
      </c>
    </row>
    <row r="1282" spans="2:15" x14ac:dyDescent="0.25">
      <c r="B1282" s="89">
        <v>3115665000</v>
      </c>
      <c r="C1282" s="89">
        <v>-8.8355969999999999</v>
      </c>
      <c r="N1282" s="89">
        <v>3115665000</v>
      </c>
      <c r="O1282" s="89">
        <v>-8.5010089999999998</v>
      </c>
    </row>
    <row r="1283" spans="2:15" x14ac:dyDescent="0.25">
      <c r="B1283" s="89">
        <v>3194710000</v>
      </c>
      <c r="C1283" s="89">
        <v>-8.7825021999999997</v>
      </c>
      <c r="N1283" s="89">
        <v>3194710000</v>
      </c>
      <c r="O1283" s="89">
        <v>-8.5742674000000001</v>
      </c>
    </row>
    <row r="1284" spans="2:15" x14ac:dyDescent="0.25">
      <c r="B1284" s="89">
        <v>3273755000</v>
      </c>
      <c r="C1284" s="89">
        <v>-8.8486136999999996</v>
      </c>
      <c r="N1284" s="89">
        <v>3273755000</v>
      </c>
      <c r="O1284" s="89">
        <v>-8.6036509999999993</v>
      </c>
    </row>
    <row r="1285" spans="2:15" x14ac:dyDescent="0.25">
      <c r="B1285" s="89">
        <v>3352800000</v>
      </c>
      <c r="C1285" s="89">
        <v>-8.9188565999999998</v>
      </c>
      <c r="N1285" s="89">
        <v>3352800000</v>
      </c>
      <c r="O1285" s="89">
        <v>-8.7071790999999994</v>
      </c>
    </row>
    <row r="1286" spans="2:15" x14ac:dyDescent="0.25">
      <c r="B1286" s="89">
        <v>3431845000</v>
      </c>
      <c r="C1286" s="89">
        <v>-8.9495267999999992</v>
      </c>
      <c r="N1286" s="89">
        <v>3431845000</v>
      </c>
      <c r="O1286" s="89">
        <v>-8.8285227000000006</v>
      </c>
    </row>
    <row r="1287" spans="2:15" x14ac:dyDescent="0.25">
      <c r="B1287" s="89">
        <v>3510890000</v>
      </c>
      <c r="C1287" s="89">
        <v>-8.8983717000000002</v>
      </c>
      <c r="N1287" s="89">
        <v>3510890000</v>
      </c>
      <c r="O1287" s="89">
        <v>-8.8739060999999992</v>
      </c>
    </row>
    <row r="1288" spans="2:15" x14ac:dyDescent="0.25">
      <c r="B1288" s="89">
        <v>3589935000</v>
      </c>
      <c r="C1288" s="89">
        <v>-8.8595246999999997</v>
      </c>
      <c r="N1288" s="89">
        <v>3589935000</v>
      </c>
      <c r="O1288" s="89">
        <v>-8.8766946999999998</v>
      </c>
    </row>
    <row r="1289" spans="2:15" x14ac:dyDescent="0.25">
      <c r="B1289" s="89">
        <v>3668980000</v>
      </c>
      <c r="C1289" s="89">
        <v>-8.7701101000000001</v>
      </c>
      <c r="N1289" s="89">
        <v>3668980000</v>
      </c>
      <c r="O1289" s="89">
        <v>-8.8940134000000004</v>
      </c>
    </row>
    <row r="1290" spans="2:15" x14ac:dyDescent="0.25">
      <c r="B1290" s="89">
        <v>3748025000</v>
      </c>
      <c r="C1290" s="89">
        <v>-8.7578315999999994</v>
      </c>
      <c r="N1290" s="89">
        <v>3748025000</v>
      </c>
      <c r="O1290" s="89">
        <v>-8.9881639</v>
      </c>
    </row>
    <row r="1291" spans="2:15" x14ac:dyDescent="0.25">
      <c r="B1291" s="89">
        <v>3827070000</v>
      </c>
      <c r="C1291" s="89">
        <v>-8.7994641999999992</v>
      </c>
      <c r="N1291" s="89">
        <v>3827070000</v>
      </c>
      <c r="O1291" s="89">
        <v>-9.0788212000000001</v>
      </c>
    </row>
    <row r="1292" spans="2:15" x14ac:dyDescent="0.25">
      <c r="B1292" s="89">
        <v>3906115000</v>
      </c>
      <c r="C1292" s="89">
        <v>-8.7499942999999991</v>
      </c>
      <c r="N1292" s="89">
        <v>3906115000</v>
      </c>
      <c r="O1292" s="89">
        <v>-9.1056013</v>
      </c>
    </row>
    <row r="1293" spans="2:15" x14ac:dyDescent="0.25">
      <c r="B1293" s="89">
        <v>3985160000</v>
      </c>
      <c r="C1293" s="89">
        <v>-8.7187710000000003</v>
      </c>
      <c r="N1293" s="89">
        <v>3985160000</v>
      </c>
      <c r="O1293" s="89">
        <v>-9.1575594000000002</v>
      </c>
    </row>
    <row r="1294" spans="2:15" x14ac:dyDescent="0.25">
      <c r="B1294" s="89">
        <v>4064205000</v>
      </c>
      <c r="C1294" s="89">
        <v>-8.7669715999999998</v>
      </c>
      <c r="N1294" s="89">
        <v>4064205000</v>
      </c>
      <c r="O1294" s="89">
        <v>-9.2140322000000001</v>
      </c>
    </row>
    <row r="1295" spans="2:15" x14ac:dyDescent="0.25">
      <c r="B1295" s="89">
        <v>4143250000</v>
      </c>
      <c r="C1295" s="89">
        <v>-8.7171687999999996</v>
      </c>
      <c r="N1295" s="89">
        <v>4143250000</v>
      </c>
      <c r="O1295" s="89">
        <v>-9.1998242999999995</v>
      </c>
    </row>
    <row r="1296" spans="2:15" x14ac:dyDescent="0.25">
      <c r="B1296" s="89">
        <v>4222295000</v>
      </c>
      <c r="C1296" s="89">
        <v>-8.7038983999999999</v>
      </c>
      <c r="N1296" s="89">
        <v>4222295000</v>
      </c>
      <c r="O1296" s="89">
        <v>-9.2899779999999996</v>
      </c>
    </row>
    <row r="1297" spans="2:15" x14ac:dyDescent="0.25">
      <c r="B1297" s="89">
        <v>4301340000</v>
      </c>
      <c r="C1297" s="89">
        <v>-8.7147856000000008</v>
      </c>
      <c r="N1297" s="89">
        <v>4301340000</v>
      </c>
      <c r="O1297" s="89">
        <v>-9.3624524999999998</v>
      </c>
    </row>
    <row r="1298" spans="2:15" x14ac:dyDescent="0.25">
      <c r="B1298" s="89">
        <v>4380385000</v>
      </c>
      <c r="C1298" s="89">
        <v>-8.7313814000000001</v>
      </c>
      <c r="N1298" s="89">
        <v>4380385000</v>
      </c>
      <c r="O1298" s="89">
        <v>-9.4039830999999996</v>
      </c>
    </row>
    <row r="1299" spans="2:15" x14ac:dyDescent="0.25">
      <c r="B1299" s="89">
        <v>4459430000</v>
      </c>
      <c r="C1299" s="89">
        <v>-8.7512360000000005</v>
      </c>
      <c r="N1299" s="89">
        <v>4459430000</v>
      </c>
      <c r="O1299" s="89">
        <v>-9.4384241000000006</v>
      </c>
    </row>
    <row r="1300" spans="2:15" x14ac:dyDescent="0.25">
      <c r="B1300" s="89">
        <v>4538475000</v>
      </c>
      <c r="C1300" s="89">
        <v>-8.7950105999999995</v>
      </c>
      <c r="N1300" s="89">
        <v>4538475000</v>
      </c>
      <c r="O1300" s="89">
        <v>-9.4961672000000004</v>
      </c>
    </row>
    <row r="1301" spans="2:15" x14ac:dyDescent="0.25">
      <c r="B1301" s="89">
        <v>4617520000</v>
      </c>
      <c r="C1301" s="89">
        <v>-8.7508917000000004</v>
      </c>
      <c r="N1301" s="89">
        <v>4617520000</v>
      </c>
      <c r="O1301" s="89">
        <v>-9.5030336000000002</v>
      </c>
    </row>
    <row r="1302" spans="2:15" x14ac:dyDescent="0.25">
      <c r="B1302" s="89">
        <v>4696565000</v>
      </c>
      <c r="C1302" s="89">
        <v>-8.7090701999999993</v>
      </c>
      <c r="N1302" s="89">
        <v>4696565000</v>
      </c>
      <c r="O1302" s="89">
        <v>-9.6106215000000006</v>
      </c>
    </row>
    <row r="1303" spans="2:15" x14ac:dyDescent="0.25">
      <c r="B1303" s="89">
        <v>4775610000</v>
      </c>
      <c r="C1303" s="89">
        <v>-8.8121127999999995</v>
      </c>
      <c r="N1303" s="89">
        <v>4775610000</v>
      </c>
      <c r="O1303" s="89">
        <v>-9.7940664000000002</v>
      </c>
    </row>
    <row r="1304" spans="2:15" x14ac:dyDescent="0.25">
      <c r="B1304" s="89">
        <v>4854655000</v>
      </c>
      <c r="C1304" s="89">
        <v>-8.8526153999999995</v>
      </c>
      <c r="N1304" s="89">
        <v>4854655000</v>
      </c>
      <c r="O1304" s="89">
        <v>-9.8012227999999997</v>
      </c>
    </row>
    <row r="1305" spans="2:15" x14ac:dyDescent="0.25">
      <c r="B1305" s="89">
        <v>4933700000</v>
      </c>
      <c r="C1305" s="89">
        <v>-8.8218937000000004</v>
      </c>
      <c r="N1305" s="89">
        <v>4933700000</v>
      </c>
      <c r="O1305" s="89">
        <v>-9.7686644000000005</v>
      </c>
    </row>
    <row r="1306" spans="2:15" x14ac:dyDescent="0.25">
      <c r="B1306" s="89">
        <v>5012745000</v>
      </c>
      <c r="C1306" s="89">
        <v>-8.8269032999999997</v>
      </c>
      <c r="N1306" s="89">
        <v>5012745000</v>
      </c>
      <c r="O1306" s="89">
        <v>-9.9064444999999992</v>
      </c>
    </row>
    <row r="1307" spans="2:15" x14ac:dyDescent="0.25">
      <c r="B1307" s="89">
        <v>5091790000</v>
      </c>
      <c r="C1307" s="89">
        <v>-8.961627</v>
      </c>
      <c r="N1307" s="89">
        <v>5091790000</v>
      </c>
      <c r="O1307" s="89">
        <v>-10.075184</v>
      </c>
    </row>
    <row r="1308" spans="2:15" x14ac:dyDescent="0.25">
      <c r="B1308" s="89">
        <v>5170835000</v>
      </c>
      <c r="C1308" s="89">
        <v>-8.9511623</v>
      </c>
      <c r="N1308" s="89">
        <v>5170835000</v>
      </c>
      <c r="O1308" s="89">
        <v>-10.039104999999999</v>
      </c>
    </row>
    <row r="1309" spans="2:15" x14ac:dyDescent="0.25">
      <c r="B1309" s="89">
        <v>5249880000</v>
      </c>
      <c r="C1309" s="89">
        <v>-8.9515676000000006</v>
      </c>
      <c r="N1309" s="89">
        <v>5249880000</v>
      </c>
      <c r="O1309" s="89">
        <v>-10.107932</v>
      </c>
    </row>
    <row r="1310" spans="2:15" x14ac:dyDescent="0.25">
      <c r="B1310" s="89">
        <v>5328925000</v>
      </c>
      <c r="C1310" s="89">
        <v>-9.0167006999999995</v>
      </c>
      <c r="N1310" s="89">
        <v>5328925000</v>
      </c>
      <c r="O1310" s="89">
        <v>-10.160793999999999</v>
      </c>
    </row>
    <row r="1311" spans="2:15" x14ac:dyDescent="0.25">
      <c r="B1311" s="89">
        <v>5407970000</v>
      </c>
      <c r="C1311" s="89">
        <v>-9.1202907999999994</v>
      </c>
      <c r="N1311" s="89">
        <v>5407970000</v>
      </c>
      <c r="O1311" s="89">
        <v>-10.191902000000001</v>
      </c>
    </row>
    <row r="1312" spans="2:15" x14ac:dyDescent="0.25">
      <c r="B1312" s="89">
        <v>5487015000</v>
      </c>
      <c r="C1312" s="89">
        <v>-9.2071904999999994</v>
      </c>
      <c r="N1312" s="89">
        <v>5487015000</v>
      </c>
      <c r="O1312" s="89">
        <v>-10.293858</v>
      </c>
    </row>
    <row r="1313" spans="2:15" x14ac:dyDescent="0.25">
      <c r="B1313" s="89">
        <v>5566060000</v>
      </c>
      <c r="C1313" s="89">
        <v>-9.2670449999999995</v>
      </c>
      <c r="N1313" s="89">
        <v>5566060000</v>
      </c>
      <c r="O1313" s="89">
        <v>-10.361053999999999</v>
      </c>
    </row>
    <row r="1314" spans="2:15" x14ac:dyDescent="0.25">
      <c r="B1314" s="89">
        <v>5645105000</v>
      </c>
      <c r="C1314" s="89">
        <v>-9.2929124999999999</v>
      </c>
      <c r="N1314" s="89">
        <v>5645105000</v>
      </c>
      <c r="O1314" s="89">
        <v>-10.442207</v>
      </c>
    </row>
    <row r="1315" spans="2:15" x14ac:dyDescent="0.25">
      <c r="B1315" s="89">
        <v>5724150000</v>
      </c>
      <c r="C1315" s="89">
        <v>-9.3094549000000004</v>
      </c>
      <c r="N1315" s="89">
        <v>5724150000</v>
      </c>
      <c r="O1315" s="89">
        <v>-10.530326000000001</v>
      </c>
    </row>
    <row r="1316" spans="2:15" x14ac:dyDescent="0.25">
      <c r="B1316" s="89">
        <v>5803195000</v>
      </c>
      <c r="C1316" s="89">
        <v>-9.3929252999999999</v>
      </c>
      <c r="N1316" s="89">
        <v>5803195000</v>
      </c>
      <c r="O1316" s="89">
        <v>-10.567888999999999</v>
      </c>
    </row>
    <row r="1317" spans="2:15" x14ac:dyDescent="0.25">
      <c r="B1317" s="89">
        <v>5882240000</v>
      </c>
      <c r="C1317" s="89">
        <v>-9.5462523000000008</v>
      </c>
      <c r="N1317" s="89">
        <v>5882240000</v>
      </c>
      <c r="O1317" s="89">
        <v>-10.678083000000001</v>
      </c>
    </row>
    <row r="1318" spans="2:15" x14ac:dyDescent="0.25">
      <c r="B1318" s="89">
        <v>5961285000</v>
      </c>
      <c r="C1318" s="89">
        <v>-9.4955826000000005</v>
      </c>
      <c r="N1318" s="89">
        <v>5961285000</v>
      </c>
      <c r="O1318" s="89">
        <v>-10.647821</v>
      </c>
    </row>
    <row r="1319" spans="2:15" x14ac:dyDescent="0.25">
      <c r="B1319" s="89">
        <v>6040330000</v>
      </c>
      <c r="C1319" s="89">
        <v>-9.4450645000000009</v>
      </c>
      <c r="N1319" s="89">
        <v>6040330000</v>
      </c>
      <c r="O1319" s="89">
        <v>-10.635028</v>
      </c>
    </row>
    <row r="1320" spans="2:15" x14ac:dyDescent="0.25">
      <c r="B1320" s="89">
        <v>6119375000</v>
      </c>
      <c r="C1320" s="89">
        <v>-9.4626408000000009</v>
      </c>
      <c r="N1320" s="89">
        <v>6119375000</v>
      </c>
      <c r="O1320" s="89">
        <v>-10.709193000000001</v>
      </c>
    </row>
    <row r="1321" spans="2:15" x14ac:dyDescent="0.25">
      <c r="B1321" s="89">
        <v>6198420000</v>
      </c>
      <c r="C1321" s="89">
        <v>-9.5632601000000008</v>
      </c>
      <c r="N1321" s="89">
        <v>6198420000</v>
      </c>
      <c r="O1321" s="89">
        <v>-10.85022</v>
      </c>
    </row>
    <row r="1322" spans="2:15" x14ac:dyDescent="0.25">
      <c r="B1322" s="89">
        <v>6277465000</v>
      </c>
      <c r="C1322" s="89">
        <v>-9.5997515</v>
      </c>
      <c r="N1322" s="89">
        <v>6277465000</v>
      </c>
      <c r="O1322" s="89">
        <v>-10.854836000000001</v>
      </c>
    </row>
    <row r="1323" spans="2:15" x14ac:dyDescent="0.25">
      <c r="B1323" s="89">
        <v>6356510000</v>
      </c>
      <c r="C1323" s="89">
        <v>-9.6242514000000003</v>
      </c>
      <c r="N1323" s="89">
        <v>6356510000</v>
      </c>
      <c r="O1323" s="89">
        <v>-10.865401</v>
      </c>
    </row>
    <row r="1324" spans="2:15" x14ac:dyDescent="0.25">
      <c r="B1324" s="89">
        <v>6435555000</v>
      </c>
      <c r="C1324" s="89">
        <v>-9.6534137999999992</v>
      </c>
      <c r="N1324" s="89">
        <v>6435555000</v>
      </c>
      <c r="O1324" s="89">
        <v>-10.849501999999999</v>
      </c>
    </row>
    <row r="1325" spans="2:15" x14ac:dyDescent="0.25">
      <c r="B1325" s="89">
        <v>6514600000</v>
      </c>
      <c r="C1325" s="89">
        <v>-9.5266447000000003</v>
      </c>
      <c r="N1325" s="89">
        <v>6514600000</v>
      </c>
      <c r="O1325" s="89">
        <v>-10.821477</v>
      </c>
    </row>
    <row r="1326" spans="2:15" x14ac:dyDescent="0.25">
      <c r="B1326" s="89">
        <v>6593645000</v>
      </c>
      <c r="C1326" s="89">
        <v>-9.4773292999999992</v>
      </c>
      <c r="N1326" s="89">
        <v>6593645000</v>
      </c>
      <c r="O1326" s="89">
        <v>-10.913404999999999</v>
      </c>
    </row>
    <row r="1327" spans="2:15" x14ac:dyDescent="0.25">
      <c r="B1327" s="89">
        <v>6672690000</v>
      </c>
      <c r="C1327" s="89">
        <v>-9.6713619000000008</v>
      </c>
      <c r="N1327" s="89">
        <v>6672690000</v>
      </c>
      <c r="O1327" s="89">
        <v>-11.094267</v>
      </c>
    </row>
    <row r="1328" spans="2:15" x14ac:dyDescent="0.25">
      <c r="B1328" s="89">
        <v>6751735000</v>
      </c>
      <c r="C1328" s="89">
        <v>-9.8040980999999991</v>
      </c>
      <c r="N1328" s="89">
        <v>6751735000</v>
      </c>
      <c r="O1328" s="89">
        <v>-11.052253</v>
      </c>
    </row>
    <row r="1329" spans="2:15" x14ac:dyDescent="0.25">
      <c r="B1329" s="89">
        <v>6830780000</v>
      </c>
      <c r="C1329" s="89">
        <v>-9.8388548</v>
      </c>
      <c r="N1329" s="89">
        <v>6830780000</v>
      </c>
      <c r="O1329" s="89">
        <v>-11.005481</v>
      </c>
    </row>
    <row r="1330" spans="2:15" x14ac:dyDescent="0.25">
      <c r="B1330" s="89">
        <v>6909825000</v>
      </c>
      <c r="C1330" s="89">
        <v>-9.7314004999999995</v>
      </c>
      <c r="N1330" s="89">
        <v>6909825000</v>
      </c>
      <c r="O1330" s="89">
        <v>-10.983510000000001</v>
      </c>
    </row>
    <row r="1331" spans="2:15" x14ac:dyDescent="0.25">
      <c r="B1331" s="89">
        <v>6988870000</v>
      </c>
      <c r="C1331" s="89">
        <v>-9.7111444000000002</v>
      </c>
      <c r="N1331" s="89">
        <v>6988870000</v>
      </c>
      <c r="O1331" s="89">
        <v>-11.153186</v>
      </c>
    </row>
    <row r="1332" spans="2:15" x14ac:dyDescent="0.25">
      <c r="B1332" s="89">
        <v>7067915000</v>
      </c>
      <c r="C1332" s="89">
        <v>-9.9058437000000001</v>
      </c>
      <c r="N1332" s="89">
        <v>7067915000</v>
      </c>
      <c r="O1332" s="89">
        <v>-11.243762</v>
      </c>
    </row>
    <row r="1333" spans="2:15" x14ac:dyDescent="0.25">
      <c r="B1333" s="89">
        <v>7146960000</v>
      </c>
      <c r="C1333" s="89">
        <v>-10.070271</v>
      </c>
      <c r="N1333" s="89">
        <v>7146960000</v>
      </c>
      <c r="O1333" s="89">
        <v>-11.269636</v>
      </c>
    </row>
    <row r="1334" spans="2:15" x14ac:dyDescent="0.25">
      <c r="B1334" s="89">
        <v>7226005000</v>
      </c>
      <c r="C1334" s="89">
        <v>-10.094814</v>
      </c>
      <c r="N1334" s="89">
        <v>7226005000</v>
      </c>
      <c r="O1334" s="89">
        <v>-11.251606000000001</v>
      </c>
    </row>
    <row r="1335" spans="2:15" x14ac:dyDescent="0.25">
      <c r="B1335" s="89">
        <v>7305050000</v>
      </c>
      <c r="C1335" s="89">
        <v>-10.128663</v>
      </c>
      <c r="N1335" s="89">
        <v>7305050000</v>
      </c>
      <c r="O1335" s="89">
        <v>-11.31237</v>
      </c>
    </row>
    <row r="1336" spans="2:15" x14ac:dyDescent="0.25">
      <c r="B1336" s="89">
        <v>7384095000</v>
      </c>
      <c r="C1336" s="89">
        <v>-10.012001</v>
      </c>
      <c r="N1336" s="89">
        <v>7384095000</v>
      </c>
      <c r="O1336" s="89">
        <v>-11.272122</v>
      </c>
    </row>
    <row r="1337" spans="2:15" x14ac:dyDescent="0.25">
      <c r="B1337" s="89">
        <v>7463140000</v>
      </c>
      <c r="C1337" s="89">
        <v>-10.096114</v>
      </c>
      <c r="N1337" s="89">
        <v>7463140000</v>
      </c>
      <c r="O1337" s="89">
        <v>-11.400843999999999</v>
      </c>
    </row>
    <row r="1338" spans="2:15" x14ac:dyDescent="0.25">
      <c r="B1338" s="89">
        <v>7542185000</v>
      </c>
      <c r="C1338" s="89">
        <v>-10.291762</v>
      </c>
      <c r="N1338" s="89">
        <v>7542185000</v>
      </c>
      <c r="O1338" s="89">
        <v>-11.480926999999999</v>
      </c>
    </row>
    <row r="1339" spans="2:15" x14ac:dyDescent="0.25">
      <c r="B1339" s="89">
        <v>7621230000</v>
      </c>
      <c r="C1339" s="89">
        <v>-10.229317999999999</v>
      </c>
      <c r="N1339" s="89">
        <v>7621230000</v>
      </c>
      <c r="O1339" s="89">
        <v>-11.366714</v>
      </c>
    </row>
    <row r="1340" spans="2:15" x14ac:dyDescent="0.25">
      <c r="B1340" s="89">
        <v>7700275000</v>
      </c>
      <c r="C1340" s="89">
        <v>-10.287003</v>
      </c>
      <c r="N1340" s="89">
        <v>7700275000</v>
      </c>
      <c r="O1340" s="89">
        <v>-11.484014999999999</v>
      </c>
    </row>
    <row r="1341" spans="2:15" x14ac:dyDescent="0.25">
      <c r="B1341" s="89">
        <v>7779320000</v>
      </c>
      <c r="C1341" s="89">
        <v>-10.393084999999999</v>
      </c>
      <c r="N1341" s="89">
        <v>7779320000</v>
      </c>
      <c r="O1341" s="89">
        <v>-11.525568</v>
      </c>
    </row>
    <row r="1342" spans="2:15" x14ac:dyDescent="0.25">
      <c r="B1342" s="89">
        <v>7858365000</v>
      </c>
      <c r="C1342" s="89">
        <v>-10.307513999999999</v>
      </c>
      <c r="N1342" s="89">
        <v>7858365000</v>
      </c>
      <c r="O1342" s="89">
        <v>-11.381993</v>
      </c>
    </row>
    <row r="1343" spans="2:15" x14ac:dyDescent="0.25">
      <c r="B1343" s="89">
        <v>7937410000</v>
      </c>
      <c r="C1343" s="89">
        <v>-10.222595999999999</v>
      </c>
      <c r="N1343" s="89">
        <v>7937410000</v>
      </c>
      <c r="O1343" s="89">
        <v>-11.435522000000001</v>
      </c>
    </row>
    <row r="1344" spans="2:15" x14ac:dyDescent="0.25">
      <c r="B1344" s="89">
        <v>8016455000</v>
      </c>
      <c r="C1344" s="89">
        <v>-10.311166</v>
      </c>
      <c r="N1344" s="89">
        <v>8016455000</v>
      </c>
      <c r="O1344" s="89">
        <v>-11.567803</v>
      </c>
    </row>
    <row r="1345" spans="2:15" x14ac:dyDescent="0.25">
      <c r="B1345" s="89">
        <v>8095500000</v>
      </c>
      <c r="C1345" s="89">
        <v>-10.631057</v>
      </c>
      <c r="N1345" s="89">
        <v>8095500000</v>
      </c>
      <c r="O1345" s="89">
        <v>-11.750921999999999</v>
      </c>
    </row>
    <row r="1346" spans="2:15" x14ac:dyDescent="0.25">
      <c r="B1346" s="89">
        <v>8174545000</v>
      </c>
      <c r="C1346" s="89">
        <v>-10.579793</v>
      </c>
      <c r="N1346" s="89">
        <v>8174545000</v>
      </c>
      <c r="O1346" s="89">
        <v>-11.659990000000001</v>
      </c>
    </row>
    <row r="1347" spans="2:15" x14ac:dyDescent="0.25">
      <c r="B1347" s="89">
        <v>8253590000</v>
      </c>
      <c r="C1347" s="89">
        <v>-10.655828</v>
      </c>
      <c r="N1347" s="89">
        <v>8253590000</v>
      </c>
      <c r="O1347" s="89">
        <v>-11.79663</v>
      </c>
    </row>
    <row r="1348" spans="2:15" x14ac:dyDescent="0.25">
      <c r="B1348" s="89">
        <v>8332635000</v>
      </c>
      <c r="C1348" s="89">
        <v>-10.643217999999999</v>
      </c>
      <c r="N1348" s="89">
        <v>8332635000</v>
      </c>
      <c r="O1348" s="89">
        <v>-11.803974999999999</v>
      </c>
    </row>
    <row r="1349" spans="2:15" x14ac:dyDescent="0.25">
      <c r="B1349" s="89">
        <v>8411680000</v>
      </c>
      <c r="C1349" s="89">
        <v>-10.692019999999999</v>
      </c>
      <c r="N1349" s="89">
        <v>8411680000</v>
      </c>
      <c r="O1349" s="89">
        <v>-11.916444</v>
      </c>
    </row>
    <row r="1350" spans="2:15" x14ac:dyDescent="0.25">
      <c r="B1350" s="89">
        <v>8490725000</v>
      </c>
      <c r="C1350" s="89">
        <v>-11.073464</v>
      </c>
      <c r="N1350" s="89">
        <v>8490725000</v>
      </c>
      <c r="O1350" s="89">
        <v>-12.339843</v>
      </c>
    </row>
    <row r="1351" spans="2:15" x14ac:dyDescent="0.25">
      <c r="B1351" s="89">
        <v>8569770000</v>
      </c>
      <c r="C1351" s="89">
        <v>-11.116289</v>
      </c>
      <c r="N1351" s="89">
        <v>8569770000</v>
      </c>
      <c r="O1351" s="89">
        <v>-12.157223</v>
      </c>
    </row>
    <row r="1352" spans="2:15" x14ac:dyDescent="0.25">
      <c r="B1352" s="89">
        <v>8648815000</v>
      </c>
      <c r="C1352" s="89">
        <v>-11.100842999999999</v>
      </c>
      <c r="N1352" s="89">
        <v>8648815000</v>
      </c>
      <c r="O1352" s="89">
        <v>-12.283168999999999</v>
      </c>
    </row>
    <row r="1353" spans="2:15" x14ac:dyDescent="0.25">
      <c r="B1353" s="89">
        <v>8727860000</v>
      </c>
      <c r="C1353" s="89">
        <v>-11.078371000000001</v>
      </c>
      <c r="N1353" s="89">
        <v>8727860000</v>
      </c>
      <c r="O1353" s="89">
        <v>-12.247463</v>
      </c>
    </row>
    <row r="1354" spans="2:15" x14ac:dyDescent="0.25">
      <c r="B1354" s="89">
        <v>8806905000</v>
      </c>
      <c r="C1354" s="89">
        <v>-10.923844000000001</v>
      </c>
      <c r="N1354" s="89">
        <v>8806905000</v>
      </c>
      <c r="O1354" s="89">
        <v>-12.159995</v>
      </c>
    </row>
    <row r="1355" spans="2:15" x14ac:dyDescent="0.25">
      <c r="B1355" s="89">
        <v>8885950000</v>
      </c>
      <c r="C1355" s="89">
        <v>-11.036044</v>
      </c>
      <c r="N1355" s="89">
        <v>8885950000</v>
      </c>
      <c r="O1355" s="89">
        <v>-12.18225</v>
      </c>
    </row>
    <row r="1356" spans="2:15" x14ac:dyDescent="0.25">
      <c r="B1356" s="89">
        <v>8964995000</v>
      </c>
      <c r="C1356" s="89">
        <v>-11.074388000000001</v>
      </c>
      <c r="N1356" s="89">
        <v>8964995000</v>
      </c>
      <c r="O1356" s="89">
        <v>-12.229583</v>
      </c>
    </row>
    <row r="1357" spans="2:15" x14ac:dyDescent="0.25">
      <c r="B1357" s="89">
        <v>9044040000</v>
      </c>
      <c r="C1357" s="89">
        <v>-11.108079</v>
      </c>
      <c r="N1357" s="89">
        <v>9044040000</v>
      </c>
      <c r="O1357" s="89">
        <v>-12.299405999999999</v>
      </c>
    </row>
    <row r="1358" spans="2:15" x14ac:dyDescent="0.25">
      <c r="B1358" s="89">
        <v>9123085000</v>
      </c>
      <c r="C1358" s="89">
        <v>-10.981418</v>
      </c>
      <c r="N1358" s="89">
        <v>9123085000</v>
      </c>
      <c r="O1358" s="89">
        <v>-12.087585000000001</v>
      </c>
    </row>
    <row r="1359" spans="2:15" x14ac:dyDescent="0.25">
      <c r="B1359" s="89">
        <v>9202130000</v>
      </c>
      <c r="C1359" s="89">
        <v>-10.81575</v>
      </c>
      <c r="N1359" s="89">
        <v>9202130000</v>
      </c>
      <c r="O1359" s="89">
        <v>-12.015188</v>
      </c>
    </row>
    <row r="1360" spans="2:15" x14ac:dyDescent="0.25">
      <c r="B1360" s="89">
        <v>9281175000</v>
      </c>
      <c r="C1360" s="89">
        <v>-10.967694</v>
      </c>
      <c r="N1360" s="89">
        <v>9281175000</v>
      </c>
      <c r="O1360" s="89">
        <v>-12.189591999999999</v>
      </c>
    </row>
    <row r="1361" spans="2:15" x14ac:dyDescent="0.25">
      <c r="B1361" s="89">
        <v>9360220000</v>
      </c>
      <c r="C1361" s="89">
        <v>-10.836971999999999</v>
      </c>
      <c r="N1361" s="89">
        <v>9360220000</v>
      </c>
      <c r="O1361" s="89">
        <v>-11.979464999999999</v>
      </c>
    </row>
    <row r="1362" spans="2:15" x14ac:dyDescent="0.25">
      <c r="B1362" s="89">
        <v>9439265000</v>
      </c>
      <c r="C1362" s="89">
        <v>-10.840325</v>
      </c>
      <c r="N1362" s="89">
        <v>9439265000</v>
      </c>
      <c r="O1362" s="89">
        <v>-12.014614999999999</v>
      </c>
    </row>
    <row r="1363" spans="2:15" x14ac:dyDescent="0.25">
      <c r="B1363" s="89">
        <v>9518310000</v>
      </c>
      <c r="C1363" s="89">
        <v>-10.818292</v>
      </c>
      <c r="N1363" s="89">
        <v>9518310000</v>
      </c>
      <c r="O1363" s="89">
        <v>-12.004451</v>
      </c>
    </row>
    <row r="1364" spans="2:15" x14ac:dyDescent="0.25">
      <c r="B1364" s="89">
        <v>9597355000</v>
      </c>
      <c r="C1364" s="89">
        <v>-10.731347</v>
      </c>
      <c r="N1364" s="89">
        <v>9597355000</v>
      </c>
      <c r="O1364" s="89">
        <v>-11.875156</v>
      </c>
    </row>
    <row r="1365" spans="2:15" x14ac:dyDescent="0.25">
      <c r="B1365" s="89">
        <v>9676400000</v>
      </c>
      <c r="C1365" s="89">
        <v>-10.624556999999999</v>
      </c>
      <c r="N1365" s="89">
        <v>9676400000</v>
      </c>
      <c r="O1365" s="89">
        <v>-11.835858999999999</v>
      </c>
    </row>
    <row r="1366" spans="2:15" x14ac:dyDescent="0.25">
      <c r="B1366" s="89">
        <v>9755445000</v>
      </c>
      <c r="C1366" s="89">
        <v>-10.640872</v>
      </c>
      <c r="N1366" s="89">
        <v>9755445000</v>
      </c>
      <c r="O1366" s="89">
        <v>-11.766226</v>
      </c>
    </row>
    <row r="1367" spans="2:15" x14ac:dyDescent="0.25">
      <c r="B1367" s="89">
        <v>9834490000</v>
      </c>
      <c r="C1367" s="89">
        <v>-10.812875</v>
      </c>
      <c r="N1367" s="89">
        <v>9834490000</v>
      </c>
      <c r="O1367" s="89">
        <v>-11.9407</v>
      </c>
    </row>
    <row r="1368" spans="2:15" x14ac:dyDescent="0.25">
      <c r="B1368" s="89">
        <v>9913535000</v>
      </c>
      <c r="C1368" s="89">
        <v>-10.666632999999999</v>
      </c>
      <c r="N1368" s="89">
        <v>9913535000</v>
      </c>
      <c r="O1368" s="89">
        <v>-11.768713999999999</v>
      </c>
    </row>
    <row r="1369" spans="2:15" x14ac:dyDescent="0.25">
      <c r="B1369" s="89">
        <v>9992580000</v>
      </c>
      <c r="C1369" s="89">
        <v>-10.615107999999999</v>
      </c>
      <c r="N1369" s="89">
        <v>9992580000</v>
      </c>
      <c r="O1369" s="89">
        <v>-11.760805</v>
      </c>
    </row>
    <row r="1370" spans="2:15" x14ac:dyDescent="0.25">
      <c r="B1370" s="89">
        <v>10071625000</v>
      </c>
      <c r="C1370" s="89">
        <v>-10.713592</v>
      </c>
      <c r="N1370" s="89">
        <v>10071625000</v>
      </c>
      <c r="O1370" s="89">
        <v>-11.806984</v>
      </c>
    </row>
    <row r="1371" spans="2:15" x14ac:dyDescent="0.25">
      <c r="B1371" s="89">
        <v>10150670000</v>
      </c>
      <c r="C1371" s="89">
        <v>-10.577009</v>
      </c>
      <c r="N1371" s="89">
        <v>10150670000</v>
      </c>
      <c r="O1371" s="89">
        <v>-11.626272999999999</v>
      </c>
    </row>
    <row r="1372" spans="2:15" x14ac:dyDescent="0.25">
      <c r="B1372" s="89">
        <v>10229715000</v>
      </c>
      <c r="C1372" s="89">
        <v>-10.642897</v>
      </c>
      <c r="N1372" s="89">
        <v>10229715000</v>
      </c>
      <c r="O1372" s="89">
        <v>-11.701447999999999</v>
      </c>
    </row>
    <row r="1373" spans="2:15" x14ac:dyDescent="0.25">
      <c r="B1373" s="89">
        <v>10308760000</v>
      </c>
      <c r="C1373" s="89">
        <v>-10.784981</v>
      </c>
      <c r="N1373" s="89">
        <v>10308760000</v>
      </c>
      <c r="O1373" s="89">
        <v>-11.733302</v>
      </c>
    </row>
    <row r="1374" spans="2:15" x14ac:dyDescent="0.25">
      <c r="B1374" s="89">
        <v>10387805000</v>
      </c>
      <c r="C1374" s="89">
        <v>-10.809476</v>
      </c>
      <c r="N1374" s="89">
        <v>10387805000</v>
      </c>
      <c r="O1374" s="89">
        <v>-11.738872000000001</v>
      </c>
    </row>
    <row r="1375" spans="2:15" x14ac:dyDescent="0.25">
      <c r="B1375" s="89">
        <v>10466850000</v>
      </c>
      <c r="C1375" s="89">
        <v>-10.665815</v>
      </c>
      <c r="N1375" s="89">
        <v>10466850000</v>
      </c>
      <c r="O1375" s="89">
        <v>-11.658643</v>
      </c>
    </row>
    <row r="1376" spans="2:15" x14ac:dyDescent="0.25">
      <c r="B1376" s="89">
        <v>10545895000</v>
      </c>
      <c r="C1376" s="89">
        <v>-10.806129</v>
      </c>
      <c r="N1376" s="89">
        <v>10545895000</v>
      </c>
      <c r="O1376" s="89">
        <v>-11.646913</v>
      </c>
    </row>
    <row r="1377" spans="2:15" x14ac:dyDescent="0.25">
      <c r="B1377" s="89">
        <v>10624940000</v>
      </c>
      <c r="C1377" s="89">
        <v>-10.864502999999999</v>
      </c>
      <c r="N1377" s="89">
        <v>10624940000</v>
      </c>
      <c r="O1377" s="89">
        <v>-11.683275999999999</v>
      </c>
    </row>
    <row r="1378" spans="2:15" x14ac:dyDescent="0.25">
      <c r="B1378" s="89">
        <v>10703985000</v>
      </c>
      <c r="C1378" s="89">
        <v>-10.962802</v>
      </c>
      <c r="N1378" s="89">
        <v>10703985000</v>
      </c>
      <c r="O1378" s="89">
        <v>-11.813541000000001</v>
      </c>
    </row>
    <row r="1379" spans="2:15" x14ac:dyDescent="0.25">
      <c r="B1379" s="89">
        <v>10783030000</v>
      </c>
      <c r="C1379" s="89">
        <v>-10.946026</v>
      </c>
      <c r="N1379" s="89">
        <v>10783030000</v>
      </c>
      <c r="O1379" s="89">
        <v>-11.748272999999999</v>
      </c>
    </row>
    <row r="1380" spans="2:15" x14ac:dyDescent="0.25">
      <c r="B1380" s="89">
        <v>10862075000</v>
      </c>
      <c r="C1380" s="89">
        <v>-11.055350000000001</v>
      </c>
      <c r="N1380" s="89">
        <v>10862075000</v>
      </c>
      <c r="O1380" s="89">
        <v>-11.860007</v>
      </c>
    </row>
    <row r="1381" spans="2:15" x14ac:dyDescent="0.25">
      <c r="B1381" s="89">
        <v>10941120000</v>
      </c>
      <c r="C1381" s="89">
        <v>-10.939170000000001</v>
      </c>
      <c r="N1381" s="89">
        <v>10941120000</v>
      </c>
      <c r="O1381" s="89">
        <v>-11.739579000000001</v>
      </c>
    </row>
    <row r="1382" spans="2:15" x14ac:dyDescent="0.25">
      <c r="B1382" s="89">
        <v>11020165000</v>
      </c>
      <c r="C1382" s="89">
        <v>-10.989126000000001</v>
      </c>
      <c r="N1382" s="89">
        <v>11020165000</v>
      </c>
      <c r="O1382" s="89">
        <v>-11.735891000000001</v>
      </c>
    </row>
    <row r="1383" spans="2:15" x14ac:dyDescent="0.25">
      <c r="B1383" s="89">
        <v>11099210000</v>
      </c>
      <c r="C1383" s="89">
        <v>-11.218037000000001</v>
      </c>
      <c r="N1383" s="89">
        <v>11099210000</v>
      </c>
      <c r="O1383" s="89">
        <v>-11.927177</v>
      </c>
    </row>
    <row r="1384" spans="2:15" x14ac:dyDescent="0.25">
      <c r="B1384" s="89">
        <v>11178255000</v>
      </c>
      <c r="C1384" s="89">
        <v>-10.982590999999999</v>
      </c>
      <c r="N1384" s="89">
        <v>11178255000</v>
      </c>
      <c r="O1384" s="89">
        <v>-11.666763</v>
      </c>
    </row>
    <row r="1385" spans="2:15" x14ac:dyDescent="0.25">
      <c r="B1385" s="89">
        <v>11257300000</v>
      </c>
      <c r="C1385" s="89">
        <v>-11.104677000000001</v>
      </c>
      <c r="N1385" s="89">
        <v>11257300000</v>
      </c>
      <c r="O1385" s="89">
        <v>-11.752625</v>
      </c>
    </row>
    <row r="1386" spans="2:15" x14ac:dyDescent="0.25">
      <c r="B1386" s="89">
        <v>11336345000</v>
      </c>
      <c r="C1386" s="89">
        <v>-11.174201</v>
      </c>
      <c r="N1386" s="89">
        <v>11336345000</v>
      </c>
      <c r="O1386" s="89">
        <v>-11.726335000000001</v>
      </c>
    </row>
    <row r="1387" spans="2:15" x14ac:dyDescent="0.25">
      <c r="B1387" s="89">
        <v>11415390000</v>
      </c>
      <c r="C1387" s="89">
        <v>-11.192542</v>
      </c>
      <c r="N1387" s="89">
        <v>11415390000</v>
      </c>
      <c r="O1387" s="89">
        <v>-11.694140000000001</v>
      </c>
    </row>
    <row r="1388" spans="2:15" x14ac:dyDescent="0.25">
      <c r="B1388" s="89">
        <v>11494435000</v>
      </c>
      <c r="C1388" s="89">
        <v>-11.286153000000001</v>
      </c>
      <c r="N1388" s="89">
        <v>11494435000</v>
      </c>
      <c r="O1388" s="89">
        <v>-11.724041</v>
      </c>
    </row>
    <row r="1389" spans="2:15" x14ac:dyDescent="0.25">
      <c r="B1389" s="89">
        <v>11573480000</v>
      </c>
      <c r="C1389" s="89">
        <v>-11.304452</v>
      </c>
      <c r="N1389" s="89">
        <v>11573480000</v>
      </c>
      <c r="O1389" s="89">
        <v>-11.565769</v>
      </c>
    </row>
    <row r="1390" spans="2:15" x14ac:dyDescent="0.25">
      <c r="B1390" s="89">
        <v>11652525000</v>
      </c>
      <c r="C1390" s="89">
        <v>-11.577365</v>
      </c>
      <c r="N1390" s="89">
        <v>11652525000</v>
      </c>
      <c r="O1390" s="89">
        <v>-11.758222999999999</v>
      </c>
    </row>
    <row r="1391" spans="2:15" x14ac:dyDescent="0.25">
      <c r="B1391" s="89">
        <v>11731570000</v>
      </c>
      <c r="C1391" s="89">
        <v>-11.524652</v>
      </c>
      <c r="N1391" s="89">
        <v>11731570000</v>
      </c>
      <c r="O1391" s="89">
        <v>-11.684022000000001</v>
      </c>
    </row>
    <row r="1392" spans="2:15" x14ac:dyDescent="0.25">
      <c r="B1392" s="89">
        <v>11810615000</v>
      </c>
      <c r="C1392" s="89">
        <v>-11.75281</v>
      </c>
      <c r="N1392" s="89">
        <v>11810615000</v>
      </c>
      <c r="O1392" s="89">
        <v>-11.703809</v>
      </c>
    </row>
    <row r="1393" spans="2:15" x14ac:dyDescent="0.25">
      <c r="B1393" s="89">
        <v>11889660000</v>
      </c>
      <c r="C1393" s="89">
        <v>-12.044409</v>
      </c>
      <c r="N1393" s="89">
        <v>11889660000</v>
      </c>
      <c r="O1393" s="89">
        <v>-11.794067</v>
      </c>
    </row>
    <row r="1394" spans="2:15" x14ac:dyDescent="0.25">
      <c r="B1394" s="89">
        <v>11968705000</v>
      </c>
      <c r="C1394" s="89">
        <v>-12.15757</v>
      </c>
      <c r="N1394" s="89">
        <v>11968705000</v>
      </c>
      <c r="O1394" s="89">
        <v>-11.809335000000001</v>
      </c>
    </row>
    <row r="1395" spans="2:15" x14ac:dyDescent="0.25">
      <c r="B1395" s="89">
        <v>12047750000</v>
      </c>
      <c r="C1395" s="89">
        <v>-12.417177000000001</v>
      </c>
      <c r="N1395" s="89">
        <v>12047750000</v>
      </c>
      <c r="O1395" s="89">
        <v>-11.931241999999999</v>
      </c>
    </row>
    <row r="1396" spans="2:15" x14ac:dyDescent="0.25">
      <c r="B1396" s="89">
        <v>12126795000</v>
      </c>
      <c r="C1396" s="89">
        <v>-12.750848</v>
      </c>
      <c r="N1396" s="89">
        <v>12126795000</v>
      </c>
      <c r="O1396" s="89">
        <v>-12.097787</v>
      </c>
    </row>
    <row r="1397" spans="2:15" x14ac:dyDescent="0.25">
      <c r="B1397" s="89">
        <v>12205840000</v>
      </c>
      <c r="C1397" s="89">
        <v>-13.076834</v>
      </c>
      <c r="N1397" s="89">
        <v>12205840000</v>
      </c>
      <c r="O1397" s="89">
        <v>-12.311553999999999</v>
      </c>
    </row>
    <row r="1398" spans="2:15" x14ac:dyDescent="0.25">
      <c r="B1398" s="89">
        <v>12284885000</v>
      </c>
      <c r="C1398" s="89">
        <v>-13.381102</v>
      </c>
      <c r="N1398" s="89">
        <v>12284885000</v>
      </c>
      <c r="O1398" s="89">
        <v>-12.425951</v>
      </c>
    </row>
    <row r="1399" spans="2:15" x14ac:dyDescent="0.25">
      <c r="B1399" s="89">
        <v>12363930000</v>
      </c>
      <c r="C1399" s="89">
        <v>-13.757559000000001</v>
      </c>
      <c r="N1399" s="89">
        <v>12363930000</v>
      </c>
      <c r="O1399" s="89">
        <v>-12.658735999999999</v>
      </c>
    </row>
    <row r="1400" spans="2:15" x14ac:dyDescent="0.25">
      <c r="B1400" s="89">
        <v>12442975000</v>
      </c>
      <c r="C1400" s="89">
        <v>-14.191938</v>
      </c>
      <c r="N1400" s="89">
        <v>12442975000</v>
      </c>
      <c r="O1400" s="89">
        <v>-13.073819</v>
      </c>
    </row>
    <row r="1401" spans="2:15" x14ac:dyDescent="0.25">
      <c r="B1401" s="89">
        <v>12522020000</v>
      </c>
      <c r="C1401" s="89">
        <v>-14.601352</v>
      </c>
      <c r="N1401" s="89">
        <v>12522020000</v>
      </c>
      <c r="O1401" s="89">
        <v>-13.566601</v>
      </c>
    </row>
    <row r="1402" spans="2:15" x14ac:dyDescent="0.25">
      <c r="B1402" s="89">
        <v>12601065000</v>
      </c>
      <c r="C1402" s="89">
        <v>-15.05888</v>
      </c>
      <c r="N1402" s="89">
        <v>12601065000</v>
      </c>
      <c r="O1402" s="89">
        <v>-14.003845</v>
      </c>
    </row>
    <row r="1403" spans="2:15" x14ac:dyDescent="0.25">
      <c r="B1403" s="89">
        <v>12680110000</v>
      </c>
      <c r="C1403" s="89">
        <v>-15.550563</v>
      </c>
      <c r="N1403" s="89">
        <v>12680110000</v>
      </c>
      <c r="O1403" s="89">
        <v>-14.627884</v>
      </c>
    </row>
    <row r="1404" spans="2:15" x14ac:dyDescent="0.25">
      <c r="B1404" s="89">
        <v>12759155000</v>
      </c>
      <c r="C1404" s="89">
        <v>-16.012180000000001</v>
      </c>
      <c r="N1404" s="89">
        <v>12759155000</v>
      </c>
      <c r="O1404" s="89">
        <v>-15.683236000000001</v>
      </c>
    </row>
    <row r="1405" spans="2:15" x14ac:dyDescent="0.25">
      <c r="B1405" s="89">
        <v>12838200000</v>
      </c>
      <c r="C1405" s="89">
        <v>-16.528559000000001</v>
      </c>
      <c r="N1405" s="89">
        <v>12838200000</v>
      </c>
      <c r="O1405" s="89">
        <v>-16.193660999999999</v>
      </c>
    </row>
    <row r="1406" spans="2:15" x14ac:dyDescent="0.25">
      <c r="B1406" s="89">
        <v>12917245000</v>
      </c>
      <c r="C1406" s="89">
        <v>-17.039899999999999</v>
      </c>
      <c r="N1406" s="89">
        <v>12917245000</v>
      </c>
      <c r="O1406" s="89">
        <v>-16.695028000000001</v>
      </c>
    </row>
    <row r="1407" spans="2:15" x14ac:dyDescent="0.25">
      <c r="B1407" s="89">
        <v>12996290000</v>
      </c>
      <c r="C1407" s="89">
        <v>-17.650722999999999</v>
      </c>
      <c r="N1407" s="89">
        <v>12996290000</v>
      </c>
      <c r="O1407" s="89">
        <v>-19.053657999999999</v>
      </c>
    </row>
    <row r="1408" spans="2:15" x14ac:dyDescent="0.25">
      <c r="B1408" s="89">
        <v>13075335000</v>
      </c>
      <c r="C1408" s="89">
        <v>-18.135551</v>
      </c>
      <c r="N1408" s="89">
        <v>13075335000</v>
      </c>
      <c r="O1408" s="89">
        <v>-20.097999999999999</v>
      </c>
    </row>
    <row r="1409" spans="2:15" x14ac:dyDescent="0.25">
      <c r="B1409" s="89">
        <v>13154380000</v>
      </c>
      <c r="C1409" s="89">
        <v>-18.689623000000001</v>
      </c>
      <c r="N1409" s="89">
        <v>13154380000</v>
      </c>
      <c r="O1409" s="89">
        <v>-20.032824000000002</v>
      </c>
    </row>
    <row r="1410" spans="2:15" x14ac:dyDescent="0.25">
      <c r="B1410" s="89">
        <v>13233425000</v>
      </c>
      <c r="C1410" s="89">
        <v>-19.331448000000002</v>
      </c>
      <c r="N1410" s="89">
        <v>13233425000</v>
      </c>
      <c r="O1410" s="89">
        <v>-21.809919000000001</v>
      </c>
    </row>
    <row r="1411" spans="2:15" x14ac:dyDescent="0.25">
      <c r="B1411" s="89">
        <v>13312470000</v>
      </c>
      <c r="C1411" s="89">
        <v>-19.873456999999998</v>
      </c>
      <c r="N1411" s="89">
        <v>13312470000</v>
      </c>
      <c r="O1411" s="89">
        <v>-23.454177999999999</v>
      </c>
    </row>
    <row r="1412" spans="2:15" x14ac:dyDescent="0.25">
      <c r="B1412" s="89">
        <v>13391515000</v>
      </c>
      <c r="C1412" s="89">
        <v>-20.502586000000001</v>
      </c>
      <c r="N1412" s="89">
        <v>13391515000</v>
      </c>
      <c r="O1412" s="89">
        <v>-24.361111000000001</v>
      </c>
    </row>
    <row r="1413" spans="2:15" x14ac:dyDescent="0.25">
      <c r="B1413" s="89">
        <v>13470560000</v>
      </c>
      <c r="C1413" s="89">
        <v>-21.154757</v>
      </c>
      <c r="N1413" s="89">
        <v>13470560000</v>
      </c>
      <c r="O1413" s="89">
        <v>-26.372993000000001</v>
      </c>
    </row>
    <row r="1414" spans="2:15" x14ac:dyDescent="0.25">
      <c r="B1414" s="89">
        <v>13549605000</v>
      </c>
      <c r="C1414" s="89">
        <v>-21.804123000000001</v>
      </c>
      <c r="N1414" s="89">
        <v>13549605000</v>
      </c>
      <c r="O1414" s="89">
        <v>-27.411408999999999</v>
      </c>
    </row>
    <row r="1415" spans="2:15" x14ac:dyDescent="0.25">
      <c r="B1415" s="89">
        <v>13628650000</v>
      </c>
      <c r="C1415" s="89">
        <v>-22.43956</v>
      </c>
      <c r="N1415" s="89">
        <v>13628650000</v>
      </c>
      <c r="O1415" s="89">
        <v>-27.922999999999998</v>
      </c>
    </row>
    <row r="1416" spans="2:15" x14ac:dyDescent="0.25">
      <c r="B1416" s="89">
        <v>13707695000</v>
      </c>
      <c r="C1416" s="89">
        <v>-23.195017</v>
      </c>
      <c r="N1416" s="89">
        <v>13707695000</v>
      </c>
      <c r="O1416" s="89">
        <v>-29.595231999999999</v>
      </c>
    </row>
    <row r="1417" spans="2:15" x14ac:dyDescent="0.25">
      <c r="B1417" s="89">
        <v>13786740000</v>
      </c>
      <c r="C1417" s="89">
        <v>-23.924467</v>
      </c>
      <c r="N1417" s="89">
        <v>13786740000</v>
      </c>
      <c r="O1417" s="89">
        <v>-31.046047000000002</v>
      </c>
    </row>
    <row r="1418" spans="2:15" x14ac:dyDescent="0.25">
      <c r="B1418" s="89">
        <v>13865785000</v>
      </c>
      <c r="C1418" s="89">
        <v>-24.625965000000001</v>
      </c>
      <c r="N1418" s="89">
        <v>13865785000</v>
      </c>
      <c r="O1418" s="89">
        <v>-32.205379000000001</v>
      </c>
    </row>
    <row r="1419" spans="2:15" x14ac:dyDescent="0.25">
      <c r="B1419" s="89">
        <v>13944830000</v>
      </c>
      <c r="C1419" s="89">
        <v>-25.321400000000001</v>
      </c>
      <c r="N1419" s="89">
        <v>13944830000</v>
      </c>
      <c r="O1419" s="89">
        <v>-33.271233000000002</v>
      </c>
    </row>
    <row r="1420" spans="2:15" x14ac:dyDescent="0.25">
      <c r="B1420" s="89">
        <v>14023875000</v>
      </c>
      <c r="C1420" s="89">
        <v>-25.920273000000002</v>
      </c>
      <c r="N1420" s="89">
        <v>14023875000</v>
      </c>
      <c r="O1420" s="89">
        <v>-34.646827999999999</v>
      </c>
    </row>
    <row r="1421" spans="2:15" x14ac:dyDescent="0.25">
      <c r="B1421" s="89">
        <v>14102920000</v>
      </c>
      <c r="C1421" s="89">
        <v>-26.495063999999999</v>
      </c>
      <c r="N1421" s="89">
        <v>14102920000</v>
      </c>
      <c r="O1421" s="89">
        <v>-35.567024000000004</v>
      </c>
    </row>
    <row r="1422" spans="2:15" x14ac:dyDescent="0.25">
      <c r="B1422" s="89">
        <v>14181965000</v>
      </c>
      <c r="C1422" s="89">
        <v>-26.799706</v>
      </c>
      <c r="N1422" s="89">
        <v>14181965000</v>
      </c>
      <c r="O1422" s="89">
        <v>-35.680892999999998</v>
      </c>
    </row>
    <row r="1423" spans="2:15" x14ac:dyDescent="0.25">
      <c r="B1423" s="89">
        <v>14261010000</v>
      </c>
      <c r="C1423" s="89">
        <v>-26.864889000000002</v>
      </c>
      <c r="N1423" s="89">
        <v>14261010000</v>
      </c>
      <c r="O1423" s="89">
        <v>-37.541786000000002</v>
      </c>
    </row>
    <row r="1424" spans="2:15" x14ac:dyDescent="0.25">
      <c r="B1424" s="89">
        <v>14340055000</v>
      </c>
      <c r="C1424" s="89">
        <v>-27.268484000000001</v>
      </c>
      <c r="N1424" s="89">
        <v>14340055000</v>
      </c>
      <c r="O1424" s="89">
        <v>-38.816898000000002</v>
      </c>
    </row>
    <row r="1425" spans="2:15" x14ac:dyDescent="0.25">
      <c r="B1425" s="89">
        <v>14419100000</v>
      </c>
      <c r="C1425" s="89">
        <v>-27.453870999999999</v>
      </c>
      <c r="N1425" s="89">
        <v>14419100000</v>
      </c>
      <c r="O1425" s="89">
        <v>-38.130721999999999</v>
      </c>
    </row>
    <row r="1426" spans="2:15" x14ac:dyDescent="0.25">
      <c r="B1426" s="89">
        <v>14498145000</v>
      </c>
      <c r="C1426" s="89">
        <v>-27.127369000000002</v>
      </c>
      <c r="N1426" s="89">
        <v>14498145000</v>
      </c>
      <c r="O1426" s="89">
        <v>-37.818634000000003</v>
      </c>
    </row>
    <row r="1427" spans="2:15" x14ac:dyDescent="0.25">
      <c r="B1427" s="89">
        <v>14577190000</v>
      </c>
      <c r="C1427" s="89">
        <v>-26.814682000000001</v>
      </c>
      <c r="N1427" s="89">
        <v>14577190000</v>
      </c>
      <c r="O1427" s="89">
        <v>-37.845688000000003</v>
      </c>
    </row>
    <row r="1428" spans="2:15" x14ac:dyDescent="0.25">
      <c r="B1428" s="89">
        <v>14656235000</v>
      </c>
      <c r="C1428" s="89">
        <v>-26.457449</v>
      </c>
      <c r="N1428" s="89">
        <v>14656235000</v>
      </c>
      <c r="O1428" s="89">
        <v>-36.803665000000002</v>
      </c>
    </row>
    <row r="1429" spans="2:15" x14ac:dyDescent="0.25">
      <c r="B1429" s="89">
        <v>14735280000</v>
      </c>
      <c r="C1429" s="89">
        <v>-25.974150000000002</v>
      </c>
      <c r="N1429" s="89">
        <v>14735280000</v>
      </c>
      <c r="O1429" s="89">
        <v>-36.152645</v>
      </c>
    </row>
    <row r="1430" spans="2:15" x14ac:dyDescent="0.25">
      <c r="B1430" s="89">
        <v>14814325000</v>
      </c>
      <c r="C1430" s="89">
        <v>-25.366278000000001</v>
      </c>
      <c r="N1430" s="89">
        <v>14814325000</v>
      </c>
      <c r="O1430" s="89">
        <v>-34.744804000000002</v>
      </c>
    </row>
    <row r="1431" spans="2:15" x14ac:dyDescent="0.25">
      <c r="B1431" s="89">
        <v>14893370000</v>
      </c>
      <c r="C1431" s="89">
        <v>-24.54232</v>
      </c>
      <c r="N1431" s="89">
        <v>14893370000</v>
      </c>
      <c r="O1431" s="89">
        <v>-33.033363000000001</v>
      </c>
    </row>
    <row r="1432" spans="2:15" x14ac:dyDescent="0.25">
      <c r="B1432" s="89">
        <v>14972415000</v>
      </c>
      <c r="C1432" s="89">
        <v>-23.819728999999999</v>
      </c>
      <c r="N1432" s="89">
        <v>14972415000</v>
      </c>
      <c r="O1432" s="89">
        <v>-32.121943999999999</v>
      </c>
    </row>
    <row r="1433" spans="2:15" x14ac:dyDescent="0.25">
      <c r="B1433" s="89">
        <v>15051460000</v>
      </c>
      <c r="C1433" s="89">
        <v>-23.192909</v>
      </c>
      <c r="N1433" s="89">
        <v>15051460000</v>
      </c>
      <c r="O1433" s="89">
        <v>-31.420033</v>
      </c>
    </row>
    <row r="1434" spans="2:15" x14ac:dyDescent="0.25">
      <c r="B1434" s="89">
        <v>15130505000</v>
      </c>
      <c r="C1434" s="89">
        <v>-23.0077</v>
      </c>
      <c r="N1434" s="89">
        <v>15130505000</v>
      </c>
      <c r="O1434" s="89">
        <v>-29.641403</v>
      </c>
    </row>
    <row r="1435" spans="2:15" x14ac:dyDescent="0.25">
      <c r="B1435" s="89">
        <v>15209550000</v>
      </c>
      <c r="C1435" s="89">
        <v>-22.810960999999999</v>
      </c>
      <c r="N1435" s="89">
        <v>15209550000</v>
      </c>
      <c r="O1435" s="89">
        <v>-27.969111999999999</v>
      </c>
    </row>
    <row r="1436" spans="2:15" x14ac:dyDescent="0.25">
      <c r="B1436" s="89">
        <v>15288595000</v>
      </c>
      <c r="C1436" s="89">
        <v>-22.470473999999999</v>
      </c>
      <c r="N1436" s="89">
        <v>15288595000</v>
      </c>
      <c r="O1436" s="89">
        <v>-27.747736</v>
      </c>
    </row>
    <row r="1437" spans="2:15" x14ac:dyDescent="0.25">
      <c r="B1437" s="89">
        <v>15367640000</v>
      </c>
      <c r="C1437" s="89">
        <v>-22.863745000000002</v>
      </c>
      <c r="N1437" s="89">
        <v>15367640000</v>
      </c>
      <c r="O1437" s="89">
        <v>-27.003167999999999</v>
      </c>
    </row>
    <row r="1438" spans="2:15" x14ac:dyDescent="0.25">
      <c r="B1438" s="89">
        <v>15446685000</v>
      </c>
      <c r="C1438" s="89">
        <v>-23.549817999999998</v>
      </c>
      <c r="N1438" s="89">
        <v>15446685000</v>
      </c>
      <c r="O1438" s="89">
        <v>-25.130369000000002</v>
      </c>
    </row>
    <row r="1439" spans="2:15" x14ac:dyDescent="0.25">
      <c r="B1439" s="89">
        <v>15525730000</v>
      </c>
      <c r="C1439" s="89">
        <v>-23.764665999999998</v>
      </c>
      <c r="N1439" s="89">
        <v>15525730000</v>
      </c>
      <c r="O1439" s="89">
        <v>-24.993030999999998</v>
      </c>
    </row>
    <row r="1440" spans="2:15" x14ac:dyDescent="0.25">
      <c r="B1440" s="89">
        <v>15604775000</v>
      </c>
      <c r="C1440" s="89">
        <v>-24.861823999999999</v>
      </c>
      <c r="N1440" s="89">
        <v>15604775000</v>
      </c>
      <c r="O1440" s="89">
        <v>-25.044405000000001</v>
      </c>
    </row>
    <row r="1441" spans="2:15" x14ac:dyDescent="0.25">
      <c r="B1441" s="89">
        <v>15683820000</v>
      </c>
      <c r="C1441" s="89">
        <v>-26.663596999999999</v>
      </c>
      <c r="N1441" s="89">
        <v>15683820000</v>
      </c>
      <c r="O1441" s="89">
        <v>-24.311277</v>
      </c>
    </row>
    <row r="1442" spans="2:15" x14ac:dyDescent="0.25">
      <c r="B1442" s="89">
        <v>15762865000</v>
      </c>
      <c r="C1442" s="89">
        <v>-27.525473000000002</v>
      </c>
      <c r="N1442" s="89">
        <v>15762865000</v>
      </c>
      <c r="O1442" s="89">
        <v>-24.650908000000001</v>
      </c>
    </row>
    <row r="1443" spans="2:15" x14ac:dyDescent="0.25">
      <c r="B1443" s="89">
        <v>15841910000</v>
      </c>
      <c r="C1443" s="89">
        <v>-29.312550000000002</v>
      </c>
      <c r="N1443" s="89">
        <v>15841910000</v>
      </c>
      <c r="O1443" s="89">
        <v>-25.448098999999999</v>
      </c>
    </row>
    <row r="1444" spans="2:15" x14ac:dyDescent="0.25">
      <c r="B1444" s="89">
        <v>15920955000</v>
      </c>
      <c r="C1444" s="89">
        <v>-31.331282000000002</v>
      </c>
      <c r="N1444" s="89">
        <v>15920955000</v>
      </c>
      <c r="O1444" s="89">
        <v>-25.898257999999998</v>
      </c>
    </row>
    <row r="1445" spans="2:15" x14ac:dyDescent="0.25">
      <c r="B1445" s="89">
        <v>16000000000</v>
      </c>
      <c r="C1445" s="89">
        <v>-32.763007999999999</v>
      </c>
      <c r="N1445" s="89">
        <v>16000000000</v>
      </c>
      <c r="O1445" s="89">
        <v>-26.799789000000001</v>
      </c>
    </row>
    <row r="1446" spans="2:15" x14ac:dyDescent="0.25">
      <c r="B1446" s="89" t="s">
        <v>21</v>
      </c>
      <c r="C1446" s="89"/>
      <c r="N1446" s="89" t="s">
        <v>21</v>
      </c>
      <c r="O1446" s="8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446"/>
  <sheetViews>
    <sheetView topLeftCell="B1" workbookViewId="0">
      <selection activeCell="AA25" sqref="AA25"/>
    </sheetView>
  </sheetViews>
  <sheetFormatPr defaultRowHeight="15" x14ac:dyDescent="0.25"/>
  <cols>
    <col min="1" max="1" width="13.7109375" style="40" customWidth="1"/>
    <col min="2" max="3" width="9.140625" style="89"/>
    <col min="4" max="4" width="3" style="19" customWidth="1"/>
    <col min="5" max="5" width="10.7109375" style="5" customWidth="1"/>
    <col min="6" max="7" width="10.7109375" style="90" customWidth="1"/>
    <col min="8" max="8" width="10.7109375" style="5" customWidth="1"/>
    <col min="9" max="9" width="10.7109375" style="90" customWidth="1"/>
    <col min="10" max="10" width="10.7109375" style="5" customWidth="1"/>
    <col min="11" max="12" width="10.7109375" style="90" customWidth="1"/>
    <col min="13" max="13" width="13.7109375" style="40" customWidth="1"/>
    <col min="14" max="15" width="9.140625" style="89"/>
    <col min="16" max="16" width="2" style="19" customWidth="1"/>
    <col min="17" max="17" width="10.7109375" style="5" customWidth="1"/>
    <col min="18" max="19" width="10.7109375" style="90" customWidth="1"/>
    <col min="20" max="20" width="10.7109375" style="5" customWidth="1"/>
    <col min="21" max="21" width="10.7109375" style="90" customWidth="1"/>
    <col min="22" max="22" width="10.7109375" style="5" customWidth="1"/>
    <col min="23" max="24" width="10.7109375" style="90" customWidth="1"/>
    <col min="25" max="25" width="2" style="19" customWidth="1"/>
    <col min="26" max="16384" width="9.140625" style="3"/>
  </cols>
  <sheetData>
    <row r="1" spans="1:25" x14ac:dyDescent="0.25">
      <c r="B1" s="89" t="s">
        <v>95</v>
      </c>
      <c r="E1" s="5" t="s">
        <v>1</v>
      </c>
      <c r="I1" s="31" t="s">
        <v>16</v>
      </c>
      <c r="N1" s="89" t="s">
        <v>95</v>
      </c>
      <c r="Q1" s="5" t="s">
        <v>1</v>
      </c>
      <c r="U1" s="31" t="s">
        <v>17</v>
      </c>
    </row>
    <row r="2" spans="1:25" x14ac:dyDescent="0.25">
      <c r="A2" s="39" t="s">
        <v>106</v>
      </c>
      <c r="B2" s="89" t="s">
        <v>259</v>
      </c>
      <c r="C2" s="89" t="s">
        <v>279</v>
      </c>
      <c r="F2" s="70" t="s">
        <v>232</v>
      </c>
      <c r="G2" s="70" t="s">
        <v>245</v>
      </c>
      <c r="H2" s="70" t="s">
        <v>246</v>
      </c>
      <c r="I2" s="70" t="s">
        <v>247</v>
      </c>
      <c r="J2" s="70" t="s">
        <v>248</v>
      </c>
      <c r="K2" s="70" t="s">
        <v>288</v>
      </c>
      <c r="L2" s="70" t="s">
        <v>229</v>
      </c>
      <c r="M2" s="39" t="s">
        <v>107</v>
      </c>
      <c r="N2" s="89" t="s">
        <v>259</v>
      </c>
      <c r="O2" s="89" t="s">
        <v>279</v>
      </c>
      <c r="R2" s="70" t="s">
        <v>232</v>
      </c>
      <c r="S2" s="70" t="s">
        <v>245</v>
      </c>
      <c r="T2" s="70" t="s">
        <v>246</v>
      </c>
      <c r="U2" s="70" t="s">
        <v>247</v>
      </c>
      <c r="V2" s="70" t="s">
        <v>248</v>
      </c>
      <c r="W2" s="70" t="s">
        <v>288</v>
      </c>
      <c r="X2" s="70" t="s">
        <v>229</v>
      </c>
      <c r="Y2" s="70" t="s">
        <v>229</v>
      </c>
    </row>
    <row r="3" spans="1:25" x14ac:dyDescent="0.25">
      <c r="B3" s="89" t="s">
        <v>268</v>
      </c>
      <c r="C3" s="89" t="s">
        <v>298</v>
      </c>
      <c r="F3" s="44" t="str">
        <f>C8</f>
        <v>+13 dBm CL Log Mag(dB)</v>
      </c>
      <c r="G3" s="44" t="str">
        <f>C214</f>
        <v>+11 dBm LO Log Mag(dB)</v>
      </c>
      <c r="H3" s="44" t="str">
        <f>C420</f>
        <v>+9 dBm LO Log Mag(dB)</v>
      </c>
      <c r="I3" s="44" t="str">
        <f>C626</f>
        <v>+7 dBm LO Log Mag(dB)</v>
      </c>
      <c r="J3" s="44" t="str">
        <f>C832</f>
        <v>+5 dBm LO Log Mag(dB)</v>
      </c>
      <c r="K3" s="44" t="str">
        <f>C1038</f>
        <v>+3 dBm LO Log Mag(dB)</v>
      </c>
      <c r="L3" s="44" t="str">
        <f>C1244</f>
        <v>+1 dBm LO Log Mag(dB)</v>
      </c>
      <c r="N3" s="89" t="s">
        <v>268</v>
      </c>
      <c r="O3" s="89" t="s">
        <v>298</v>
      </c>
      <c r="R3" s="44" t="str">
        <f>O8</f>
        <v>+13 dBm CL Log Mag(dB)</v>
      </c>
      <c r="S3" s="44" t="str">
        <f>O214</f>
        <v>+11 dBm LO Log Mag(dB)</v>
      </c>
      <c r="T3" s="44" t="str">
        <f>O420</f>
        <v>+9 dBm LO Log Mag(dB)</v>
      </c>
      <c r="U3" s="44" t="str">
        <f>O626</f>
        <v>+7 dBm LO Log Mag(dB)</v>
      </c>
      <c r="V3" s="44" t="str">
        <f>O832</f>
        <v>+5 dBm LO Log Mag(dB)</v>
      </c>
      <c r="W3" s="44" t="str">
        <f>O1038</f>
        <v>+3 dBm LO Log Mag(dB)</v>
      </c>
      <c r="X3" s="44" t="str">
        <f>O1244</f>
        <v>+1 dBm LO Log Mag(dB)</v>
      </c>
    </row>
    <row r="4" spans="1:25" x14ac:dyDescent="0.25">
      <c r="B4" s="89" t="s">
        <v>98</v>
      </c>
      <c r="H4" s="13">
        <f>AVERAGE(H28:H154)</f>
        <v>-8.6693533590551191</v>
      </c>
      <c r="J4" s="90"/>
      <c r="N4" s="89" t="s">
        <v>98</v>
      </c>
      <c r="T4" s="90"/>
      <c r="V4" s="90"/>
    </row>
    <row r="5" spans="1:25" x14ac:dyDescent="0.25">
      <c r="D5" s="20"/>
      <c r="E5" s="90">
        <f t="shared" ref="E5:E68" si="0">B9/1000000000</f>
        <v>0.191</v>
      </c>
      <c r="F5" s="90">
        <f t="shared" ref="F5:F68" si="1">C9</f>
        <v>-53.077464999999997</v>
      </c>
      <c r="G5" s="44">
        <f t="shared" ref="G5:G68" si="2">C215</f>
        <v>-53.339286999999999</v>
      </c>
      <c r="H5" s="44">
        <f t="shared" ref="H5:H68" si="3">C421</f>
        <v>-49.859482</v>
      </c>
      <c r="I5" s="44">
        <f t="shared" ref="I5:I68" si="4">C627</f>
        <v>-50.334766000000002</v>
      </c>
      <c r="J5" s="44">
        <f t="shared" ref="J5:J68" si="5">C833</f>
        <v>-51.800598000000001</v>
      </c>
      <c r="K5" s="44">
        <f t="shared" ref="K5:K68" si="6">C1039</f>
        <v>-52.675243000000002</v>
      </c>
      <c r="L5" s="44">
        <f>C1245</f>
        <v>-53.727020000000003</v>
      </c>
      <c r="P5" s="20"/>
      <c r="Q5" s="90">
        <f>N9/1000000000</f>
        <v>0.191</v>
      </c>
      <c r="R5" s="90">
        <f>O9</f>
        <v>-29.176962</v>
      </c>
      <c r="S5" s="44">
        <f>O215</f>
        <v>-29.384226000000002</v>
      </c>
      <c r="T5" s="44">
        <f>O421</f>
        <v>-28.107562999999999</v>
      </c>
      <c r="U5" s="44">
        <f>O627</f>
        <v>-28.437773</v>
      </c>
      <c r="V5" s="44">
        <f>O833</f>
        <v>-29.401731000000002</v>
      </c>
      <c r="W5" s="44">
        <f>O1039</f>
        <v>-29.967231999999999</v>
      </c>
      <c r="X5" s="44">
        <f>O1245</f>
        <v>-30.669858999999999</v>
      </c>
      <c r="Y5" s="20"/>
    </row>
    <row r="6" spans="1:25" x14ac:dyDescent="0.25">
      <c r="D6" s="20"/>
      <c r="E6" s="90">
        <f t="shared" si="0"/>
        <v>0.27004499999999998</v>
      </c>
      <c r="F6" s="90">
        <f t="shared" si="1"/>
        <v>-46.017597000000002</v>
      </c>
      <c r="G6" s="44">
        <f t="shared" si="2"/>
        <v>-46.405307999999998</v>
      </c>
      <c r="H6" s="44">
        <f t="shared" si="3"/>
        <v>-46.961933000000002</v>
      </c>
      <c r="I6" s="44">
        <f t="shared" si="4"/>
        <v>-47.368957999999999</v>
      </c>
      <c r="J6" s="44">
        <f t="shared" si="5"/>
        <v>-48.329987000000003</v>
      </c>
      <c r="K6" s="44">
        <f t="shared" si="6"/>
        <v>-48.904601999999997</v>
      </c>
      <c r="L6" s="44">
        <f t="shared" ref="L6:L69" si="7">C1246</f>
        <v>-50.144568999999997</v>
      </c>
      <c r="P6" s="20"/>
      <c r="Q6" s="90">
        <f t="shared" ref="Q6:Q69" si="8">N10/1000000000</f>
        <v>0.27004499999999998</v>
      </c>
      <c r="R6" s="90">
        <f t="shared" ref="R6:R69" si="9">O10</f>
        <v>-25.969709000000002</v>
      </c>
      <c r="S6" s="44">
        <f t="shared" ref="S6:S69" si="10">O216</f>
        <v>-26.215477</v>
      </c>
      <c r="T6" s="44">
        <f t="shared" ref="T6:T69" si="11">O422</f>
        <v>-26.882521000000001</v>
      </c>
      <c r="U6" s="44">
        <f t="shared" ref="U6:U69" si="12">O628</f>
        <v>-27.207045000000001</v>
      </c>
      <c r="V6" s="44">
        <f t="shared" ref="V6:V69" si="13">O834</f>
        <v>-27.760964999999999</v>
      </c>
      <c r="W6" s="44">
        <f t="shared" ref="W6:W69" si="14">O1040</f>
        <v>-28.254937999999999</v>
      </c>
      <c r="X6" s="44">
        <f t="shared" ref="X6:X69" si="15">O1246</f>
        <v>-28.860016000000002</v>
      </c>
      <c r="Y6" s="20"/>
    </row>
    <row r="7" spans="1:25" x14ac:dyDescent="0.25">
      <c r="B7" s="89" t="s">
        <v>99</v>
      </c>
      <c r="D7" s="20"/>
      <c r="E7" s="90">
        <f t="shared" si="0"/>
        <v>0.34909000000000001</v>
      </c>
      <c r="F7" s="90">
        <f t="shared" si="1"/>
        <v>-42.148173999999997</v>
      </c>
      <c r="G7" s="44">
        <f t="shared" si="2"/>
        <v>-42.334063999999998</v>
      </c>
      <c r="H7" s="44">
        <f t="shared" si="3"/>
        <v>-43.527363000000001</v>
      </c>
      <c r="I7" s="44">
        <f t="shared" si="4"/>
        <v>-43.846901000000003</v>
      </c>
      <c r="J7" s="44">
        <f t="shared" si="5"/>
        <v>-43.513874000000001</v>
      </c>
      <c r="K7" s="44">
        <f t="shared" si="6"/>
        <v>-43.853931000000003</v>
      </c>
      <c r="L7" s="44">
        <f t="shared" si="7"/>
        <v>-45.101669000000001</v>
      </c>
      <c r="N7" s="89" t="s">
        <v>99</v>
      </c>
      <c r="P7" s="20"/>
      <c r="Q7" s="90">
        <f t="shared" si="8"/>
        <v>0.34909000000000001</v>
      </c>
      <c r="R7" s="90">
        <f t="shared" si="9"/>
        <v>-24.506671999999998</v>
      </c>
      <c r="S7" s="44">
        <f t="shared" si="10"/>
        <v>-24.740631</v>
      </c>
      <c r="T7" s="44">
        <f t="shared" si="11"/>
        <v>-25.419892999999998</v>
      </c>
      <c r="U7" s="44">
        <f t="shared" si="12"/>
        <v>-25.729289999999999</v>
      </c>
      <c r="V7" s="44">
        <f t="shared" si="13"/>
        <v>-25.676231000000001</v>
      </c>
      <c r="W7" s="44">
        <f t="shared" si="14"/>
        <v>-26.110001</v>
      </c>
      <c r="X7" s="44">
        <f t="shared" si="15"/>
        <v>-26.637135000000001</v>
      </c>
      <c r="Y7" s="20"/>
    </row>
    <row r="8" spans="1:25" x14ac:dyDescent="0.25">
      <c r="B8" s="89" t="s">
        <v>19</v>
      </c>
      <c r="C8" s="89" t="s">
        <v>282</v>
      </c>
      <c r="D8" s="20"/>
      <c r="E8" s="90">
        <f t="shared" si="0"/>
        <v>0.42813499999999999</v>
      </c>
      <c r="F8" s="90">
        <f t="shared" si="1"/>
        <v>-38.472797</v>
      </c>
      <c r="G8" s="44">
        <f t="shared" si="2"/>
        <v>-38.632747999999999</v>
      </c>
      <c r="H8" s="44">
        <f t="shared" si="3"/>
        <v>-39.640498999999998</v>
      </c>
      <c r="I8" s="44">
        <f t="shared" si="4"/>
        <v>-39.871132000000003</v>
      </c>
      <c r="J8" s="44">
        <f t="shared" si="5"/>
        <v>-39.950831999999998</v>
      </c>
      <c r="K8" s="44">
        <f t="shared" si="6"/>
        <v>-40.349266</v>
      </c>
      <c r="L8" s="44">
        <f t="shared" si="7"/>
        <v>-41.20438</v>
      </c>
      <c r="N8" s="89" t="s">
        <v>19</v>
      </c>
      <c r="O8" s="89" t="s">
        <v>282</v>
      </c>
      <c r="P8" s="20"/>
      <c r="Q8" s="90">
        <f t="shared" si="8"/>
        <v>0.42813499999999999</v>
      </c>
      <c r="R8" s="90">
        <f t="shared" si="9"/>
        <v>-23.095476000000001</v>
      </c>
      <c r="S8" s="44">
        <f t="shared" si="10"/>
        <v>-23.307573000000001</v>
      </c>
      <c r="T8" s="44">
        <f t="shared" si="11"/>
        <v>-23.840420000000002</v>
      </c>
      <c r="U8" s="44">
        <f t="shared" si="12"/>
        <v>-24.136310999999999</v>
      </c>
      <c r="V8" s="44">
        <f t="shared" si="13"/>
        <v>-24.266718000000001</v>
      </c>
      <c r="W8" s="44">
        <f t="shared" si="14"/>
        <v>-24.643421</v>
      </c>
      <c r="X8" s="44">
        <f t="shared" si="15"/>
        <v>-25.114843</v>
      </c>
      <c r="Y8" s="20"/>
    </row>
    <row r="9" spans="1:25" x14ac:dyDescent="0.25">
      <c r="B9" s="89">
        <v>191000000</v>
      </c>
      <c r="C9" s="89">
        <v>-53.077464999999997</v>
      </c>
      <c r="D9" s="20"/>
      <c r="E9" s="90">
        <f t="shared" si="0"/>
        <v>0.50717999999999996</v>
      </c>
      <c r="F9" s="90">
        <f t="shared" si="1"/>
        <v>-35.669285000000002</v>
      </c>
      <c r="G9" s="44">
        <f t="shared" si="2"/>
        <v>-35.855286</v>
      </c>
      <c r="H9" s="44">
        <f t="shared" si="3"/>
        <v>-36.666733000000001</v>
      </c>
      <c r="I9" s="44">
        <f t="shared" si="4"/>
        <v>-36.931938000000002</v>
      </c>
      <c r="J9" s="44">
        <f t="shared" si="5"/>
        <v>-36.934005999999997</v>
      </c>
      <c r="K9" s="44">
        <f t="shared" si="6"/>
        <v>-37.411960999999998</v>
      </c>
      <c r="L9" s="44">
        <f t="shared" si="7"/>
        <v>-38.071742999999998</v>
      </c>
      <c r="N9" s="89">
        <v>191000000</v>
      </c>
      <c r="O9" s="89">
        <v>-29.176962</v>
      </c>
      <c r="P9" s="20"/>
      <c r="Q9" s="90">
        <f t="shared" si="8"/>
        <v>0.50717999999999996</v>
      </c>
      <c r="R9" s="90">
        <f t="shared" si="9"/>
        <v>-21.919194999999998</v>
      </c>
      <c r="S9" s="44">
        <f t="shared" si="10"/>
        <v>-22.13467</v>
      </c>
      <c r="T9" s="44">
        <f t="shared" si="11"/>
        <v>-22.721482999999999</v>
      </c>
      <c r="U9" s="44">
        <f t="shared" si="12"/>
        <v>-23.010445000000001</v>
      </c>
      <c r="V9" s="44">
        <f t="shared" si="13"/>
        <v>-23.182154000000001</v>
      </c>
      <c r="W9" s="44">
        <f t="shared" si="14"/>
        <v>-23.557023999999998</v>
      </c>
      <c r="X9" s="44">
        <f t="shared" si="15"/>
        <v>-24.008900000000001</v>
      </c>
      <c r="Y9" s="20"/>
    </row>
    <row r="10" spans="1:25" x14ac:dyDescent="0.25">
      <c r="B10" s="89">
        <v>270045000</v>
      </c>
      <c r="C10" s="89">
        <v>-46.017597000000002</v>
      </c>
      <c r="D10" s="20"/>
      <c r="E10" s="90">
        <f t="shared" si="0"/>
        <v>0.586225</v>
      </c>
      <c r="F10" s="90">
        <f t="shared" si="1"/>
        <v>-33.487513999999997</v>
      </c>
      <c r="G10" s="44">
        <f t="shared" si="2"/>
        <v>-33.640658999999999</v>
      </c>
      <c r="H10" s="44">
        <f t="shared" si="3"/>
        <v>-34.135551</v>
      </c>
      <c r="I10" s="44">
        <f t="shared" si="4"/>
        <v>-34.383965000000003</v>
      </c>
      <c r="J10" s="44">
        <f t="shared" si="5"/>
        <v>-34.570984000000003</v>
      </c>
      <c r="K10" s="44">
        <f t="shared" si="6"/>
        <v>-35.026924000000001</v>
      </c>
      <c r="L10" s="44">
        <f t="shared" si="7"/>
        <v>-35.679206999999998</v>
      </c>
      <c r="N10" s="89">
        <v>270045000</v>
      </c>
      <c r="O10" s="89">
        <v>-25.969709000000002</v>
      </c>
      <c r="P10" s="20"/>
      <c r="Q10" s="90">
        <f t="shared" si="8"/>
        <v>0.586225</v>
      </c>
      <c r="R10" s="90">
        <f t="shared" si="9"/>
        <v>-21.377172000000002</v>
      </c>
      <c r="S10" s="44">
        <f t="shared" si="10"/>
        <v>-21.572582000000001</v>
      </c>
      <c r="T10" s="44">
        <f t="shared" si="11"/>
        <v>-21.828683999999999</v>
      </c>
      <c r="U10" s="44">
        <f t="shared" si="12"/>
        <v>-22.118856000000001</v>
      </c>
      <c r="V10" s="44">
        <f t="shared" si="13"/>
        <v>-22.280968000000001</v>
      </c>
      <c r="W10" s="44">
        <f t="shared" si="14"/>
        <v>-22.643312000000002</v>
      </c>
      <c r="X10" s="44">
        <f t="shared" si="15"/>
        <v>-23.072823</v>
      </c>
      <c r="Y10" s="20"/>
    </row>
    <row r="11" spans="1:25" x14ac:dyDescent="0.25">
      <c r="B11" s="89">
        <v>349090000</v>
      </c>
      <c r="C11" s="89">
        <v>-42.148173999999997</v>
      </c>
      <c r="D11" s="20"/>
      <c r="E11" s="90">
        <f t="shared" si="0"/>
        <v>0.66527000000000003</v>
      </c>
      <c r="F11" s="90">
        <f t="shared" si="1"/>
        <v>-31.352595999999998</v>
      </c>
      <c r="G11" s="44">
        <f t="shared" si="2"/>
        <v>-31.52882</v>
      </c>
      <c r="H11" s="44">
        <f t="shared" si="3"/>
        <v>-32.028404000000002</v>
      </c>
      <c r="I11" s="44">
        <f t="shared" si="4"/>
        <v>-32.277855000000002</v>
      </c>
      <c r="J11" s="44">
        <f t="shared" si="5"/>
        <v>-32.496101000000003</v>
      </c>
      <c r="K11" s="44">
        <f t="shared" si="6"/>
        <v>-32.956631000000002</v>
      </c>
      <c r="L11" s="44">
        <f t="shared" si="7"/>
        <v>-33.620972000000002</v>
      </c>
      <c r="N11" s="89">
        <v>349090000</v>
      </c>
      <c r="O11" s="89">
        <v>-24.506671999999998</v>
      </c>
      <c r="P11" s="20"/>
      <c r="Q11" s="90">
        <f t="shared" si="8"/>
        <v>0.66527000000000003</v>
      </c>
      <c r="R11" s="90">
        <f t="shared" si="9"/>
        <v>-20.500519000000001</v>
      </c>
      <c r="S11" s="44">
        <f t="shared" si="10"/>
        <v>-20.697783999999999</v>
      </c>
      <c r="T11" s="44">
        <f t="shared" si="11"/>
        <v>-21.087561000000001</v>
      </c>
      <c r="U11" s="44">
        <f t="shared" si="12"/>
        <v>-21.383438000000002</v>
      </c>
      <c r="V11" s="44">
        <f t="shared" si="13"/>
        <v>-21.669696999999999</v>
      </c>
      <c r="W11" s="44">
        <f t="shared" si="14"/>
        <v>-22.036684000000001</v>
      </c>
      <c r="X11" s="44">
        <f t="shared" si="15"/>
        <v>-22.457166999999998</v>
      </c>
      <c r="Y11" s="20"/>
    </row>
    <row r="12" spans="1:25" x14ac:dyDescent="0.25">
      <c r="B12" s="89">
        <v>428135000</v>
      </c>
      <c r="C12" s="89">
        <v>-38.472797</v>
      </c>
      <c r="D12" s="20"/>
      <c r="E12" s="90">
        <f t="shared" si="0"/>
        <v>0.74431499999999995</v>
      </c>
      <c r="F12" s="90">
        <f t="shared" si="1"/>
        <v>-29.478033</v>
      </c>
      <c r="G12" s="44">
        <f t="shared" si="2"/>
        <v>-29.690584000000001</v>
      </c>
      <c r="H12" s="44">
        <f t="shared" si="3"/>
        <v>-30.110786000000001</v>
      </c>
      <c r="I12" s="44">
        <f t="shared" si="4"/>
        <v>-30.389149</v>
      </c>
      <c r="J12" s="44">
        <f t="shared" si="5"/>
        <v>-30.665914999999998</v>
      </c>
      <c r="K12" s="44">
        <f t="shared" si="6"/>
        <v>-31.121652999999998</v>
      </c>
      <c r="L12" s="44">
        <f t="shared" si="7"/>
        <v>-31.790351999999999</v>
      </c>
      <c r="N12" s="89">
        <v>428135000</v>
      </c>
      <c r="O12" s="89">
        <v>-23.095476000000001</v>
      </c>
      <c r="P12" s="20"/>
      <c r="Q12" s="90">
        <f t="shared" si="8"/>
        <v>0.74431499999999995</v>
      </c>
      <c r="R12" s="90">
        <f t="shared" si="9"/>
        <v>-19.936084999999999</v>
      </c>
      <c r="S12" s="44">
        <f t="shared" si="10"/>
        <v>-20.183917999999998</v>
      </c>
      <c r="T12" s="44">
        <f t="shared" si="11"/>
        <v>-20.473092999999999</v>
      </c>
      <c r="U12" s="44">
        <f t="shared" si="12"/>
        <v>-20.793033999999999</v>
      </c>
      <c r="V12" s="44">
        <f t="shared" si="13"/>
        <v>-21.092890000000001</v>
      </c>
      <c r="W12" s="44">
        <f t="shared" si="14"/>
        <v>-21.482296000000002</v>
      </c>
      <c r="X12" s="44">
        <f t="shared" si="15"/>
        <v>-21.921095000000001</v>
      </c>
      <c r="Y12" s="20"/>
    </row>
    <row r="13" spans="1:25" x14ac:dyDescent="0.25">
      <c r="B13" s="89">
        <v>507180000</v>
      </c>
      <c r="C13" s="89">
        <v>-35.669285000000002</v>
      </c>
      <c r="D13" s="20"/>
      <c r="E13" s="90">
        <f t="shared" si="0"/>
        <v>0.82335999999999998</v>
      </c>
      <c r="F13" s="90">
        <f t="shared" si="1"/>
        <v>-27.846171999999999</v>
      </c>
      <c r="G13" s="44">
        <f t="shared" si="2"/>
        <v>-28.069898999999999</v>
      </c>
      <c r="H13" s="44">
        <f t="shared" si="3"/>
        <v>-28.348600000000001</v>
      </c>
      <c r="I13" s="44">
        <f t="shared" si="4"/>
        <v>-28.676691000000002</v>
      </c>
      <c r="J13" s="44">
        <f t="shared" si="5"/>
        <v>-28.999870000000001</v>
      </c>
      <c r="K13" s="44">
        <f t="shared" si="6"/>
        <v>-29.511257000000001</v>
      </c>
      <c r="L13" s="44">
        <f t="shared" si="7"/>
        <v>-30.198238</v>
      </c>
      <c r="N13" s="89">
        <v>507180000</v>
      </c>
      <c r="O13" s="89">
        <v>-21.919194999999998</v>
      </c>
      <c r="P13" s="20"/>
      <c r="Q13" s="90">
        <f t="shared" si="8"/>
        <v>0.82335999999999998</v>
      </c>
      <c r="R13" s="90">
        <f t="shared" si="9"/>
        <v>-19.325329</v>
      </c>
      <c r="S13" s="44">
        <f t="shared" si="10"/>
        <v>-19.576692999999999</v>
      </c>
      <c r="T13" s="44">
        <f t="shared" si="11"/>
        <v>-19.863057999999999</v>
      </c>
      <c r="U13" s="44">
        <f t="shared" si="12"/>
        <v>-20.214779</v>
      </c>
      <c r="V13" s="44">
        <f t="shared" si="13"/>
        <v>-20.638750000000002</v>
      </c>
      <c r="W13" s="44">
        <f t="shared" si="14"/>
        <v>-21.067169</v>
      </c>
      <c r="X13" s="44">
        <f t="shared" si="15"/>
        <v>-21.532136999999999</v>
      </c>
      <c r="Y13" s="20"/>
    </row>
    <row r="14" spans="1:25" x14ac:dyDescent="0.25">
      <c r="B14" s="89">
        <v>586225000</v>
      </c>
      <c r="C14" s="89">
        <v>-33.487513999999997</v>
      </c>
      <c r="D14" s="20"/>
      <c r="E14" s="90">
        <f t="shared" si="0"/>
        <v>0.90240500000000001</v>
      </c>
      <c r="F14" s="90">
        <f t="shared" si="1"/>
        <v>-26.076141</v>
      </c>
      <c r="G14" s="44">
        <f t="shared" si="2"/>
        <v>-26.316519</v>
      </c>
      <c r="H14" s="44">
        <f t="shared" si="3"/>
        <v>-26.654018000000001</v>
      </c>
      <c r="I14" s="44">
        <f t="shared" si="4"/>
        <v>-27.015346999999998</v>
      </c>
      <c r="J14" s="44">
        <f t="shared" si="5"/>
        <v>-27.494892</v>
      </c>
      <c r="K14" s="44">
        <f t="shared" si="6"/>
        <v>-28.066658</v>
      </c>
      <c r="L14" s="44">
        <f t="shared" si="7"/>
        <v>-28.782574</v>
      </c>
      <c r="N14" s="89">
        <v>586225000</v>
      </c>
      <c r="O14" s="89">
        <v>-21.377172000000002</v>
      </c>
      <c r="P14" s="20"/>
      <c r="Q14" s="90">
        <f t="shared" si="8"/>
        <v>0.90240500000000001</v>
      </c>
      <c r="R14" s="90">
        <f t="shared" si="9"/>
        <v>-18.657713000000001</v>
      </c>
      <c r="S14" s="44">
        <f t="shared" si="10"/>
        <v>-18.947195000000001</v>
      </c>
      <c r="T14" s="44">
        <f t="shared" si="11"/>
        <v>-19.254076000000001</v>
      </c>
      <c r="U14" s="44">
        <f t="shared" si="12"/>
        <v>-19.639074000000001</v>
      </c>
      <c r="V14" s="44">
        <f t="shared" si="13"/>
        <v>-20.141815000000001</v>
      </c>
      <c r="W14" s="44">
        <f t="shared" si="14"/>
        <v>-20.628955999999999</v>
      </c>
      <c r="X14" s="44">
        <f t="shared" si="15"/>
        <v>-21.150037999999999</v>
      </c>
      <c r="Y14" s="20"/>
    </row>
    <row r="15" spans="1:25" x14ac:dyDescent="0.25">
      <c r="B15" s="89">
        <v>665270000</v>
      </c>
      <c r="C15" s="89">
        <v>-31.352595999999998</v>
      </c>
      <c r="D15" s="20"/>
      <c r="E15" s="90">
        <f t="shared" si="0"/>
        <v>0.98145000000000004</v>
      </c>
      <c r="F15" s="90">
        <f t="shared" si="1"/>
        <v>-24.531123999999998</v>
      </c>
      <c r="G15" s="44">
        <f t="shared" si="2"/>
        <v>-24.771470999999998</v>
      </c>
      <c r="H15" s="44">
        <f t="shared" si="3"/>
        <v>-24.956071999999999</v>
      </c>
      <c r="I15" s="44">
        <f t="shared" si="4"/>
        <v>-25.347121999999999</v>
      </c>
      <c r="J15" s="44">
        <f t="shared" si="5"/>
        <v>-25.929576999999998</v>
      </c>
      <c r="K15" s="44">
        <f t="shared" si="6"/>
        <v>-26.558458000000002</v>
      </c>
      <c r="L15" s="44">
        <f t="shared" si="7"/>
        <v>-27.313469000000001</v>
      </c>
      <c r="N15" s="89">
        <v>665270000</v>
      </c>
      <c r="O15" s="89">
        <v>-20.500519000000001</v>
      </c>
      <c r="P15" s="20"/>
      <c r="Q15" s="90">
        <f t="shared" si="8"/>
        <v>0.98145000000000004</v>
      </c>
      <c r="R15" s="90">
        <f t="shared" si="9"/>
        <v>-18.065387999999999</v>
      </c>
      <c r="S15" s="44">
        <f t="shared" si="10"/>
        <v>-18.362015</v>
      </c>
      <c r="T15" s="44">
        <f t="shared" si="11"/>
        <v>-18.579159000000001</v>
      </c>
      <c r="U15" s="44">
        <f t="shared" si="12"/>
        <v>-18.989933000000001</v>
      </c>
      <c r="V15" s="44">
        <f t="shared" si="13"/>
        <v>-19.562339999999999</v>
      </c>
      <c r="W15" s="44">
        <f t="shared" si="14"/>
        <v>-20.096969999999999</v>
      </c>
      <c r="X15" s="44">
        <f t="shared" si="15"/>
        <v>-20.680793999999999</v>
      </c>
      <c r="Y15" s="20"/>
    </row>
    <row r="16" spans="1:25" x14ac:dyDescent="0.25">
      <c r="B16" s="89">
        <v>744315000</v>
      </c>
      <c r="C16" s="89">
        <v>-29.478033</v>
      </c>
      <c r="D16" s="20"/>
      <c r="E16" s="90">
        <f t="shared" si="0"/>
        <v>1.060495</v>
      </c>
      <c r="F16" s="90">
        <f t="shared" si="1"/>
        <v>-22.708704000000001</v>
      </c>
      <c r="G16" s="44">
        <f t="shared" si="2"/>
        <v>-22.969533999999999</v>
      </c>
      <c r="H16" s="44">
        <f t="shared" si="3"/>
        <v>-23.258776000000001</v>
      </c>
      <c r="I16" s="44">
        <f t="shared" si="4"/>
        <v>-23.684232999999999</v>
      </c>
      <c r="J16" s="44">
        <f t="shared" si="5"/>
        <v>-24.282458999999999</v>
      </c>
      <c r="K16" s="44">
        <f t="shared" si="6"/>
        <v>-24.944759000000001</v>
      </c>
      <c r="L16" s="44">
        <f t="shared" si="7"/>
        <v>-25.716913000000002</v>
      </c>
      <c r="N16" s="89">
        <v>744315000</v>
      </c>
      <c r="O16" s="89">
        <v>-19.936084999999999</v>
      </c>
      <c r="P16" s="20"/>
      <c r="Q16" s="90">
        <f t="shared" si="8"/>
        <v>1.060495</v>
      </c>
      <c r="R16" s="90">
        <f t="shared" si="9"/>
        <v>-17.199311999999999</v>
      </c>
      <c r="S16" s="44">
        <f t="shared" si="10"/>
        <v>-17.504771999999999</v>
      </c>
      <c r="T16" s="44">
        <f t="shared" si="11"/>
        <v>-17.865787999999998</v>
      </c>
      <c r="U16" s="44">
        <f t="shared" si="12"/>
        <v>-18.297373</v>
      </c>
      <c r="V16" s="44">
        <f t="shared" si="13"/>
        <v>-18.8598</v>
      </c>
      <c r="W16" s="44">
        <f t="shared" si="14"/>
        <v>-19.431415999999999</v>
      </c>
      <c r="X16" s="44">
        <f t="shared" si="15"/>
        <v>-20.053512999999999</v>
      </c>
      <c r="Y16" s="20"/>
    </row>
    <row r="17" spans="2:25" x14ac:dyDescent="0.25">
      <c r="B17" s="89">
        <v>823360000</v>
      </c>
      <c r="C17" s="89">
        <v>-27.846171999999999</v>
      </c>
      <c r="D17" s="20"/>
      <c r="E17" s="90">
        <f t="shared" si="0"/>
        <v>1.13954</v>
      </c>
      <c r="F17" s="90">
        <f t="shared" si="1"/>
        <v>-20.814520000000002</v>
      </c>
      <c r="G17" s="44">
        <f t="shared" si="2"/>
        <v>-21.084356</v>
      </c>
      <c r="H17" s="44">
        <f t="shared" si="3"/>
        <v>-21.541215999999999</v>
      </c>
      <c r="I17" s="44">
        <f t="shared" si="4"/>
        <v>-21.986882999999999</v>
      </c>
      <c r="J17" s="44">
        <f t="shared" si="5"/>
        <v>-22.550362</v>
      </c>
      <c r="K17" s="44">
        <f t="shared" si="6"/>
        <v>-23.200704999999999</v>
      </c>
      <c r="L17" s="44">
        <f t="shared" si="7"/>
        <v>-23.974073000000001</v>
      </c>
      <c r="N17" s="89">
        <v>823360000</v>
      </c>
      <c r="O17" s="89">
        <v>-19.325329</v>
      </c>
      <c r="P17" s="20"/>
      <c r="Q17" s="90">
        <f t="shared" si="8"/>
        <v>1.13954</v>
      </c>
      <c r="R17" s="90">
        <f t="shared" si="9"/>
        <v>-16.453623</v>
      </c>
      <c r="S17" s="44">
        <f t="shared" si="10"/>
        <v>-16.741879000000001</v>
      </c>
      <c r="T17" s="44">
        <f t="shared" si="11"/>
        <v>-17.095203000000001</v>
      </c>
      <c r="U17" s="44">
        <f t="shared" si="12"/>
        <v>-17.529713000000001</v>
      </c>
      <c r="V17" s="44">
        <f t="shared" si="13"/>
        <v>-18.053761000000002</v>
      </c>
      <c r="W17" s="44">
        <f t="shared" si="14"/>
        <v>-18.633362000000002</v>
      </c>
      <c r="X17" s="44">
        <f t="shared" si="15"/>
        <v>-19.287196999999999</v>
      </c>
      <c r="Y17" s="20"/>
    </row>
    <row r="18" spans="2:25" x14ac:dyDescent="0.25">
      <c r="B18" s="89">
        <v>902405000</v>
      </c>
      <c r="C18" s="89">
        <v>-26.076141</v>
      </c>
      <c r="D18" s="20"/>
      <c r="E18" s="90">
        <f t="shared" si="0"/>
        <v>1.218585</v>
      </c>
      <c r="F18" s="90">
        <f t="shared" si="1"/>
        <v>-19.198758999999999</v>
      </c>
      <c r="G18" s="44">
        <f t="shared" si="2"/>
        <v>-19.487674999999999</v>
      </c>
      <c r="H18" s="44">
        <f t="shared" si="3"/>
        <v>-19.801473999999999</v>
      </c>
      <c r="I18" s="44">
        <f t="shared" si="4"/>
        <v>-20.23798</v>
      </c>
      <c r="J18" s="44">
        <f t="shared" si="5"/>
        <v>-20.776747</v>
      </c>
      <c r="K18" s="44">
        <f t="shared" si="6"/>
        <v>-21.414090999999999</v>
      </c>
      <c r="L18" s="44">
        <f t="shared" si="7"/>
        <v>-22.165201</v>
      </c>
      <c r="N18" s="89">
        <v>902405000</v>
      </c>
      <c r="O18" s="89">
        <v>-18.657713000000001</v>
      </c>
      <c r="P18" s="20"/>
      <c r="Q18" s="90">
        <f t="shared" si="8"/>
        <v>1.218585</v>
      </c>
      <c r="R18" s="90">
        <f t="shared" si="9"/>
        <v>-15.624632</v>
      </c>
      <c r="S18" s="44">
        <f t="shared" si="10"/>
        <v>-15.916549</v>
      </c>
      <c r="T18" s="44">
        <f t="shared" si="11"/>
        <v>-16.268227</v>
      </c>
      <c r="U18" s="44">
        <f t="shared" si="12"/>
        <v>-16.687177999999999</v>
      </c>
      <c r="V18" s="44">
        <f t="shared" si="13"/>
        <v>-17.213380999999998</v>
      </c>
      <c r="W18" s="44">
        <f t="shared" si="14"/>
        <v>-17.782316000000002</v>
      </c>
      <c r="X18" s="44">
        <f t="shared" si="15"/>
        <v>-18.427917000000001</v>
      </c>
      <c r="Y18" s="20"/>
    </row>
    <row r="19" spans="2:25" x14ac:dyDescent="0.25">
      <c r="B19" s="89">
        <v>981450000</v>
      </c>
      <c r="C19" s="89">
        <v>-24.531123999999998</v>
      </c>
      <c r="D19" s="20"/>
      <c r="E19" s="90">
        <f t="shared" si="0"/>
        <v>1.2976300000000001</v>
      </c>
      <c r="F19" s="90">
        <f t="shared" si="1"/>
        <v>-17.353819000000001</v>
      </c>
      <c r="G19" s="44">
        <f t="shared" si="2"/>
        <v>-17.636206000000001</v>
      </c>
      <c r="H19" s="44">
        <f t="shared" si="3"/>
        <v>-18.097270999999999</v>
      </c>
      <c r="I19" s="44">
        <f t="shared" si="4"/>
        <v>-18.525179000000001</v>
      </c>
      <c r="J19" s="44">
        <f t="shared" si="5"/>
        <v>-19.031096999999999</v>
      </c>
      <c r="K19" s="44">
        <f t="shared" si="6"/>
        <v>-19.630977999999999</v>
      </c>
      <c r="L19" s="44">
        <f t="shared" si="7"/>
        <v>-20.335747000000001</v>
      </c>
      <c r="N19" s="89">
        <v>981450000</v>
      </c>
      <c r="O19" s="89">
        <v>-18.065387999999999</v>
      </c>
      <c r="P19" s="20"/>
      <c r="Q19" s="90">
        <f t="shared" si="8"/>
        <v>1.2976300000000001</v>
      </c>
      <c r="R19" s="90">
        <f t="shared" si="9"/>
        <v>-14.807567000000001</v>
      </c>
      <c r="S19" s="44">
        <f t="shared" si="10"/>
        <v>-15.108824</v>
      </c>
      <c r="T19" s="44">
        <f t="shared" si="11"/>
        <v>-15.486129999999999</v>
      </c>
      <c r="U19" s="44">
        <f t="shared" si="12"/>
        <v>-15.880815999999999</v>
      </c>
      <c r="V19" s="44">
        <f t="shared" si="13"/>
        <v>-16.321404000000001</v>
      </c>
      <c r="W19" s="44">
        <f t="shared" si="14"/>
        <v>-16.853275</v>
      </c>
      <c r="X19" s="44">
        <f t="shared" si="15"/>
        <v>-17.481660999999999</v>
      </c>
      <c r="Y19" s="20"/>
    </row>
    <row r="20" spans="2:25" x14ac:dyDescent="0.25">
      <c r="B20" s="89">
        <v>1060495000</v>
      </c>
      <c r="C20" s="89">
        <v>-22.708704000000001</v>
      </c>
      <c r="D20" s="20"/>
      <c r="E20" s="90">
        <f t="shared" si="0"/>
        <v>1.3766750000000001</v>
      </c>
      <c r="F20" s="90">
        <f t="shared" si="1"/>
        <v>-15.829381</v>
      </c>
      <c r="G20" s="44">
        <f t="shared" si="2"/>
        <v>-16.083552999999998</v>
      </c>
      <c r="H20" s="44">
        <f t="shared" si="3"/>
        <v>-16.442731999999999</v>
      </c>
      <c r="I20" s="44">
        <f t="shared" si="4"/>
        <v>-16.832885999999998</v>
      </c>
      <c r="J20" s="44">
        <f t="shared" si="5"/>
        <v>-17.266915999999998</v>
      </c>
      <c r="K20" s="44">
        <f t="shared" si="6"/>
        <v>-17.826626000000001</v>
      </c>
      <c r="L20" s="44">
        <f t="shared" si="7"/>
        <v>-18.469479</v>
      </c>
      <c r="N20" s="89">
        <v>1060495000</v>
      </c>
      <c r="O20" s="89">
        <v>-17.199311999999999</v>
      </c>
      <c r="P20" s="20"/>
      <c r="Q20" s="90">
        <f t="shared" si="8"/>
        <v>1.3766750000000001</v>
      </c>
      <c r="R20" s="90">
        <f t="shared" si="9"/>
        <v>-14.035722</v>
      </c>
      <c r="S20" s="44">
        <f t="shared" si="10"/>
        <v>-14.288773000000001</v>
      </c>
      <c r="T20" s="44">
        <f t="shared" si="11"/>
        <v>-14.683508</v>
      </c>
      <c r="U20" s="44">
        <f t="shared" si="12"/>
        <v>-15.052263</v>
      </c>
      <c r="V20" s="44">
        <f t="shared" si="13"/>
        <v>-15.459944</v>
      </c>
      <c r="W20" s="44">
        <f t="shared" si="14"/>
        <v>-15.960471</v>
      </c>
      <c r="X20" s="44">
        <f t="shared" si="15"/>
        <v>-16.550315999999999</v>
      </c>
      <c r="Y20" s="20"/>
    </row>
    <row r="21" spans="2:25" x14ac:dyDescent="0.25">
      <c r="B21" s="89">
        <v>1139540000</v>
      </c>
      <c r="C21" s="89">
        <v>-20.814520000000002</v>
      </c>
      <c r="D21" s="20"/>
      <c r="E21" s="90">
        <f t="shared" si="0"/>
        <v>1.4557199999999999</v>
      </c>
      <c r="F21" s="90">
        <f t="shared" si="1"/>
        <v>-14.285342</v>
      </c>
      <c r="G21" s="44">
        <f t="shared" si="2"/>
        <v>-14.514894</v>
      </c>
      <c r="H21" s="44">
        <f t="shared" si="3"/>
        <v>-14.79674</v>
      </c>
      <c r="I21" s="44">
        <f t="shared" si="4"/>
        <v>-15.136170999999999</v>
      </c>
      <c r="J21" s="44">
        <f t="shared" si="5"/>
        <v>-15.542572</v>
      </c>
      <c r="K21" s="44">
        <f t="shared" si="6"/>
        <v>-16.03558</v>
      </c>
      <c r="L21" s="44">
        <f t="shared" si="7"/>
        <v>-16.599889999999998</v>
      </c>
      <c r="N21" s="89">
        <v>1139540000</v>
      </c>
      <c r="O21" s="89">
        <v>-16.453623</v>
      </c>
      <c r="P21" s="20"/>
      <c r="Q21" s="90">
        <f t="shared" si="8"/>
        <v>1.4557199999999999</v>
      </c>
      <c r="R21" s="90">
        <f t="shared" si="9"/>
        <v>-13.457818</v>
      </c>
      <c r="S21" s="44">
        <f t="shared" si="10"/>
        <v>-13.695575</v>
      </c>
      <c r="T21" s="44">
        <f t="shared" si="11"/>
        <v>-13.892931000000001</v>
      </c>
      <c r="U21" s="44">
        <f t="shared" si="12"/>
        <v>-14.224743</v>
      </c>
      <c r="V21" s="44">
        <f t="shared" si="13"/>
        <v>-14.610105000000001</v>
      </c>
      <c r="W21" s="44">
        <f t="shared" si="14"/>
        <v>-15.085324999999999</v>
      </c>
      <c r="X21" s="44">
        <f t="shared" si="15"/>
        <v>-15.655263</v>
      </c>
      <c r="Y21" s="20"/>
    </row>
    <row r="22" spans="2:25" x14ac:dyDescent="0.25">
      <c r="B22" s="89">
        <v>1218585000</v>
      </c>
      <c r="C22" s="89">
        <v>-19.198758999999999</v>
      </c>
      <c r="D22" s="20"/>
      <c r="E22" s="90">
        <f t="shared" si="0"/>
        <v>1.5347649999999999</v>
      </c>
      <c r="F22" s="90">
        <f t="shared" si="1"/>
        <v>-12.788022</v>
      </c>
      <c r="G22" s="44">
        <f t="shared" si="2"/>
        <v>-12.963181000000001</v>
      </c>
      <c r="H22" s="44">
        <f t="shared" si="3"/>
        <v>-13.259567000000001</v>
      </c>
      <c r="I22" s="44">
        <f t="shared" si="4"/>
        <v>-13.551011000000001</v>
      </c>
      <c r="J22" s="44">
        <f t="shared" si="5"/>
        <v>-13.834517</v>
      </c>
      <c r="K22" s="44">
        <f t="shared" si="6"/>
        <v>-14.269940999999999</v>
      </c>
      <c r="L22" s="44">
        <f t="shared" si="7"/>
        <v>-14.768558000000001</v>
      </c>
      <c r="N22" s="89">
        <v>1218585000</v>
      </c>
      <c r="O22" s="89">
        <v>-15.624632</v>
      </c>
      <c r="P22" s="20"/>
      <c r="Q22" s="90">
        <f t="shared" si="8"/>
        <v>1.5347649999999999</v>
      </c>
      <c r="R22" s="90">
        <f t="shared" si="9"/>
        <v>-12.646784</v>
      </c>
      <c r="S22" s="44">
        <f t="shared" si="10"/>
        <v>-12.848917999999999</v>
      </c>
      <c r="T22" s="44">
        <f t="shared" si="11"/>
        <v>-13.128798</v>
      </c>
      <c r="U22" s="44">
        <f t="shared" si="12"/>
        <v>-13.434041000000001</v>
      </c>
      <c r="V22" s="44">
        <f t="shared" si="13"/>
        <v>-13.797559</v>
      </c>
      <c r="W22" s="44">
        <f t="shared" si="14"/>
        <v>-14.260363999999999</v>
      </c>
      <c r="X22" s="44">
        <f t="shared" si="15"/>
        <v>-14.817815</v>
      </c>
      <c r="Y22" s="20"/>
    </row>
    <row r="23" spans="2:25" x14ac:dyDescent="0.25">
      <c r="B23" s="89">
        <v>1297630000</v>
      </c>
      <c r="C23" s="89">
        <v>-17.353819000000001</v>
      </c>
      <c r="D23" s="20"/>
      <c r="E23" s="90">
        <f t="shared" si="0"/>
        <v>1.61381</v>
      </c>
      <c r="F23" s="90">
        <f t="shared" si="1"/>
        <v>-11.276249</v>
      </c>
      <c r="G23" s="44">
        <f t="shared" si="2"/>
        <v>-11.418438</v>
      </c>
      <c r="H23" s="44">
        <f t="shared" si="3"/>
        <v>-11.805298000000001</v>
      </c>
      <c r="I23" s="44">
        <f t="shared" si="4"/>
        <v>-12.048136</v>
      </c>
      <c r="J23" s="44">
        <f t="shared" si="5"/>
        <v>-12.240755999999999</v>
      </c>
      <c r="K23" s="44">
        <f t="shared" si="6"/>
        <v>-12.61693</v>
      </c>
      <c r="L23" s="44">
        <f t="shared" si="7"/>
        <v>-13.056312999999999</v>
      </c>
      <c r="N23" s="89">
        <v>1297630000</v>
      </c>
      <c r="O23" s="89">
        <v>-14.807567000000001</v>
      </c>
      <c r="P23" s="20"/>
      <c r="Q23" s="90">
        <f t="shared" si="8"/>
        <v>1.61381</v>
      </c>
      <c r="R23" s="90">
        <f t="shared" si="9"/>
        <v>-11.946472</v>
      </c>
      <c r="S23" s="44">
        <f t="shared" si="10"/>
        <v>-12.122699000000001</v>
      </c>
      <c r="T23" s="44">
        <f t="shared" si="11"/>
        <v>-12.389500999999999</v>
      </c>
      <c r="U23" s="44">
        <f t="shared" si="12"/>
        <v>-12.673162</v>
      </c>
      <c r="V23" s="44">
        <f t="shared" si="13"/>
        <v>-13.000048</v>
      </c>
      <c r="W23" s="44">
        <f t="shared" si="14"/>
        <v>-13.454564</v>
      </c>
      <c r="X23" s="44">
        <f t="shared" si="15"/>
        <v>-14.016294</v>
      </c>
      <c r="Y23" s="20"/>
    </row>
    <row r="24" spans="2:25" x14ac:dyDescent="0.25">
      <c r="B24" s="89">
        <v>1376675000</v>
      </c>
      <c r="C24" s="89">
        <v>-15.829381</v>
      </c>
      <c r="D24" s="20"/>
      <c r="E24" s="90">
        <f t="shared" si="0"/>
        <v>1.692855</v>
      </c>
      <c r="F24" s="90">
        <f t="shared" si="1"/>
        <v>-10.041987000000001</v>
      </c>
      <c r="G24" s="44">
        <f t="shared" si="2"/>
        <v>-10.159416</v>
      </c>
      <c r="H24" s="44">
        <f t="shared" si="3"/>
        <v>-10.511175</v>
      </c>
      <c r="I24" s="44">
        <f t="shared" si="4"/>
        <v>-10.707974999999999</v>
      </c>
      <c r="J24" s="44">
        <f t="shared" si="5"/>
        <v>-10.800208</v>
      </c>
      <c r="K24" s="44">
        <f t="shared" si="6"/>
        <v>-11.127745000000001</v>
      </c>
      <c r="L24" s="44">
        <f t="shared" si="7"/>
        <v>-11.523206999999999</v>
      </c>
      <c r="N24" s="89">
        <v>1376675000</v>
      </c>
      <c r="O24" s="89">
        <v>-14.035722</v>
      </c>
      <c r="P24" s="20"/>
      <c r="Q24" s="90">
        <f t="shared" si="8"/>
        <v>1.692855</v>
      </c>
      <c r="R24" s="90">
        <f t="shared" si="9"/>
        <v>-11.260526</v>
      </c>
      <c r="S24" s="44">
        <f t="shared" si="10"/>
        <v>-11.423083999999999</v>
      </c>
      <c r="T24" s="44">
        <f t="shared" si="11"/>
        <v>-11.654942999999999</v>
      </c>
      <c r="U24" s="44">
        <f t="shared" si="12"/>
        <v>-11.922349000000001</v>
      </c>
      <c r="V24" s="44">
        <f t="shared" si="13"/>
        <v>-12.236029</v>
      </c>
      <c r="W24" s="44">
        <f t="shared" si="14"/>
        <v>-12.670000999999999</v>
      </c>
      <c r="X24" s="44">
        <f t="shared" si="15"/>
        <v>-13.209742</v>
      </c>
      <c r="Y24" s="20"/>
    </row>
    <row r="25" spans="2:25" x14ac:dyDescent="0.25">
      <c r="B25" s="89">
        <v>1455720000</v>
      </c>
      <c r="C25" s="89">
        <v>-14.285342</v>
      </c>
      <c r="D25" s="20"/>
      <c r="E25" s="90">
        <f t="shared" si="0"/>
        <v>1.7719</v>
      </c>
      <c r="F25" s="90">
        <f t="shared" si="1"/>
        <v>-8.9241428000000003</v>
      </c>
      <c r="G25" s="44">
        <f t="shared" si="2"/>
        <v>-9.0106649000000001</v>
      </c>
      <c r="H25" s="44">
        <f t="shared" si="3"/>
        <v>-9.4347563000000001</v>
      </c>
      <c r="I25" s="44">
        <f t="shared" si="4"/>
        <v>-9.5889482000000008</v>
      </c>
      <c r="J25" s="44">
        <f t="shared" si="5"/>
        <v>-9.6299191000000004</v>
      </c>
      <c r="K25" s="44">
        <f t="shared" si="6"/>
        <v>-9.9055128000000003</v>
      </c>
      <c r="L25" s="44">
        <f t="shared" si="7"/>
        <v>-10.249879999999999</v>
      </c>
      <c r="N25" s="89">
        <v>1455720000</v>
      </c>
      <c r="O25" s="89">
        <v>-13.457818</v>
      </c>
      <c r="P25" s="20"/>
      <c r="Q25" s="90">
        <f t="shared" si="8"/>
        <v>1.7719</v>
      </c>
      <c r="R25" s="90">
        <f t="shared" si="9"/>
        <v>-10.563563</v>
      </c>
      <c r="S25" s="44">
        <f t="shared" si="10"/>
        <v>-10.715448</v>
      </c>
      <c r="T25" s="44">
        <f t="shared" si="11"/>
        <v>-10.999931</v>
      </c>
      <c r="U25" s="44">
        <f t="shared" si="12"/>
        <v>-11.249067</v>
      </c>
      <c r="V25" s="44">
        <f t="shared" si="13"/>
        <v>-11.534796</v>
      </c>
      <c r="W25" s="44">
        <f t="shared" si="14"/>
        <v>-11.951703</v>
      </c>
      <c r="X25" s="44">
        <f t="shared" si="15"/>
        <v>-12.466174000000001</v>
      </c>
      <c r="Y25" s="20"/>
    </row>
    <row r="26" spans="2:25" x14ac:dyDescent="0.25">
      <c r="B26" s="89">
        <v>1534765000</v>
      </c>
      <c r="C26" s="89">
        <v>-12.788022</v>
      </c>
      <c r="D26" s="20"/>
      <c r="E26" s="90">
        <f t="shared" si="0"/>
        <v>1.8509450000000001</v>
      </c>
      <c r="F26" s="90">
        <f t="shared" si="1"/>
        <v>-8.2013540000000003</v>
      </c>
      <c r="G26" s="44">
        <f t="shared" si="2"/>
        <v>-8.2516602999999993</v>
      </c>
      <c r="H26" s="44">
        <f t="shared" si="3"/>
        <v>-8.5963516000000002</v>
      </c>
      <c r="I26" s="44">
        <f t="shared" si="4"/>
        <v>-8.7118777999999999</v>
      </c>
      <c r="J26" s="44">
        <f t="shared" si="5"/>
        <v>-8.6883659000000009</v>
      </c>
      <c r="K26" s="44">
        <f t="shared" si="6"/>
        <v>-8.9030924000000002</v>
      </c>
      <c r="L26" s="44">
        <f t="shared" si="7"/>
        <v>-9.1916589999999996</v>
      </c>
      <c r="N26" s="89">
        <v>1534765000</v>
      </c>
      <c r="O26" s="89">
        <v>-12.646784</v>
      </c>
      <c r="P26" s="20"/>
      <c r="Q26" s="90">
        <f t="shared" si="8"/>
        <v>1.8509450000000001</v>
      </c>
      <c r="R26" s="90">
        <f t="shared" si="9"/>
        <v>-9.9660720999999999</v>
      </c>
      <c r="S26" s="44">
        <f t="shared" si="10"/>
        <v>-10.112596999999999</v>
      </c>
      <c r="T26" s="44">
        <f t="shared" si="11"/>
        <v>-10.401196000000001</v>
      </c>
      <c r="U26" s="44">
        <f t="shared" si="12"/>
        <v>-10.640739999999999</v>
      </c>
      <c r="V26" s="44">
        <f t="shared" si="13"/>
        <v>-10.885054999999999</v>
      </c>
      <c r="W26" s="44">
        <f t="shared" si="14"/>
        <v>-11.273816999999999</v>
      </c>
      <c r="X26" s="44">
        <f t="shared" si="15"/>
        <v>-11.752787</v>
      </c>
      <c r="Y26" s="20"/>
    </row>
    <row r="27" spans="2:25" x14ac:dyDescent="0.25">
      <c r="B27" s="89">
        <v>1613810000</v>
      </c>
      <c r="C27" s="89">
        <v>-11.276249</v>
      </c>
      <c r="D27" s="20"/>
      <c r="E27" s="90">
        <f t="shared" si="0"/>
        <v>1.9299900000000001</v>
      </c>
      <c r="F27" s="90">
        <f t="shared" si="1"/>
        <v>-7.7397251000000002</v>
      </c>
      <c r="G27" s="44">
        <f t="shared" si="2"/>
        <v>-7.7624792999999999</v>
      </c>
      <c r="H27" s="44">
        <f t="shared" si="3"/>
        <v>-7.9864005999999996</v>
      </c>
      <c r="I27" s="44">
        <f t="shared" si="4"/>
        <v>-8.0651206999999996</v>
      </c>
      <c r="J27" s="44">
        <f t="shared" si="5"/>
        <v>-8.0230636999999998</v>
      </c>
      <c r="K27" s="44">
        <f t="shared" si="6"/>
        <v>-8.1865205999999997</v>
      </c>
      <c r="L27" s="44">
        <f t="shared" si="7"/>
        <v>-8.4224958000000001</v>
      </c>
      <c r="N27" s="89">
        <v>1613810000</v>
      </c>
      <c r="O27" s="89">
        <v>-11.946472</v>
      </c>
      <c r="P27" s="20"/>
      <c r="Q27" s="90">
        <f t="shared" si="8"/>
        <v>1.9299900000000001</v>
      </c>
      <c r="R27" s="90">
        <f t="shared" si="9"/>
        <v>-9.5291014000000001</v>
      </c>
      <c r="S27" s="44">
        <f t="shared" si="10"/>
        <v>-9.6558104</v>
      </c>
      <c r="T27" s="44">
        <f t="shared" si="11"/>
        <v>-9.8880320000000008</v>
      </c>
      <c r="U27" s="44">
        <f t="shared" si="12"/>
        <v>-10.112735000000001</v>
      </c>
      <c r="V27" s="44">
        <f t="shared" si="13"/>
        <v>-10.33681</v>
      </c>
      <c r="W27" s="44">
        <f t="shared" si="14"/>
        <v>-10.70787</v>
      </c>
      <c r="X27" s="44">
        <f t="shared" si="15"/>
        <v>-11.168148</v>
      </c>
      <c r="Y27" s="20"/>
    </row>
    <row r="28" spans="2:25" x14ac:dyDescent="0.25">
      <c r="B28" s="89">
        <v>1692855000</v>
      </c>
      <c r="C28" s="89">
        <v>-10.041987000000001</v>
      </c>
      <c r="D28" s="20"/>
      <c r="E28" s="90">
        <f t="shared" si="0"/>
        <v>2.0090349999999999</v>
      </c>
      <c r="F28" s="90">
        <f t="shared" si="1"/>
        <v>-7.4123020000000004</v>
      </c>
      <c r="G28" s="44">
        <f t="shared" si="2"/>
        <v>-7.4038424000000003</v>
      </c>
      <c r="H28" s="44">
        <f t="shared" si="3"/>
        <v>-7.5834970000000004</v>
      </c>
      <c r="I28" s="44">
        <f t="shared" si="4"/>
        <v>-7.6381164000000004</v>
      </c>
      <c r="J28" s="44">
        <f t="shared" si="5"/>
        <v>-7.5955361999999997</v>
      </c>
      <c r="K28" s="44">
        <f t="shared" si="6"/>
        <v>-7.7165599</v>
      </c>
      <c r="L28" s="44">
        <f t="shared" si="7"/>
        <v>-7.9101404999999998</v>
      </c>
      <c r="N28" s="89">
        <v>1692855000</v>
      </c>
      <c r="O28" s="89">
        <v>-11.260526</v>
      </c>
      <c r="P28" s="20"/>
      <c r="Q28" s="90">
        <f t="shared" si="8"/>
        <v>2.0090349999999999</v>
      </c>
      <c r="R28" s="90">
        <f t="shared" si="9"/>
        <v>-9.0598563999999993</v>
      </c>
      <c r="S28" s="44">
        <f t="shared" si="10"/>
        <v>-9.1927824000000005</v>
      </c>
      <c r="T28" s="44">
        <f t="shared" si="11"/>
        <v>-9.4384537000000002</v>
      </c>
      <c r="U28" s="44">
        <f t="shared" si="12"/>
        <v>-9.6512747000000001</v>
      </c>
      <c r="V28" s="44">
        <f t="shared" si="13"/>
        <v>-9.8954457999999992</v>
      </c>
      <c r="W28" s="44">
        <f t="shared" si="14"/>
        <v>-10.23915</v>
      </c>
      <c r="X28" s="44">
        <f t="shared" si="15"/>
        <v>-10.666931999999999</v>
      </c>
      <c r="Y28" s="20"/>
    </row>
    <row r="29" spans="2:25" x14ac:dyDescent="0.25">
      <c r="B29" s="89">
        <v>1771900000</v>
      </c>
      <c r="C29" s="89">
        <v>-8.9241428000000003</v>
      </c>
      <c r="D29" s="20"/>
      <c r="E29" s="90">
        <f t="shared" si="0"/>
        <v>2.0880800000000002</v>
      </c>
      <c r="F29" s="90">
        <f t="shared" si="1"/>
        <v>-7.2781386000000001</v>
      </c>
      <c r="G29" s="44">
        <f t="shared" si="2"/>
        <v>-7.2573328000000004</v>
      </c>
      <c r="H29" s="44">
        <f t="shared" si="3"/>
        <v>-7.3717623000000003</v>
      </c>
      <c r="I29" s="44">
        <f t="shared" si="4"/>
        <v>-7.4118838</v>
      </c>
      <c r="J29" s="44">
        <f t="shared" si="5"/>
        <v>-7.3496813999999997</v>
      </c>
      <c r="K29" s="44">
        <f t="shared" si="6"/>
        <v>-7.4609002999999996</v>
      </c>
      <c r="L29" s="44">
        <f t="shared" si="7"/>
        <v>-7.6354337000000001</v>
      </c>
      <c r="N29" s="89">
        <v>1771900000</v>
      </c>
      <c r="O29" s="89">
        <v>-10.563563</v>
      </c>
      <c r="P29" s="20"/>
      <c r="Q29" s="90">
        <f t="shared" si="8"/>
        <v>2.0880800000000002</v>
      </c>
      <c r="R29" s="90">
        <f t="shared" si="9"/>
        <v>-8.7893886999999999</v>
      </c>
      <c r="S29" s="44">
        <f t="shared" si="10"/>
        <v>-8.9114771000000008</v>
      </c>
      <c r="T29" s="44">
        <f t="shared" si="11"/>
        <v>-9.0673627999999997</v>
      </c>
      <c r="U29" s="44">
        <f t="shared" si="12"/>
        <v>-9.2644768000000006</v>
      </c>
      <c r="V29" s="44">
        <f t="shared" si="13"/>
        <v>-9.4868927000000003</v>
      </c>
      <c r="W29" s="44">
        <f t="shared" si="14"/>
        <v>-9.8135861999999996</v>
      </c>
      <c r="X29" s="44">
        <f t="shared" si="15"/>
        <v>-10.215358999999999</v>
      </c>
      <c r="Y29" s="20"/>
    </row>
    <row r="30" spans="2:25" x14ac:dyDescent="0.25">
      <c r="B30" s="89">
        <v>1850945000</v>
      </c>
      <c r="C30" s="89">
        <v>-8.2013540000000003</v>
      </c>
      <c r="D30" s="20"/>
      <c r="E30" s="90">
        <f t="shared" si="0"/>
        <v>2.167125</v>
      </c>
      <c r="F30" s="90">
        <f t="shared" si="1"/>
        <v>-7.0922049999999999</v>
      </c>
      <c r="G30" s="44">
        <f t="shared" si="2"/>
        <v>-7.0991368000000001</v>
      </c>
      <c r="H30" s="44">
        <f t="shared" si="3"/>
        <v>-7.2736777999999997</v>
      </c>
      <c r="I30" s="44">
        <f t="shared" si="4"/>
        <v>-7.3121270999999997</v>
      </c>
      <c r="J30" s="44">
        <f t="shared" si="5"/>
        <v>-7.3141145999999999</v>
      </c>
      <c r="K30" s="44">
        <f t="shared" si="6"/>
        <v>-7.4179639999999996</v>
      </c>
      <c r="L30" s="44">
        <f t="shared" si="7"/>
        <v>-7.5798177999999998</v>
      </c>
      <c r="N30" s="89">
        <v>1850945000</v>
      </c>
      <c r="O30" s="89">
        <v>-9.9660720999999999</v>
      </c>
      <c r="P30" s="20"/>
      <c r="Q30" s="90">
        <f t="shared" si="8"/>
        <v>2.167125</v>
      </c>
      <c r="R30" s="90">
        <f t="shared" si="9"/>
        <v>-8.3993979000000003</v>
      </c>
      <c r="S30" s="44">
        <f t="shared" si="10"/>
        <v>-8.5162487000000002</v>
      </c>
      <c r="T30" s="44">
        <f t="shared" si="11"/>
        <v>-8.7356128999999996</v>
      </c>
      <c r="U30" s="44">
        <f t="shared" si="12"/>
        <v>-8.9179563999999996</v>
      </c>
      <c r="V30" s="44">
        <f t="shared" si="13"/>
        <v>-9.1466799000000005</v>
      </c>
      <c r="W30" s="44">
        <f t="shared" si="14"/>
        <v>-9.4445896000000005</v>
      </c>
      <c r="X30" s="44">
        <f t="shared" si="15"/>
        <v>-9.8154678000000004</v>
      </c>
      <c r="Y30" s="20"/>
    </row>
    <row r="31" spans="2:25" x14ac:dyDescent="0.25">
      <c r="B31" s="89">
        <v>1929990000</v>
      </c>
      <c r="C31" s="89">
        <v>-7.7397251000000002</v>
      </c>
      <c r="D31" s="20"/>
      <c r="E31" s="90">
        <f t="shared" si="0"/>
        <v>2.2461700000000002</v>
      </c>
      <c r="F31" s="90">
        <f t="shared" si="1"/>
        <v>-7.2269635000000001</v>
      </c>
      <c r="G31" s="44">
        <f t="shared" si="2"/>
        <v>-7.2500128999999998</v>
      </c>
      <c r="H31" s="44">
        <f t="shared" si="3"/>
        <v>-7.2897558</v>
      </c>
      <c r="I31" s="44">
        <f t="shared" si="4"/>
        <v>-7.3286427999999999</v>
      </c>
      <c r="J31" s="44">
        <f t="shared" si="5"/>
        <v>-7.3459716000000004</v>
      </c>
      <c r="K31" s="44">
        <f t="shared" si="6"/>
        <v>-7.4538349999999998</v>
      </c>
      <c r="L31" s="44">
        <f t="shared" si="7"/>
        <v>-7.6097856000000004</v>
      </c>
      <c r="N31" s="89">
        <v>1929990000</v>
      </c>
      <c r="O31" s="89">
        <v>-9.5291014000000001</v>
      </c>
      <c r="P31" s="20"/>
      <c r="Q31" s="90">
        <f t="shared" si="8"/>
        <v>2.2461700000000002</v>
      </c>
      <c r="R31" s="90">
        <f t="shared" si="9"/>
        <v>-8.2157669000000002</v>
      </c>
      <c r="S31" s="44">
        <f t="shared" si="10"/>
        <v>-8.3121165999999995</v>
      </c>
      <c r="T31" s="44">
        <f t="shared" si="11"/>
        <v>-8.4772929999999995</v>
      </c>
      <c r="U31" s="44">
        <f t="shared" si="12"/>
        <v>-8.6440163000000005</v>
      </c>
      <c r="V31" s="44">
        <f t="shared" si="13"/>
        <v>-8.8076381999999995</v>
      </c>
      <c r="W31" s="44">
        <f t="shared" si="14"/>
        <v>-9.0816402000000007</v>
      </c>
      <c r="X31" s="44">
        <f t="shared" si="15"/>
        <v>-9.4280948999999996</v>
      </c>
      <c r="Y31" s="20"/>
    </row>
    <row r="32" spans="2:25" x14ac:dyDescent="0.25">
      <c r="B32" s="89">
        <v>2009035000</v>
      </c>
      <c r="C32" s="89">
        <v>-7.4123020000000004</v>
      </c>
      <c r="D32" s="20"/>
      <c r="E32" s="90">
        <f t="shared" si="0"/>
        <v>2.325215</v>
      </c>
      <c r="F32" s="90">
        <f t="shared" si="1"/>
        <v>-7.268815</v>
      </c>
      <c r="G32" s="44">
        <f t="shared" si="2"/>
        <v>-7.2886848000000004</v>
      </c>
      <c r="H32" s="44">
        <f t="shared" si="3"/>
        <v>-7.3529501000000002</v>
      </c>
      <c r="I32" s="44">
        <f t="shared" si="4"/>
        <v>-7.3887916000000002</v>
      </c>
      <c r="J32" s="44">
        <f t="shared" si="5"/>
        <v>-7.4669347000000004</v>
      </c>
      <c r="K32" s="44">
        <f t="shared" si="6"/>
        <v>-7.5653477000000002</v>
      </c>
      <c r="L32" s="44">
        <f t="shared" si="7"/>
        <v>-7.7089119000000004</v>
      </c>
      <c r="N32" s="89">
        <v>2009035000</v>
      </c>
      <c r="O32" s="89">
        <v>-9.0598563999999993</v>
      </c>
      <c r="P32" s="20"/>
      <c r="Q32" s="90">
        <f t="shared" si="8"/>
        <v>2.325215</v>
      </c>
      <c r="R32" s="90">
        <f t="shared" si="9"/>
        <v>-7.9730644000000002</v>
      </c>
      <c r="S32" s="44">
        <f t="shared" si="10"/>
        <v>-8.0471000999999998</v>
      </c>
      <c r="T32" s="44">
        <f t="shared" si="11"/>
        <v>-8.2462281999999991</v>
      </c>
      <c r="U32" s="44">
        <f t="shared" si="12"/>
        <v>-8.3983287999999998</v>
      </c>
      <c r="V32" s="44">
        <f t="shared" si="13"/>
        <v>-8.5633058999999996</v>
      </c>
      <c r="W32" s="44">
        <f t="shared" si="14"/>
        <v>-8.8041915999999993</v>
      </c>
      <c r="X32" s="44">
        <f t="shared" si="15"/>
        <v>-9.1159382000000004</v>
      </c>
      <c r="Y32" s="20"/>
    </row>
    <row r="33" spans="2:25" x14ac:dyDescent="0.25">
      <c r="B33" s="89">
        <v>2088080000</v>
      </c>
      <c r="C33" s="89">
        <v>-7.2781386000000001</v>
      </c>
      <c r="D33" s="20"/>
      <c r="E33" s="90">
        <f t="shared" si="0"/>
        <v>2.4042599999999998</v>
      </c>
      <c r="F33" s="90">
        <f t="shared" si="1"/>
        <v>-7.4419360000000001</v>
      </c>
      <c r="G33" s="44">
        <f t="shared" si="2"/>
        <v>-7.4619317000000001</v>
      </c>
      <c r="H33" s="44">
        <f t="shared" si="3"/>
        <v>-7.4684571999999996</v>
      </c>
      <c r="I33" s="44">
        <f t="shared" si="4"/>
        <v>-7.4989705000000004</v>
      </c>
      <c r="J33" s="44">
        <f t="shared" si="5"/>
        <v>-7.5429173</v>
      </c>
      <c r="K33" s="44">
        <f t="shared" si="6"/>
        <v>-7.6306757999999997</v>
      </c>
      <c r="L33" s="44">
        <f t="shared" si="7"/>
        <v>-7.7642955999999996</v>
      </c>
      <c r="N33" s="89">
        <v>2088080000</v>
      </c>
      <c r="O33" s="89">
        <v>-8.7893886999999999</v>
      </c>
      <c r="P33" s="20"/>
      <c r="Q33" s="90">
        <f t="shared" si="8"/>
        <v>2.4042599999999998</v>
      </c>
      <c r="R33" s="90">
        <f t="shared" si="9"/>
        <v>-7.8697495000000002</v>
      </c>
      <c r="S33" s="44">
        <f t="shared" si="10"/>
        <v>-7.9508038000000001</v>
      </c>
      <c r="T33" s="44">
        <f t="shared" si="11"/>
        <v>-8.0828161000000005</v>
      </c>
      <c r="U33" s="44">
        <f t="shared" si="12"/>
        <v>-8.2190551999999997</v>
      </c>
      <c r="V33" s="44">
        <f t="shared" si="13"/>
        <v>-8.3554974000000009</v>
      </c>
      <c r="W33" s="44">
        <f t="shared" si="14"/>
        <v>-8.5765265999999993</v>
      </c>
      <c r="X33" s="44">
        <f t="shared" si="15"/>
        <v>-8.8629102999999994</v>
      </c>
      <c r="Y33" s="20"/>
    </row>
    <row r="34" spans="2:25" x14ac:dyDescent="0.25">
      <c r="B34" s="89">
        <v>2167125000</v>
      </c>
      <c r="C34" s="89">
        <v>-7.0922049999999999</v>
      </c>
      <c r="D34" s="20"/>
      <c r="E34" s="90">
        <f t="shared" si="0"/>
        <v>2.4833050000000001</v>
      </c>
      <c r="F34" s="90">
        <f t="shared" si="1"/>
        <v>-7.5685244000000003</v>
      </c>
      <c r="G34" s="44">
        <f t="shared" si="2"/>
        <v>-7.5698813999999999</v>
      </c>
      <c r="H34" s="44">
        <f t="shared" si="3"/>
        <v>-7.5567589000000002</v>
      </c>
      <c r="I34" s="44">
        <f t="shared" si="4"/>
        <v>-7.5794129000000003</v>
      </c>
      <c r="J34" s="44">
        <f t="shared" si="5"/>
        <v>-7.6469879000000001</v>
      </c>
      <c r="K34" s="44">
        <f t="shared" si="6"/>
        <v>-7.7234831000000002</v>
      </c>
      <c r="L34" s="44">
        <f t="shared" si="7"/>
        <v>-7.8483510000000001</v>
      </c>
      <c r="N34" s="89">
        <v>2167125000</v>
      </c>
      <c r="O34" s="89">
        <v>-8.3993979000000003</v>
      </c>
      <c r="P34" s="20"/>
      <c r="Q34" s="90">
        <f t="shared" si="8"/>
        <v>2.4833050000000001</v>
      </c>
      <c r="R34" s="90">
        <f t="shared" si="9"/>
        <v>-7.7402534000000003</v>
      </c>
      <c r="S34" s="44">
        <f t="shared" si="10"/>
        <v>-7.8159102999999996</v>
      </c>
      <c r="T34" s="44">
        <f t="shared" si="11"/>
        <v>-7.9582777</v>
      </c>
      <c r="U34" s="44">
        <f t="shared" si="12"/>
        <v>-8.0795850999999992</v>
      </c>
      <c r="V34" s="44">
        <f t="shared" si="13"/>
        <v>-8.2183341999999993</v>
      </c>
      <c r="W34" s="44">
        <f t="shared" si="14"/>
        <v>-8.4194888999999993</v>
      </c>
      <c r="X34" s="44">
        <f t="shared" si="15"/>
        <v>-8.6825980999999999</v>
      </c>
      <c r="Y34" s="20"/>
    </row>
    <row r="35" spans="2:25" x14ac:dyDescent="0.25">
      <c r="B35" s="89">
        <v>2246170000</v>
      </c>
      <c r="C35" s="89">
        <v>-7.2269635000000001</v>
      </c>
      <c r="D35" s="20"/>
      <c r="E35" s="90">
        <f t="shared" si="0"/>
        <v>2.5623499999999999</v>
      </c>
      <c r="F35" s="90">
        <f t="shared" si="1"/>
        <v>-7.6767583000000004</v>
      </c>
      <c r="G35" s="44">
        <f t="shared" si="2"/>
        <v>-7.6807647000000001</v>
      </c>
      <c r="H35" s="44">
        <f t="shared" si="3"/>
        <v>-7.6516622999999999</v>
      </c>
      <c r="I35" s="44">
        <f t="shared" si="4"/>
        <v>-7.6697736000000001</v>
      </c>
      <c r="J35" s="44">
        <f t="shared" si="5"/>
        <v>-7.7068515</v>
      </c>
      <c r="K35" s="44">
        <f t="shared" si="6"/>
        <v>-7.7840037000000004</v>
      </c>
      <c r="L35" s="44">
        <f t="shared" si="7"/>
        <v>-7.9135938000000001</v>
      </c>
      <c r="N35" s="89">
        <v>2246170000</v>
      </c>
      <c r="O35" s="89">
        <v>-8.2157669000000002</v>
      </c>
      <c r="P35" s="20"/>
      <c r="Q35" s="90">
        <f t="shared" si="8"/>
        <v>2.5623499999999999</v>
      </c>
      <c r="R35" s="90">
        <f t="shared" si="9"/>
        <v>-7.7006959999999998</v>
      </c>
      <c r="S35" s="44">
        <f t="shared" si="10"/>
        <v>-7.7681908999999996</v>
      </c>
      <c r="T35" s="44">
        <f t="shared" si="11"/>
        <v>-7.9009255999999999</v>
      </c>
      <c r="U35" s="44">
        <f t="shared" si="12"/>
        <v>-8.0085688000000008</v>
      </c>
      <c r="V35" s="44">
        <f t="shared" si="13"/>
        <v>-8.1022806000000003</v>
      </c>
      <c r="W35" s="44">
        <f t="shared" si="14"/>
        <v>-8.2851438999999996</v>
      </c>
      <c r="X35" s="44">
        <f t="shared" si="15"/>
        <v>-8.5282687999999993</v>
      </c>
      <c r="Y35" s="20"/>
    </row>
    <row r="36" spans="2:25" x14ac:dyDescent="0.25">
      <c r="B36" s="89">
        <v>2325215000</v>
      </c>
      <c r="C36" s="89">
        <v>-7.268815</v>
      </c>
      <c r="D36" s="20"/>
      <c r="E36" s="90">
        <f t="shared" si="0"/>
        <v>2.6413950000000002</v>
      </c>
      <c r="F36" s="90">
        <f t="shared" si="1"/>
        <v>-7.7386249999999999</v>
      </c>
      <c r="G36" s="44">
        <f t="shared" si="2"/>
        <v>-7.7284984999999997</v>
      </c>
      <c r="H36" s="44">
        <f t="shared" si="3"/>
        <v>-7.7197279999999999</v>
      </c>
      <c r="I36" s="44">
        <f t="shared" si="4"/>
        <v>-7.7351985000000001</v>
      </c>
      <c r="J36" s="44">
        <f t="shared" si="5"/>
        <v>-7.7882709999999999</v>
      </c>
      <c r="K36" s="44">
        <f t="shared" si="6"/>
        <v>-7.8775835000000001</v>
      </c>
      <c r="L36" s="44">
        <f t="shared" si="7"/>
        <v>-8.0173644999999993</v>
      </c>
      <c r="N36" s="89">
        <v>2325215000</v>
      </c>
      <c r="O36" s="89">
        <v>-7.9730644000000002</v>
      </c>
      <c r="P36" s="20"/>
      <c r="Q36" s="90">
        <f t="shared" si="8"/>
        <v>2.6413950000000002</v>
      </c>
      <c r="R36" s="90">
        <f t="shared" si="9"/>
        <v>-7.6845249999999998</v>
      </c>
      <c r="S36" s="44">
        <f t="shared" si="10"/>
        <v>-7.7436261000000002</v>
      </c>
      <c r="T36" s="44">
        <f t="shared" si="11"/>
        <v>-7.8741526999999998</v>
      </c>
      <c r="U36" s="44">
        <f t="shared" si="12"/>
        <v>-7.9659428999999999</v>
      </c>
      <c r="V36" s="44">
        <f t="shared" si="13"/>
        <v>-8.0532990000000009</v>
      </c>
      <c r="W36" s="44">
        <f t="shared" si="14"/>
        <v>-8.2100905999999991</v>
      </c>
      <c r="X36" s="44">
        <f t="shared" si="15"/>
        <v>-8.4221029000000005</v>
      </c>
      <c r="Y36" s="20"/>
    </row>
    <row r="37" spans="2:25" x14ac:dyDescent="0.25">
      <c r="B37" s="89">
        <v>2404260000</v>
      </c>
      <c r="C37" s="89">
        <v>-7.4419360000000001</v>
      </c>
      <c r="D37" s="20"/>
      <c r="E37" s="90">
        <f t="shared" si="0"/>
        <v>2.72044</v>
      </c>
      <c r="F37" s="90">
        <f t="shared" si="1"/>
        <v>-7.8343182000000002</v>
      </c>
      <c r="G37" s="44">
        <f t="shared" si="2"/>
        <v>-7.8066874000000004</v>
      </c>
      <c r="H37" s="44">
        <f t="shared" si="3"/>
        <v>-7.7754415999999997</v>
      </c>
      <c r="I37" s="44">
        <f t="shared" si="4"/>
        <v>-7.7933507000000004</v>
      </c>
      <c r="J37" s="44">
        <f t="shared" si="5"/>
        <v>-7.8487377</v>
      </c>
      <c r="K37" s="44">
        <f t="shared" si="6"/>
        <v>-7.9510312000000001</v>
      </c>
      <c r="L37" s="44">
        <f t="shared" si="7"/>
        <v>-8.1045513000000007</v>
      </c>
      <c r="N37" s="89">
        <v>2404260000</v>
      </c>
      <c r="O37" s="89">
        <v>-7.8697495000000002</v>
      </c>
      <c r="P37" s="20"/>
      <c r="Q37" s="90">
        <f t="shared" si="8"/>
        <v>2.72044</v>
      </c>
      <c r="R37" s="90">
        <f t="shared" si="9"/>
        <v>-7.7733597999999997</v>
      </c>
      <c r="S37" s="44">
        <f t="shared" si="10"/>
        <v>-7.8133911999999999</v>
      </c>
      <c r="T37" s="44">
        <f t="shared" si="11"/>
        <v>-7.8971634000000002</v>
      </c>
      <c r="U37" s="44">
        <f t="shared" si="12"/>
        <v>-7.9703884</v>
      </c>
      <c r="V37" s="44">
        <f t="shared" si="13"/>
        <v>-8.0359402000000006</v>
      </c>
      <c r="W37" s="44">
        <f t="shared" si="14"/>
        <v>-8.1614293999999994</v>
      </c>
      <c r="X37" s="44">
        <f t="shared" si="15"/>
        <v>-8.3394499</v>
      </c>
      <c r="Y37" s="20"/>
    </row>
    <row r="38" spans="2:25" x14ac:dyDescent="0.25">
      <c r="B38" s="89">
        <v>2483305000</v>
      </c>
      <c r="C38" s="89">
        <v>-7.5685244000000003</v>
      </c>
      <c r="D38" s="20"/>
      <c r="E38" s="90">
        <f t="shared" si="0"/>
        <v>2.7994849999999998</v>
      </c>
      <c r="F38" s="90">
        <f t="shared" si="1"/>
        <v>-7.8800568999999996</v>
      </c>
      <c r="G38" s="44">
        <f t="shared" si="2"/>
        <v>-7.8404913000000001</v>
      </c>
      <c r="H38" s="44">
        <f t="shared" si="3"/>
        <v>-7.8038568000000001</v>
      </c>
      <c r="I38" s="44">
        <f t="shared" si="4"/>
        <v>-7.8271742</v>
      </c>
      <c r="J38" s="44">
        <f t="shared" si="5"/>
        <v>-7.9114499</v>
      </c>
      <c r="K38" s="44">
        <f t="shared" si="6"/>
        <v>-8.0221672000000002</v>
      </c>
      <c r="L38" s="44">
        <f t="shared" si="7"/>
        <v>-8.1859646000000001</v>
      </c>
      <c r="N38" s="89">
        <v>2483305000</v>
      </c>
      <c r="O38" s="89">
        <v>-7.7402534000000003</v>
      </c>
      <c r="P38" s="20"/>
      <c r="Q38" s="90">
        <f t="shared" si="8"/>
        <v>2.7994849999999998</v>
      </c>
      <c r="R38" s="90">
        <f t="shared" si="9"/>
        <v>-7.8390602999999999</v>
      </c>
      <c r="S38" s="44">
        <f t="shared" si="10"/>
        <v>-7.8752145999999996</v>
      </c>
      <c r="T38" s="44">
        <f t="shared" si="11"/>
        <v>-7.9431338</v>
      </c>
      <c r="U38" s="44">
        <f t="shared" si="12"/>
        <v>-7.9973749999999999</v>
      </c>
      <c r="V38" s="44">
        <f t="shared" si="13"/>
        <v>-8.0599164999999999</v>
      </c>
      <c r="W38" s="44">
        <f t="shared" si="14"/>
        <v>-8.1522874999999999</v>
      </c>
      <c r="X38" s="44">
        <f t="shared" si="15"/>
        <v>-8.2947407000000002</v>
      </c>
      <c r="Y38" s="20"/>
    </row>
    <row r="39" spans="2:25" x14ac:dyDescent="0.25">
      <c r="B39" s="89">
        <v>2562350000</v>
      </c>
      <c r="C39" s="89">
        <v>-7.6767583000000004</v>
      </c>
      <c r="D39" s="20"/>
      <c r="E39" s="90">
        <f t="shared" si="0"/>
        <v>2.87853</v>
      </c>
      <c r="F39" s="90">
        <f t="shared" si="1"/>
        <v>-7.9040984999999999</v>
      </c>
      <c r="G39" s="44">
        <f t="shared" si="2"/>
        <v>-7.8636011999999997</v>
      </c>
      <c r="H39" s="44">
        <f t="shared" si="3"/>
        <v>-7.8222923</v>
      </c>
      <c r="I39" s="44">
        <f t="shared" si="4"/>
        <v>-7.8543057000000003</v>
      </c>
      <c r="J39" s="44">
        <f t="shared" si="5"/>
        <v>-7.9363966000000001</v>
      </c>
      <c r="K39" s="44">
        <f t="shared" si="6"/>
        <v>-8.0525207999999999</v>
      </c>
      <c r="L39" s="44">
        <f t="shared" si="7"/>
        <v>-8.2238197</v>
      </c>
      <c r="N39" s="89">
        <v>2562350000</v>
      </c>
      <c r="O39" s="89">
        <v>-7.7006959999999998</v>
      </c>
      <c r="P39" s="20"/>
      <c r="Q39" s="90">
        <f t="shared" si="8"/>
        <v>2.87853</v>
      </c>
      <c r="R39" s="90">
        <f t="shared" si="9"/>
        <v>-7.9546112999999998</v>
      </c>
      <c r="S39" s="44">
        <f t="shared" si="10"/>
        <v>-7.9824590999999998</v>
      </c>
      <c r="T39" s="44">
        <f t="shared" si="11"/>
        <v>-8.0079841999999992</v>
      </c>
      <c r="U39" s="44">
        <f t="shared" si="12"/>
        <v>-8.0429735000000004</v>
      </c>
      <c r="V39" s="44">
        <f t="shared" si="13"/>
        <v>-8.0808563000000007</v>
      </c>
      <c r="W39" s="44">
        <f t="shared" si="14"/>
        <v>-8.1439552000000006</v>
      </c>
      <c r="X39" s="44">
        <f t="shared" si="15"/>
        <v>-8.2641907000000003</v>
      </c>
      <c r="Y39" s="20"/>
    </row>
    <row r="40" spans="2:25" x14ac:dyDescent="0.25">
      <c r="B40" s="89">
        <v>2641395000</v>
      </c>
      <c r="C40" s="89">
        <v>-7.7386249999999999</v>
      </c>
      <c r="D40" s="20"/>
      <c r="E40" s="90">
        <f t="shared" si="0"/>
        <v>2.9575749999999998</v>
      </c>
      <c r="F40" s="90">
        <f t="shared" si="1"/>
        <v>-7.8796802000000001</v>
      </c>
      <c r="G40" s="44">
        <f t="shared" si="2"/>
        <v>-7.8424430000000003</v>
      </c>
      <c r="H40" s="44">
        <f t="shared" si="3"/>
        <v>-7.8218101999999998</v>
      </c>
      <c r="I40" s="44">
        <f t="shared" si="4"/>
        <v>-7.8648800999999997</v>
      </c>
      <c r="J40" s="44">
        <f t="shared" si="5"/>
        <v>-7.9471927000000004</v>
      </c>
      <c r="K40" s="44">
        <f t="shared" si="6"/>
        <v>-8.0738125000000007</v>
      </c>
      <c r="L40" s="44">
        <f t="shared" si="7"/>
        <v>-8.2569885000000003</v>
      </c>
      <c r="N40" s="89">
        <v>2641395000</v>
      </c>
      <c r="O40" s="89">
        <v>-7.6845249999999998</v>
      </c>
      <c r="P40" s="20"/>
      <c r="Q40" s="90">
        <f t="shared" si="8"/>
        <v>2.9575749999999998</v>
      </c>
      <c r="R40" s="90">
        <f t="shared" si="9"/>
        <v>-8.0269393999999998</v>
      </c>
      <c r="S40" s="44">
        <f t="shared" si="10"/>
        <v>-8.0571356000000005</v>
      </c>
      <c r="T40" s="44">
        <f t="shared" si="11"/>
        <v>-8.0687733000000001</v>
      </c>
      <c r="U40" s="44">
        <f t="shared" si="12"/>
        <v>-8.0836077</v>
      </c>
      <c r="V40" s="44">
        <f t="shared" si="13"/>
        <v>-8.1130914999999995</v>
      </c>
      <c r="W40" s="44">
        <f t="shared" si="14"/>
        <v>-8.1579180000000004</v>
      </c>
      <c r="X40" s="44">
        <f t="shared" si="15"/>
        <v>-8.2646464999999996</v>
      </c>
      <c r="Y40" s="20"/>
    </row>
    <row r="41" spans="2:25" x14ac:dyDescent="0.25">
      <c r="B41" s="89">
        <v>2720440000</v>
      </c>
      <c r="C41" s="89">
        <v>-7.8343182000000002</v>
      </c>
      <c r="D41" s="20"/>
      <c r="E41" s="90">
        <f t="shared" si="0"/>
        <v>3.0366200000000001</v>
      </c>
      <c r="F41" s="90">
        <f t="shared" si="1"/>
        <v>-7.8425083000000004</v>
      </c>
      <c r="G41" s="44">
        <f t="shared" si="2"/>
        <v>-7.8137363999999998</v>
      </c>
      <c r="H41" s="44">
        <f t="shared" si="3"/>
        <v>-7.8219886000000001</v>
      </c>
      <c r="I41" s="44">
        <f t="shared" si="4"/>
        <v>-7.8820981999999997</v>
      </c>
      <c r="J41" s="44">
        <f t="shared" si="5"/>
        <v>-7.9637102999999998</v>
      </c>
      <c r="K41" s="44">
        <f t="shared" si="6"/>
        <v>-8.1080418000000005</v>
      </c>
      <c r="L41" s="44">
        <f t="shared" si="7"/>
        <v>-8.3074331000000008</v>
      </c>
      <c r="N41" s="89">
        <v>2720440000</v>
      </c>
      <c r="O41" s="89">
        <v>-7.7733597999999997</v>
      </c>
      <c r="P41" s="20"/>
      <c r="Q41" s="90">
        <f t="shared" si="8"/>
        <v>3.0366200000000001</v>
      </c>
      <c r="R41" s="90">
        <f t="shared" si="9"/>
        <v>-8.1130408999999997</v>
      </c>
      <c r="S41" s="44">
        <f t="shared" si="10"/>
        <v>-8.1307668999999994</v>
      </c>
      <c r="T41" s="44">
        <f t="shared" si="11"/>
        <v>-8.1274947999999991</v>
      </c>
      <c r="U41" s="44">
        <f t="shared" si="12"/>
        <v>-8.1204804999999993</v>
      </c>
      <c r="V41" s="44">
        <f t="shared" si="13"/>
        <v>-8.1320514999999993</v>
      </c>
      <c r="W41" s="44">
        <f t="shared" si="14"/>
        <v>-8.1668261999999991</v>
      </c>
      <c r="X41" s="44">
        <f t="shared" si="15"/>
        <v>-8.2720184000000003</v>
      </c>
      <c r="Y41" s="20"/>
    </row>
    <row r="42" spans="2:25" x14ac:dyDescent="0.25">
      <c r="B42" s="89">
        <v>2799485000</v>
      </c>
      <c r="C42" s="89">
        <v>-7.8800568999999996</v>
      </c>
      <c r="D42" s="20"/>
      <c r="E42" s="90">
        <f t="shared" si="0"/>
        <v>3.1156649999999999</v>
      </c>
      <c r="F42" s="90">
        <f t="shared" si="1"/>
        <v>-7.7614479000000003</v>
      </c>
      <c r="G42" s="44">
        <f t="shared" si="2"/>
        <v>-7.7502459999999997</v>
      </c>
      <c r="H42" s="44">
        <f t="shared" si="3"/>
        <v>-7.8294468000000004</v>
      </c>
      <c r="I42" s="44">
        <f t="shared" si="4"/>
        <v>-7.9053234999999997</v>
      </c>
      <c r="J42" s="44">
        <f t="shared" si="5"/>
        <v>-8.0080214000000005</v>
      </c>
      <c r="K42" s="44">
        <f t="shared" si="6"/>
        <v>-8.1727504999999994</v>
      </c>
      <c r="L42" s="44">
        <f t="shared" si="7"/>
        <v>-8.3900585000000003</v>
      </c>
      <c r="N42" s="89">
        <v>2799485000</v>
      </c>
      <c r="O42" s="89">
        <v>-7.8390602999999999</v>
      </c>
      <c r="P42" s="20"/>
      <c r="Q42" s="90">
        <f t="shared" si="8"/>
        <v>3.1156649999999999</v>
      </c>
      <c r="R42" s="90">
        <f t="shared" si="9"/>
        <v>-8.2222299999999997</v>
      </c>
      <c r="S42" s="44">
        <f t="shared" si="10"/>
        <v>-8.2118701999999999</v>
      </c>
      <c r="T42" s="44">
        <f t="shared" si="11"/>
        <v>-8.1574869000000003</v>
      </c>
      <c r="U42" s="44">
        <f t="shared" si="12"/>
        <v>-8.1314954999999998</v>
      </c>
      <c r="V42" s="44">
        <f t="shared" si="13"/>
        <v>-8.1385050000000003</v>
      </c>
      <c r="W42" s="44">
        <f t="shared" si="14"/>
        <v>-8.1656265000000001</v>
      </c>
      <c r="X42" s="44">
        <f t="shared" si="15"/>
        <v>-8.2691174000000007</v>
      </c>
      <c r="Y42" s="20"/>
    </row>
    <row r="43" spans="2:25" x14ac:dyDescent="0.25">
      <c r="B43" s="89">
        <v>2878530000</v>
      </c>
      <c r="C43" s="89">
        <v>-7.9040984999999999</v>
      </c>
      <c r="D43" s="20"/>
      <c r="E43" s="90">
        <f t="shared" si="0"/>
        <v>3.1947100000000002</v>
      </c>
      <c r="F43" s="90">
        <f t="shared" si="1"/>
        <v>-7.7405347999999998</v>
      </c>
      <c r="G43" s="44">
        <f t="shared" si="2"/>
        <v>-7.7601022999999998</v>
      </c>
      <c r="H43" s="44">
        <f t="shared" si="3"/>
        <v>-7.8554105999999999</v>
      </c>
      <c r="I43" s="44">
        <f t="shared" si="4"/>
        <v>-7.9440651000000004</v>
      </c>
      <c r="J43" s="44">
        <f t="shared" si="5"/>
        <v>-8.0661898000000001</v>
      </c>
      <c r="K43" s="44">
        <f t="shared" si="6"/>
        <v>-8.2366618999999996</v>
      </c>
      <c r="L43" s="44">
        <f t="shared" si="7"/>
        <v>-8.4598227000000001</v>
      </c>
      <c r="N43" s="89">
        <v>2878530000</v>
      </c>
      <c r="O43" s="89">
        <v>-7.9546112999999998</v>
      </c>
      <c r="P43" s="20"/>
      <c r="Q43" s="90">
        <f t="shared" si="8"/>
        <v>3.1947100000000002</v>
      </c>
      <c r="R43" s="90">
        <f t="shared" si="9"/>
        <v>-8.3206281999999998</v>
      </c>
      <c r="S43" s="44">
        <f t="shared" si="10"/>
        <v>-8.2698879000000005</v>
      </c>
      <c r="T43" s="44">
        <f t="shared" si="11"/>
        <v>-8.1858787999999993</v>
      </c>
      <c r="U43" s="44">
        <f t="shared" si="12"/>
        <v>-8.1442288999999999</v>
      </c>
      <c r="V43" s="44">
        <f t="shared" si="13"/>
        <v>-8.1167783999999994</v>
      </c>
      <c r="W43" s="44">
        <f t="shared" si="14"/>
        <v>-8.1388998000000008</v>
      </c>
      <c r="X43" s="44">
        <f t="shared" si="15"/>
        <v>-8.2441663999999992</v>
      </c>
      <c r="Y43" s="20"/>
    </row>
    <row r="44" spans="2:25" x14ac:dyDescent="0.25">
      <c r="B44" s="89">
        <v>2957575000</v>
      </c>
      <c r="C44" s="89">
        <v>-7.8796802000000001</v>
      </c>
      <c r="D44" s="20"/>
      <c r="E44" s="90">
        <f t="shared" si="0"/>
        <v>3.273755</v>
      </c>
      <c r="F44" s="90">
        <f t="shared" si="1"/>
        <v>-7.7661705000000003</v>
      </c>
      <c r="G44" s="44">
        <f t="shared" si="2"/>
        <v>-7.8127903999999999</v>
      </c>
      <c r="H44" s="44">
        <f t="shared" si="3"/>
        <v>-7.8999199999999998</v>
      </c>
      <c r="I44" s="44">
        <f t="shared" si="4"/>
        <v>-7.9926051999999999</v>
      </c>
      <c r="J44" s="44">
        <f t="shared" si="5"/>
        <v>-8.1280240999999993</v>
      </c>
      <c r="K44" s="44">
        <f t="shared" si="6"/>
        <v>-8.2879868000000005</v>
      </c>
      <c r="L44" s="44">
        <f t="shared" si="7"/>
        <v>-8.5011282000000001</v>
      </c>
      <c r="N44" s="89">
        <v>2957575000</v>
      </c>
      <c r="O44" s="89">
        <v>-8.0269393999999998</v>
      </c>
      <c r="P44" s="20"/>
      <c r="Q44" s="90">
        <f t="shared" si="8"/>
        <v>3.273755</v>
      </c>
      <c r="R44" s="90">
        <f t="shared" si="9"/>
        <v>-8.3395329</v>
      </c>
      <c r="S44" s="44">
        <f t="shared" si="10"/>
        <v>-8.2549486000000005</v>
      </c>
      <c r="T44" s="44">
        <f t="shared" si="11"/>
        <v>-8.2001123000000007</v>
      </c>
      <c r="U44" s="44">
        <f t="shared" si="12"/>
        <v>-8.1468325000000004</v>
      </c>
      <c r="V44" s="44">
        <f t="shared" si="13"/>
        <v>-8.1103343999999993</v>
      </c>
      <c r="W44" s="44">
        <f t="shared" si="14"/>
        <v>-8.1297482999999993</v>
      </c>
      <c r="X44" s="44">
        <f t="shared" si="15"/>
        <v>-8.2329472999999993</v>
      </c>
      <c r="Y44" s="20"/>
    </row>
    <row r="45" spans="2:25" x14ac:dyDescent="0.25">
      <c r="B45" s="89">
        <v>3036620000</v>
      </c>
      <c r="C45" s="89">
        <v>-7.8425083000000004</v>
      </c>
      <c r="D45" s="20"/>
      <c r="E45" s="90">
        <f t="shared" si="0"/>
        <v>3.3527999999999998</v>
      </c>
      <c r="F45" s="90">
        <f t="shared" si="1"/>
        <v>-7.8324609000000001</v>
      </c>
      <c r="G45" s="44">
        <f t="shared" si="2"/>
        <v>-7.8817238999999999</v>
      </c>
      <c r="H45" s="44">
        <f t="shared" si="3"/>
        <v>-7.9586334000000001</v>
      </c>
      <c r="I45" s="44">
        <f t="shared" si="4"/>
        <v>-8.0511446000000007</v>
      </c>
      <c r="J45" s="44">
        <f t="shared" si="5"/>
        <v>-8.1690474000000002</v>
      </c>
      <c r="K45" s="44">
        <f t="shared" si="6"/>
        <v>-8.3023089999999993</v>
      </c>
      <c r="L45" s="44">
        <f t="shared" si="7"/>
        <v>-8.4958372000000004</v>
      </c>
      <c r="N45" s="89">
        <v>3036620000</v>
      </c>
      <c r="O45" s="89">
        <v>-8.1130408999999997</v>
      </c>
      <c r="P45" s="20"/>
      <c r="Q45" s="90">
        <f t="shared" si="8"/>
        <v>3.3527999999999998</v>
      </c>
      <c r="R45" s="90">
        <f t="shared" si="9"/>
        <v>-8.3866900999999991</v>
      </c>
      <c r="S45" s="44">
        <f t="shared" si="10"/>
        <v>-8.2937964999999991</v>
      </c>
      <c r="T45" s="44">
        <f t="shared" si="11"/>
        <v>-8.2267493999999992</v>
      </c>
      <c r="U45" s="44">
        <f t="shared" si="12"/>
        <v>-8.1681165999999994</v>
      </c>
      <c r="V45" s="44">
        <f t="shared" si="13"/>
        <v>-8.1042967000000008</v>
      </c>
      <c r="W45" s="44">
        <f t="shared" si="14"/>
        <v>-8.1279115999999991</v>
      </c>
      <c r="X45" s="44">
        <f t="shared" si="15"/>
        <v>-8.2386923000000003</v>
      </c>
      <c r="Y45" s="20"/>
    </row>
    <row r="46" spans="2:25" x14ac:dyDescent="0.25">
      <c r="B46" s="89">
        <v>3115665000</v>
      </c>
      <c r="C46" s="89">
        <v>-7.7614479000000003</v>
      </c>
      <c r="D46" s="20"/>
      <c r="E46" s="90">
        <f t="shared" si="0"/>
        <v>3.431845</v>
      </c>
      <c r="F46" s="90">
        <f t="shared" si="1"/>
        <v>-7.9312196000000004</v>
      </c>
      <c r="G46" s="44">
        <f t="shared" si="2"/>
        <v>-7.9642410000000003</v>
      </c>
      <c r="H46" s="44">
        <f t="shared" si="3"/>
        <v>-8.0146522999999998</v>
      </c>
      <c r="I46" s="44">
        <f t="shared" si="4"/>
        <v>-8.1024884999999998</v>
      </c>
      <c r="J46" s="44">
        <f t="shared" si="5"/>
        <v>-8.2065020000000004</v>
      </c>
      <c r="K46" s="44">
        <f t="shared" si="6"/>
        <v>-8.3163719</v>
      </c>
      <c r="L46" s="44">
        <f t="shared" si="7"/>
        <v>-8.4990158000000005</v>
      </c>
      <c r="N46" s="89">
        <v>3115665000</v>
      </c>
      <c r="O46" s="89">
        <v>-8.2222299999999997</v>
      </c>
      <c r="P46" s="20"/>
      <c r="Q46" s="90">
        <f t="shared" si="8"/>
        <v>3.431845</v>
      </c>
      <c r="R46" s="90">
        <f t="shared" si="9"/>
        <v>-8.3942479999999993</v>
      </c>
      <c r="S46" s="44">
        <f t="shared" si="10"/>
        <v>-8.2928742999999994</v>
      </c>
      <c r="T46" s="44">
        <f t="shared" si="11"/>
        <v>-8.2611532000000008</v>
      </c>
      <c r="U46" s="44">
        <f t="shared" si="12"/>
        <v>-8.1997414000000006</v>
      </c>
      <c r="V46" s="44">
        <f t="shared" si="13"/>
        <v>-8.1595621000000005</v>
      </c>
      <c r="W46" s="44">
        <f t="shared" si="14"/>
        <v>-8.1858567999999998</v>
      </c>
      <c r="X46" s="44">
        <f t="shared" si="15"/>
        <v>-8.3026581000000004</v>
      </c>
      <c r="Y46" s="20"/>
    </row>
    <row r="47" spans="2:25" x14ac:dyDescent="0.25">
      <c r="B47" s="89">
        <v>3194710000</v>
      </c>
      <c r="C47" s="89">
        <v>-7.7405347999999998</v>
      </c>
      <c r="D47" s="20"/>
      <c r="E47" s="90">
        <f t="shared" si="0"/>
        <v>3.5108899999999998</v>
      </c>
      <c r="F47" s="90">
        <f t="shared" si="1"/>
        <v>-7.9769110999999997</v>
      </c>
      <c r="G47" s="44">
        <f t="shared" si="2"/>
        <v>-8.0148764000000003</v>
      </c>
      <c r="H47" s="44">
        <f t="shared" si="3"/>
        <v>-8.0542698000000001</v>
      </c>
      <c r="I47" s="44">
        <f t="shared" si="4"/>
        <v>-8.1356801999999995</v>
      </c>
      <c r="J47" s="44">
        <f t="shared" si="5"/>
        <v>-8.2385634999999997</v>
      </c>
      <c r="K47" s="44">
        <f t="shared" si="6"/>
        <v>-8.3434419999999996</v>
      </c>
      <c r="L47" s="44">
        <f t="shared" si="7"/>
        <v>-8.5368042000000006</v>
      </c>
      <c r="N47" s="89">
        <v>3194710000</v>
      </c>
      <c r="O47" s="89">
        <v>-8.3206281999999998</v>
      </c>
      <c r="P47" s="20"/>
      <c r="Q47" s="90">
        <f t="shared" si="8"/>
        <v>3.5108899999999998</v>
      </c>
      <c r="R47" s="90">
        <f t="shared" si="9"/>
        <v>-8.4741564</v>
      </c>
      <c r="S47" s="44">
        <f t="shared" si="10"/>
        <v>-8.3895111</v>
      </c>
      <c r="T47" s="44">
        <f t="shared" si="11"/>
        <v>-8.3049315999999997</v>
      </c>
      <c r="U47" s="44">
        <f t="shared" si="12"/>
        <v>-8.2412337999999998</v>
      </c>
      <c r="V47" s="44">
        <f t="shared" si="13"/>
        <v>-8.2114791999999994</v>
      </c>
      <c r="W47" s="44">
        <f t="shared" si="14"/>
        <v>-8.2388115000000006</v>
      </c>
      <c r="X47" s="44">
        <f t="shared" si="15"/>
        <v>-8.3621645000000004</v>
      </c>
      <c r="Y47" s="20"/>
    </row>
    <row r="48" spans="2:25" x14ac:dyDescent="0.25">
      <c r="B48" s="89">
        <v>3273755000</v>
      </c>
      <c r="C48" s="89">
        <v>-7.7661705000000003</v>
      </c>
      <c r="D48" s="20"/>
      <c r="E48" s="90">
        <f t="shared" si="0"/>
        <v>3.5899350000000001</v>
      </c>
      <c r="F48" s="90">
        <f t="shared" si="1"/>
        <v>-7.9813365999999997</v>
      </c>
      <c r="G48" s="44">
        <f t="shared" si="2"/>
        <v>-8.0390425000000008</v>
      </c>
      <c r="H48" s="44">
        <f t="shared" si="3"/>
        <v>-8.0855283999999994</v>
      </c>
      <c r="I48" s="44">
        <f t="shared" si="4"/>
        <v>-8.1562309000000006</v>
      </c>
      <c r="J48" s="44">
        <f t="shared" si="5"/>
        <v>-8.2503156999999998</v>
      </c>
      <c r="K48" s="44">
        <f t="shared" si="6"/>
        <v>-8.3637276000000007</v>
      </c>
      <c r="L48" s="44">
        <f t="shared" si="7"/>
        <v>-8.5810089000000005</v>
      </c>
      <c r="N48" s="89">
        <v>3273755000</v>
      </c>
      <c r="O48" s="89">
        <v>-8.3395329</v>
      </c>
      <c r="P48" s="20"/>
      <c r="Q48" s="90">
        <f t="shared" si="8"/>
        <v>3.5899350000000001</v>
      </c>
      <c r="R48" s="90">
        <f t="shared" si="9"/>
        <v>-8.5547485000000005</v>
      </c>
      <c r="S48" s="44">
        <f t="shared" si="10"/>
        <v>-8.4653454000000004</v>
      </c>
      <c r="T48" s="44">
        <f t="shared" si="11"/>
        <v>-8.3277903000000002</v>
      </c>
      <c r="U48" s="44">
        <f t="shared" si="12"/>
        <v>-8.2628468999999996</v>
      </c>
      <c r="V48" s="44">
        <f t="shared" si="13"/>
        <v>-8.2642345000000006</v>
      </c>
      <c r="W48" s="44">
        <f t="shared" si="14"/>
        <v>-8.2858391000000005</v>
      </c>
      <c r="X48" s="44">
        <f t="shared" si="15"/>
        <v>-8.4044342000000007</v>
      </c>
      <c r="Y48" s="20"/>
    </row>
    <row r="49" spans="2:25" x14ac:dyDescent="0.25">
      <c r="B49" s="89">
        <v>3352800000</v>
      </c>
      <c r="C49" s="89">
        <v>-7.8324609000000001</v>
      </c>
      <c r="D49" s="20"/>
      <c r="E49" s="90">
        <f t="shared" si="0"/>
        <v>3.6689799999999999</v>
      </c>
      <c r="F49" s="90">
        <f t="shared" si="1"/>
        <v>-7.9696455000000004</v>
      </c>
      <c r="G49" s="44">
        <f t="shared" si="2"/>
        <v>-8.0222339999999992</v>
      </c>
      <c r="H49" s="44">
        <f t="shared" si="3"/>
        <v>-8.1257029000000003</v>
      </c>
      <c r="I49" s="44">
        <f t="shared" si="4"/>
        <v>-8.1834869000000001</v>
      </c>
      <c r="J49" s="44">
        <f t="shared" si="5"/>
        <v>-8.2425002999999997</v>
      </c>
      <c r="K49" s="44">
        <f t="shared" si="6"/>
        <v>-8.3639240000000008</v>
      </c>
      <c r="L49" s="44">
        <f t="shared" si="7"/>
        <v>-8.6017179000000006</v>
      </c>
      <c r="N49" s="89">
        <v>3352800000</v>
      </c>
      <c r="O49" s="89">
        <v>-8.3866900999999991</v>
      </c>
      <c r="P49" s="20"/>
      <c r="Q49" s="90">
        <f t="shared" si="8"/>
        <v>3.6689799999999999</v>
      </c>
      <c r="R49" s="90">
        <f t="shared" si="9"/>
        <v>-8.5885142999999999</v>
      </c>
      <c r="S49" s="44">
        <f t="shared" si="10"/>
        <v>-8.4850730999999993</v>
      </c>
      <c r="T49" s="44">
        <f t="shared" si="11"/>
        <v>-8.3601893999999994</v>
      </c>
      <c r="U49" s="44">
        <f t="shared" si="12"/>
        <v>-8.2970618999999992</v>
      </c>
      <c r="V49" s="44">
        <f t="shared" si="13"/>
        <v>-8.2595396000000001</v>
      </c>
      <c r="W49" s="44">
        <f t="shared" si="14"/>
        <v>-8.2787704000000009</v>
      </c>
      <c r="X49" s="44">
        <f t="shared" si="15"/>
        <v>-8.3958692999999993</v>
      </c>
      <c r="Y49" s="20"/>
    </row>
    <row r="50" spans="2:25" x14ac:dyDescent="0.25">
      <c r="B50" s="89">
        <v>3431845000</v>
      </c>
      <c r="C50" s="89">
        <v>-7.9312196000000004</v>
      </c>
      <c r="D50" s="20"/>
      <c r="E50" s="90">
        <f t="shared" si="0"/>
        <v>3.7480250000000002</v>
      </c>
      <c r="F50" s="90">
        <f t="shared" si="1"/>
        <v>-8.0318775000000002</v>
      </c>
      <c r="G50" s="44">
        <f t="shared" si="2"/>
        <v>-8.0741700999999999</v>
      </c>
      <c r="H50" s="44">
        <f t="shared" si="3"/>
        <v>-8.1520367</v>
      </c>
      <c r="I50" s="44">
        <f t="shared" si="4"/>
        <v>-8.1929598000000006</v>
      </c>
      <c r="J50" s="44">
        <f t="shared" si="5"/>
        <v>-8.2424897999999995</v>
      </c>
      <c r="K50" s="44">
        <f t="shared" si="6"/>
        <v>-8.3588114000000004</v>
      </c>
      <c r="L50" s="44">
        <f t="shared" si="7"/>
        <v>-8.6024054999999997</v>
      </c>
      <c r="N50" s="89">
        <v>3431845000</v>
      </c>
      <c r="O50" s="89">
        <v>-8.3942479999999993</v>
      </c>
      <c r="P50" s="20"/>
      <c r="Q50" s="90">
        <f t="shared" si="8"/>
        <v>3.7480250000000002</v>
      </c>
      <c r="R50" s="90">
        <f t="shared" si="9"/>
        <v>-8.5140847999999991</v>
      </c>
      <c r="S50" s="44">
        <f t="shared" si="10"/>
        <v>-8.4119062000000007</v>
      </c>
      <c r="T50" s="44">
        <f t="shared" si="11"/>
        <v>-8.3662747999999993</v>
      </c>
      <c r="U50" s="44">
        <f t="shared" si="12"/>
        <v>-8.3095303000000005</v>
      </c>
      <c r="V50" s="44">
        <f t="shared" si="13"/>
        <v>-8.2668961999999997</v>
      </c>
      <c r="W50" s="44">
        <f t="shared" si="14"/>
        <v>-8.2930001999999998</v>
      </c>
      <c r="X50" s="44">
        <f t="shared" si="15"/>
        <v>-8.4182196000000005</v>
      </c>
      <c r="Y50" s="20"/>
    </row>
    <row r="51" spans="2:25" x14ac:dyDescent="0.25">
      <c r="B51" s="89">
        <v>3510890000</v>
      </c>
      <c r="C51" s="89">
        <v>-7.9769110999999997</v>
      </c>
      <c r="D51" s="20"/>
      <c r="E51" s="90">
        <f t="shared" si="0"/>
        <v>3.82707</v>
      </c>
      <c r="F51" s="90">
        <f t="shared" si="1"/>
        <v>-8.1861420000000003</v>
      </c>
      <c r="G51" s="44">
        <f t="shared" si="2"/>
        <v>-8.2094754999999999</v>
      </c>
      <c r="H51" s="44">
        <f t="shared" si="3"/>
        <v>-8.1698789999999999</v>
      </c>
      <c r="I51" s="44">
        <f t="shared" si="4"/>
        <v>-8.1969776000000003</v>
      </c>
      <c r="J51" s="44">
        <f t="shared" si="5"/>
        <v>-8.2446280000000005</v>
      </c>
      <c r="K51" s="44">
        <f t="shared" si="6"/>
        <v>-8.3523511999999993</v>
      </c>
      <c r="L51" s="44">
        <f t="shared" si="7"/>
        <v>-8.5978650999999999</v>
      </c>
      <c r="N51" s="89">
        <v>3510890000</v>
      </c>
      <c r="O51" s="89">
        <v>-8.4741564</v>
      </c>
      <c r="P51" s="20"/>
      <c r="Q51" s="90">
        <f t="shared" si="8"/>
        <v>3.82707</v>
      </c>
      <c r="R51" s="90">
        <f t="shared" si="9"/>
        <v>-8.5193796000000006</v>
      </c>
      <c r="S51" s="44">
        <f t="shared" si="10"/>
        <v>-8.4394798000000009</v>
      </c>
      <c r="T51" s="44">
        <f t="shared" si="11"/>
        <v>-8.3657149999999998</v>
      </c>
      <c r="U51" s="44">
        <f t="shared" si="12"/>
        <v>-8.3183985000000007</v>
      </c>
      <c r="V51" s="44">
        <f t="shared" si="13"/>
        <v>-8.2858543000000004</v>
      </c>
      <c r="W51" s="44">
        <f t="shared" si="14"/>
        <v>-8.3288507000000003</v>
      </c>
      <c r="X51" s="44">
        <f t="shared" si="15"/>
        <v>-8.4748011000000005</v>
      </c>
      <c r="Y51" s="20"/>
    </row>
    <row r="52" spans="2:25" x14ac:dyDescent="0.25">
      <c r="B52" s="89">
        <v>3589935000</v>
      </c>
      <c r="C52" s="89">
        <v>-7.9813365999999997</v>
      </c>
      <c r="D52" s="20"/>
      <c r="E52" s="90">
        <f t="shared" si="0"/>
        <v>3.9061149999999998</v>
      </c>
      <c r="F52" s="90">
        <f t="shared" si="1"/>
        <v>-8.2102556</v>
      </c>
      <c r="G52" s="44">
        <f t="shared" si="2"/>
        <v>-8.2174311000000007</v>
      </c>
      <c r="H52" s="44">
        <f t="shared" si="3"/>
        <v>-8.1889552999999999</v>
      </c>
      <c r="I52" s="44">
        <f t="shared" si="4"/>
        <v>-8.2043209000000008</v>
      </c>
      <c r="J52" s="44">
        <f t="shared" si="5"/>
        <v>-8.2608937999999998</v>
      </c>
      <c r="K52" s="44">
        <f t="shared" si="6"/>
        <v>-8.3744973999999992</v>
      </c>
      <c r="L52" s="44">
        <f t="shared" si="7"/>
        <v>-8.6379365999999997</v>
      </c>
      <c r="N52" s="89">
        <v>3589935000</v>
      </c>
      <c r="O52" s="89">
        <v>-8.5547485000000005</v>
      </c>
      <c r="P52" s="20"/>
      <c r="Q52" s="90">
        <f t="shared" si="8"/>
        <v>3.9061149999999998</v>
      </c>
      <c r="R52" s="90">
        <f t="shared" si="9"/>
        <v>-8.4732733000000007</v>
      </c>
      <c r="S52" s="44">
        <f t="shared" si="10"/>
        <v>-8.404954</v>
      </c>
      <c r="T52" s="44">
        <f t="shared" si="11"/>
        <v>-8.3773841999999998</v>
      </c>
      <c r="U52" s="44">
        <f t="shared" si="12"/>
        <v>-8.3439016000000006</v>
      </c>
      <c r="V52" s="44">
        <f t="shared" si="13"/>
        <v>-8.3407450000000001</v>
      </c>
      <c r="W52" s="44">
        <f t="shared" si="14"/>
        <v>-8.4078093000000003</v>
      </c>
      <c r="X52" s="44">
        <f t="shared" si="15"/>
        <v>-8.5812673999999998</v>
      </c>
      <c r="Y52" s="20"/>
    </row>
    <row r="53" spans="2:25" x14ac:dyDescent="0.25">
      <c r="B53" s="89">
        <v>3668980000</v>
      </c>
      <c r="C53" s="89">
        <v>-7.9696455000000004</v>
      </c>
      <c r="D53" s="20"/>
      <c r="E53" s="90">
        <f t="shared" si="0"/>
        <v>3.98516</v>
      </c>
      <c r="F53" s="90">
        <f t="shared" si="1"/>
        <v>-8.1974572999999999</v>
      </c>
      <c r="G53" s="44">
        <f t="shared" si="2"/>
        <v>-8.2018851999999995</v>
      </c>
      <c r="H53" s="44">
        <f t="shared" si="3"/>
        <v>-8.1879968999999999</v>
      </c>
      <c r="I53" s="44">
        <f t="shared" si="4"/>
        <v>-8.1964331000000001</v>
      </c>
      <c r="J53" s="44">
        <f t="shared" si="5"/>
        <v>-8.2542152000000009</v>
      </c>
      <c r="K53" s="44">
        <f t="shared" si="6"/>
        <v>-8.3820133000000006</v>
      </c>
      <c r="L53" s="44">
        <f t="shared" si="7"/>
        <v>-8.6682158000000005</v>
      </c>
      <c r="N53" s="89">
        <v>3668980000</v>
      </c>
      <c r="O53" s="89">
        <v>-8.5885142999999999</v>
      </c>
      <c r="P53" s="20"/>
      <c r="Q53" s="90">
        <f t="shared" si="8"/>
        <v>3.98516</v>
      </c>
      <c r="R53" s="90">
        <f t="shared" si="9"/>
        <v>-8.4650879000000003</v>
      </c>
      <c r="S53" s="44">
        <f t="shared" si="10"/>
        <v>-8.4138584000000005</v>
      </c>
      <c r="T53" s="44">
        <f t="shared" si="11"/>
        <v>-8.4139251999999995</v>
      </c>
      <c r="U53" s="44">
        <f t="shared" si="12"/>
        <v>-8.3952636999999992</v>
      </c>
      <c r="V53" s="44">
        <f t="shared" si="13"/>
        <v>-8.3997784000000006</v>
      </c>
      <c r="W53" s="44">
        <f t="shared" si="14"/>
        <v>-8.4874677999999992</v>
      </c>
      <c r="X53" s="44">
        <f t="shared" si="15"/>
        <v>-8.6792897999999994</v>
      </c>
      <c r="Y53" s="20"/>
    </row>
    <row r="54" spans="2:25" x14ac:dyDescent="0.25">
      <c r="B54" s="89">
        <v>3748025000</v>
      </c>
      <c r="C54" s="89">
        <v>-8.0318775000000002</v>
      </c>
      <c r="D54" s="20"/>
      <c r="E54" s="90">
        <f t="shared" si="0"/>
        <v>4.0642050000000003</v>
      </c>
      <c r="F54" s="90">
        <f t="shared" si="1"/>
        <v>-8.1757088000000007</v>
      </c>
      <c r="G54" s="44">
        <f t="shared" si="2"/>
        <v>-8.1801224000000001</v>
      </c>
      <c r="H54" s="44">
        <f t="shared" si="3"/>
        <v>-8.1476535999999999</v>
      </c>
      <c r="I54" s="44">
        <f t="shared" si="4"/>
        <v>-8.1568173999999996</v>
      </c>
      <c r="J54" s="44">
        <f t="shared" si="5"/>
        <v>-8.2381630000000001</v>
      </c>
      <c r="K54" s="44">
        <f t="shared" si="6"/>
        <v>-8.3821173000000009</v>
      </c>
      <c r="L54" s="44">
        <f t="shared" si="7"/>
        <v>-8.6941366000000002</v>
      </c>
      <c r="N54" s="89">
        <v>3748025000</v>
      </c>
      <c r="O54" s="89">
        <v>-8.5140847999999991</v>
      </c>
      <c r="P54" s="20"/>
      <c r="Q54" s="90">
        <f t="shared" si="8"/>
        <v>4.0642050000000003</v>
      </c>
      <c r="R54" s="90">
        <f t="shared" si="9"/>
        <v>-8.5258082999999996</v>
      </c>
      <c r="S54" s="44">
        <f t="shared" si="10"/>
        <v>-8.4806594999999998</v>
      </c>
      <c r="T54" s="44">
        <f t="shared" si="11"/>
        <v>-8.4529370999999998</v>
      </c>
      <c r="U54" s="44">
        <f t="shared" si="12"/>
        <v>-8.4443941000000002</v>
      </c>
      <c r="V54" s="44">
        <f t="shared" si="13"/>
        <v>-8.4772233999999997</v>
      </c>
      <c r="W54" s="44">
        <f t="shared" si="14"/>
        <v>-8.5791006000000003</v>
      </c>
      <c r="X54" s="44">
        <f t="shared" si="15"/>
        <v>-8.7873734999999993</v>
      </c>
      <c r="Y54" s="20"/>
    </row>
    <row r="55" spans="2:25" x14ac:dyDescent="0.25">
      <c r="B55" s="89">
        <v>3827070000</v>
      </c>
      <c r="C55" s="89">
        <v>-8.1861420000000003</v>
      </c>
      <c r="D55" s="20"/>
      <c r="E55" s="90">
        <f t="shared" si="0"/>
        <v>4.1432500000000001</v>
      </c>
      <c r="F55" s="90">
        <f t="shared" si="1"/>
        <v>-8.1269483999999999</v>
      </c>
      <c r="G55" s="44">
        <f t="shared" si="2"/>
        <v>-8.1174049000000004</v>
      </c>
      <c r="H55" s="44">
        <f t="shared" si="3"/>
        <v>-8.1020135999999994</v>
      </c>
      <c r="I55" s="44">
        <f t="shared" si="4"/>
        <v>-8.1117735</v>
      </c>
      <c r="J55" s="44">
        <f t="shared" si="5"/>
        <v>-8.1849507999999993</v>
      </c>
      <c r="K55" s="44">
        <f t="shared" si="6"/>
        <v>-8.3466681999999999</v>
      </c>
      <c r="L55" s="44">
        <f t="shared" si="7"/>
        <v>-8.6908502999999993</v>
      </c>
      <c r="N55" s="89">
        <v>3827070000</v>
      </c>
      <c r="O55" s="89">
        <v>-8.5193796000000006</v>
      </c>
      <c r="P55" s="20"/>
      <c r="Q55" s="90">
        <f t="shared" si="8"/>
        <v>4.1432500000000001</v>
      </c>
      <c r="R55" s="90">
        <f t="shared" si="9"/>
        <v>-8.5882359000000008</v>
      </c>
      <c r="S55" s="44">
        <f t="shared" si="10"/>
        <v>-8.5441275000000001</v>
      </c>
      <c r="T55" s="44">
        <f t="shared" si="11"/>
        <v>-8.5103559000000004</v>
      </c>
      <c r="U55" s="44">
        <f t="shared" si="12"/>
        <v>-8.5112591000000002</v>
      </c>
      <c r="V55" s="44">
        <f t="shared" si="13"/>
        <v>-8.5500592999999991</v>
      </c>
      <c r="W55" s="44">
        <f t="shared" si="14"/>
        <v>-8.6617384000000008</v>
      </c>
      <c r="X55" s="44">
        <f t="shared" si="15"/>
        <v>-8.8828601999999997</v>
      </c>
      <c r="Y55" s="20"/>
    </row>
    <row r="56" spans="2:25" x14ac:dyDescent="0.25">
      <c r="B56" s="89">
        <v>3906115000</v>
      </c>
      <c r="C56" s="89">
        <v>-8.2102556</v>
      </c>
      <c r="E56" s="90">
        <f t="shared" si="0"/>
        <v>4.2222949999999999</v>
      </c>
      <c r="F56" s="90">
        <f t="shared" si="1"/>
        <v>-8.0858021000000004</v>
      </c>
      <c r="G56" s="44">
        <f t="shared" si="2"/>
        <v>-8.0569582000000004</v>
      </c>
      <c r="H56" s="44">
        <f t="shared" si="3"/>
        <v>-8.0357590000000005</v>
      </c>
      <c r="I56" s="44">
        <f t="shared" si="4"/>
        <v>-8.0482253999999998</v>
      </c>
      <c r="J56" s="44">
        <f t="shared" si="5"/>
        <v>-8.1135167999999993</v>
      </c>
      <c r="K56" s="44">
        <f t="shared" si="6"/>
        <v>-8.2908858999999993</v>
      </c>
      <c r="L56" s="44">
        <f t="shared" si="7"/>
        <v>-8.6727343000000001</v>
      </c>
      <c r="N56" s="89">
        <v>3906115000</v>
      </c>
      <c r="O56" s="89">
        <v>-8.4732733000000007</v>
      </c>
      <c r="Q56" s="90">
        <f t="shared" si="8"/>
        <v>4.2222949999999999</v>
      </c>
      <c r="R56" s="90">
        <f t="shared" si="9"/>
        <v>-8.6429528999999992</v>
      </c>
      <c r="S56" s="44">
        <f t="shared" si="10"/>
        <v>-8.5973606</v>
      </c>
      <c r="T56" s="44">
        <f t="shared" si="11"/>
        <v>-8.5759954</v>
      </c>
      <c r="U56" s="44">
        <f t="shared" si="12"/>
        <v>-8.5867366999999994</v>
      </c>
      <c r="V56" s="44">
        <f t="shared" si="13"/>
        <v>-8.6314297</v>
      </c>
      <c r="W56" s="44">
        <f t="shared" si="14"/>
        <v>-8.7510767000000005</v>
      </c>
      <c r="X56" s="44">
        <f t="shared" si="15"/>
        <v>-8.9891024000000002</v>
      </c>
    </row>
    <row r="57" spans="2:25" x14ac:dyDescent="0.25">
      <c r="B57" s="89">
        <v>3985160000</v>
      </c>
      <c r="C57" s="89">
        <v>-8.1974572999999999</v>
      </c>
      <c r="E57" s="90">
        <f t="shared" si="0"/>
        <v>4.3013399999999997</v>
      </c>
      <c r="F57" s="90">
        <f t="shared" si="1"/>
        <v>-8.0750980000000006</v>
      </c>
      <c r="G57" s="44">
        <f t="shared" si="2"/>
        <v>-8.0300598000000001</v>
      </c>
      <c r="H57" s="44">
        <f t="shared" si="3"/>
        <v>-7.9840055000000003</v>
      </c>
      <c r="I57" s="44">
        <f t="shared" si="4"/>
        <v>-8.0064259</v>
      </c>
      <c r="J57" s="44">
        <f t="shared" si="5"/>
        <v>-8.0508795000000006</v>
      </c>
      <c r="K57" s="44">
        <f t="shared" si="6"/>
        <v>-8.2608080000000008</v>
      </c>
      <c r="L57" s="44">
        <f t="shared" si="7"/>
        <v>-8.6930064999999992</v>
      </c>
      <c r="N57" s="89">
        <v>3985160000</v>
      </c>
      <c r="O57" s="89">
        <v>-8.4650879000000003</v>
      </c>
      <c r="Q57" s="90">
        <f t="shared" si="8"/>
        <v>4.3013399999999997</v>
      </c>
      <c r="R57" s="90">
        <f t="shared" si="9"/>
        <v>-8.6796407999999996</v>
      </c>
      <c r="S57" s="44">
        <f t="shared" si="10"/>
        <v>-8.6503800999999996</v>
      </c>
      <c r="T57" s="44">
        <f t="shared" si="11"/>
        <v>-8.6538571999999991</v>
      </c>
      <c r="U57" s="44">
        <f t="shared" si="12"/>
        <v>-8.6736077999999992</v>
      </c>
      <c r="V57" s="44">
        <f t="shared" si="13"/>
        <v>-8.7201576000000003</v>
      </c>
      <c r="W57" s="44">
        <f t="shared" si="14"/>
        <v>-8.8559436999999992</v>
      </c>
      <c r="X57" s="44">
        <f t="shared" si="15"/>
        <v>-9.1113300000000006</v>
      </c>
    </row>
    <row r="58" spans="2:25" x14ac:dyDescent="0.25">
      <c r="B58" s="89">
        <v>4064205000</v>
      </c>
      <c r="C58" s="89">
        <v>-8.1757088000000007</v>
      </c>
      <c r="E58" s="90">
        <f t="shared" si="0"/>
        <v>4.3803850000000004</v>
      </c>
      <c r="F58" s="90">
        <f t="shared" si="1"/>
        <v>-7.9353842999999999</v>
      </c>
      <c r="G58" s="44">
        <f t="shared" si="2"/>
        <v>-7.8955593000000004</v>
      </c>
      <c r="H58" s="44">
        <f t="shared" si="3"/>
        <v>-7.9462961999999999</v>
      </c>
      <c r="I58" s="44">
        <f t="shared" si="4"/>
        <v>-7.9819602999999999</v>
      </c>
      <c r="J58" s="44">
        <f t="shared" si="5"/>
        <v>-8.0646629000000001</v>
      </c>
      <c r="K58" s="44">
        <f t="shared" si="6"/>
        <v>-8.3187903999999993</v>
      </c>
      <c r="L58" s="44">
        <f t="shared" si="7"/>
        <v>-8.8040828999999992</v>
      </c>
      <c r="N58" s="89">
        <v>4064205000</v>
      </c>
      <c r="O58" s="89">
        <v>-8.5258082999999996</v>
      </c>
      <c r="Q58" s="90">
        <f t="shared" si="8"/>
        <v>4.3803850000000004</v>
      </c>
      <c r="R58" s="90">
        <f t="shared" si="9"/>
        <v>-8.7193050000000003</v>
      </c>
      <c r="S58" s="44">
        <f t="shared" si="10"/>
        <v>-8.7067776000000006</v>
      </c>
      <c r="T58" s="44">
        <f t="shared" si="11"/>
        <v>-8.7361573999999997</v>
      </c>
      <c r="U58" s="44">
        <f t="shared" si="12"/>
        <v>-8.7649412000000009</v>
      </c>
      <c r="V58" s="44">
        <f t="shared" si="13"/>
        <v>-8.8403224999999992</v>
      </c>
      <c r="W58" s="44">
        <f t="shared" si="14"/>
        <v>-8.9933043000000001</v>
      </c>
      <c r="X58" s="44">
        <f t="shared" si="15"/>
        <v>-9.2618971000000005</v>
      </c>
    </row>
    <row r="59" spans="2:25" x14ac:dyDescent="0.25">
      <c r="B59" s="89">
        <v>4143250000</v>
      </c>
      <c r="C59" s="89">
        <v>-8.1269483999999999</v>
      </c>
      <c r="E59" s="90">
        <f t="shared" si="0"/>
        <v>4.4594300000000002</v>
      </c>
      <c r="F59" s="90">
        <f t="shared" si="1"/>
        <v>-7.9483628</v>
      </c>
      <c r="G59" s="44">
        <f t="shared" si="2"/>
        <v>-7.9259019000000004</v>
      </c>
      <c r="H59" s="44">
        <f t="shared" si="3"/>
        <v>-7.9178480999999996</v>
      </c>
      <c r="I59" s="44">
        <f t="shared" si="4"/>
        <v>-7.9721073999999996</v>
      </c>
      <c r="J59" s="44">
        <f t="shared" si="5"/>
        <v>-8.1131363000000007</v>
      </c>
      <c r="K59" s="44">
        <f t="shared" si="6"/>
        <v>-8.4157762999999992</v>
      </c>
      <c r="L59" s="44">
        <f t="shared" si="7"/>
        <v>-8.9452476999999995</v>
      </c>
      <c r="N59" s="89">
        <v>4143250000</v>
      </c>
      <c r="O59" s="89">
        <v>-8.5882359000000008</v>
      </c>
      <c r="Q59" s="90">
        <f t="shared" si="8"/>
        <v>4.4594300000000002</v>
      </c>
      <c r="R59" s="90">
        <f t="shared" si="9"/>
        <v>-8.8315973000000003</v>
      </c>
      <c r="S59" s="44">
        <f t="shared" si="10"/>
        <v>-8.8218049999999995</v>
      </c>
      <c r="T59" s="44">
        <f t="shared" si="11"/>
        <v>-8.8206462999999999</v>
      </c>
      <c r="U59" s="44">
        <f t="shared" si="12"/>
        <v>-8.8598423000000004</v>
      </c>
      <c r="V59" s="44">
        <f t="shared" si="13"/>
        <v>-8.9555682999999995</v>
      </c>
      <c r="W59" s="44">
        <f t="shared" si="14"/>
        <v>-9.1226950000000002</v>
      </c>
      <c r="X59" s="44">
        <f t="shared" si="15"/>
        <v>-9.3958329999999997</v>
      </c>
    </row>
    <row r="60" spans="2:25" x14ac:dyDescent="0.25">
      <c r="B60" s="89">
        <v>4222295000</v>
      </c>
      <c r="C60" s="89">
        <v>-8.0858021000000004</v>
      </c>
      <c r="E60" s="90">
        <f t="shared" si="0"/>
        <v>4.538475</v>
      </c>
      <c r="F60" s="90">
        <f t="shared" si="1"/>
        <v>-7.9182701</v>
      </c>
      <c r="G60" s="44">
        <f t="shared" si="2"/>
        <v>-7.8989963999999997</v>
      </c>
      <c r="H60" s="44">
        <f t="shared" si="3"/>
        <v>-7.9202838</v>
      </c>
      <c r="I60" s="44">
        <f t="shared" si="4"/>
        <v>-7.9951530000000002</v>
      </c>
      <c r="J60" s="44">
        <f t="shared" si="5"/>
        <v>-8.1752853000000005</v>
      </c>
      <c r="K60" s="44">
        <f t="shared" si="6"/>
        <v>-8.5058117000000006</v>
      </c>
      <c r="L60" s="44">
        <f t="shared" si="7"/>
        <v>-9.0541915999999993</v>
      </c>
      <c r="N60" s="89">
        <v>4222295000</v>
      </c>
      <c r="O60" s="89">
        <v>-8.6429528999999992</v>
      </c>
      <c r="Q60" s="90">
        <f t="shared" si="8"/>
        <v>4.538475</v>
      </c>
      <c r="R60" s="90">
        <f t="shared" si="9"/>
        <v>-8.9140911000000003</v>
      </c>
      <c r="S60" s="44">
        <f t="shared" si="10"/>
        <v>-8.9081936000000006</v>
      </c>
      <c r="T60" s="44">
        <f t="shared" si="11"/>
        <v>-8.9200505999999997</v>
      </c>
      <c r="U60" s="44">
        <f t="shared" si="12"/>
        <v>-8.9641657000000006</v>
      </c>
      <c r="V60" s="44">
        <f t="shared" si="13"/>
        <v>-9.0595120999999992</v>
      </c>
      <c r="W60" s="44">
        <f t="shared" si="14"/>
        <v>-9.2296715000000003</v>
      </c>
      <c r="X60" s="44">
        <f t="shared" si="15"/>
        <v>-9.4991827000000004</v>
      </c>
    </row>
    <row r="61" spans="2:25" x14ac:dyDescent="0.25">
      <c r="B61" s="89">
        <v>4301340000</v>
      </c>
      <c r="C61" s="89">
        <v>-8.0750980000000006</v>
      </c>
      <c r="E61" s="90">
        <f t="shared" si="0"/>
        <v>4.6175199999999998</v>
      </c>
      <c r="F61" s="90">
        <f t="shared" si="1"/>
        <v>-7.8676119</v>
      </c>
      <c r="G61" s="44">
        <f t="shared" si="2"/>
        <v>-7.8564258000000002</v>
      </c>
      <c r="H61" s="44">
        <f t="shared" si="3"/>
        <v>-7.9638137999999996</v>
      </c>
      <c r="I61" s="44">
        <f t="shared" si="4"/>
        <v>-8.0522326999999994</v>
      </c>
      <c r="J61" s="44">
        <f t="shared" si="5"/>
        <v>-8.2207947000000008</v>
      </c>
      <c r="K61" s="44">
        <f t="shared" si="6"/>
        <v>-8.5525207999999999</v>
      </c>
      <c r="L61" s="44">
        <f t="shared" si="7"/>
        <v>-9.0874500000000005</v>
      </c>
      <c r="N61" s="89">
        <v>4301340000</v>
      </c>
      <c r="O61" s="89">
        <v>-8.6796407999999996</v>
      </c>
      <c r="Q61" s="90">
        <f t="shared" si="8"/>
        <v>4.6175199999999998</v>
      </c>
      <c r="R61" s="90">
        <f t="shared" si="9"/>
        <v>-8.9632559000000001</v>
      </c>
      <c r="S61" s="44">
        <f t="shared" si="10"/>
        <v>-8.9632816000000002</v>
      </c>
      <c r="T61" s="44">
        <f t="shared" si="11"/>
        <v>-9.0261201999999994</v>
      </c>
      <c r="U61" s="44">
        <f t="shared" si="12"/>
        <v>-9.0746202</v>
      </c>
      <c r="V61" s="44">
        <f t="shared" si="13"/>
        <v>-9.1632338000000004</v>
      </c>
      <c r="W61" s="44">
        <f t="shared" si="14"/>
        <v>-9.3284234999999995</v>
      </c>
      <c r="X61" s="44">
        <f t="shared" si="15"/>
        <v>-9.5958834</v>
      </c>
    </row>
    <row r="62" spans="2:25" x14ac:dyDescent="0.25">
      <c r="B62" s="89">
        <v>4380385000</v>
      </c>
      <c r="C62" s="89">
        <v>-7.9353842999999999</v>
      </c>
      <c r="E62" s="90">
        <f t="shared" si="0"/>
        <v>4.6965649999999997</v>
      </c>
      <c r="F62" s="90">
        <f t="shared" si="1"/>
        <v>-7.9765525000000004</v>
      </c>
      <c r="G62" s="44">
        <f t="shared" si="2"/>
        <v>-7.9602937999999996</v>
      </c>
      <c r="H62" s="44">
        <f t="shared" si="3"/>
        <v>-8.0088767999999995</v>
      </c>
      <c r="I62" s="44">
        <f t="shared" si="4"/>
        <v>-8.1062317000000004</v>
      </c>
      <c r="J62" s="44">
        <f t="shared" si="5"/>
        <v>-8.2797508000000004</v>
      </c>
      <c r="K62" s="44">
        <f t="shared" si="6"/>
        <v>-8.6070937999999995</v>
      </c>
      <c r="L62" s="44">
        <f t="shared" si="7"/>
        <v>-9.1372833</v>
      </c>
      <c r="N62" s="89">
        <v>4380385000</v>
      </c>
      <c r="O62" s="89">
        <v>-8.7193050000000003</v>
      </c>
      <c r="Q62" s="90">
        <f t="shared" si="8"/>
        <v>4.6965649999999997</v>
      </c>
      <c r="R62" s="90">
        <f t="shared" si="9"/>
        <v>-9.1214589999999998</v>
      </c>
      <c r="S62" s="44">
        <f t="shared" si="10"/>
        <v>-9.1214399000000004</v>
      </c>
      <c r="T62" s="44">
        <f t="shared" si="11"/>
        <v>-9.1275119999999994</v>
      </c>
      <c r="U62" s="44">
        <f t="shared" si="12"/>
        <v>-9.1794194999999998</v>
      </c>
      <c r="V62" s="44">
        <f t="shared" si="13"/>
        <v>-9.2706231999999993</v>
      </c>
      <c r="W62" s="44">
        <f t="shared" si="14"/>
        <v>-9.4355010999999998</v>
      </c>
      <c r="X62" s="44">
        <f t="shared" si="15"/>
        <v>-9.7095146000000003</v>
      </c>
    </row>
    <row r="63" spans="2:25" x14ac:dyDescent="0.25">
      <c r="B63" s="89">
        <v>4459430000</v>
      </c>
      <c r="C63" s="89">
        <v>-7.9483628</v>
      </c>
      <c r="E63" s="90">
        <f t="shared" si="0"/>
        <v>4.7756100000000004</v>
      </c>
      <c r="F63" s="90">
        <f t="shared" si="1"/>
        <v>-8.0637884</v>
      </c>
      <c r="G63" s="44">
        <f t="shared" si="2"/>
        <v>-8.0473175000000001</v>
      </c>
      <c r="H63" s="44">
        <f t="shared" si="3"/>
        <v>-8.0342740999999993</v>
      </c>
      <c r="I63" s="44">
        <f t="shared" si="4"/>
        <v>-8.1408462999999998</v>
      </c>
      <c r="J63" s="44">
        <f t="shared" si="5"/>
        <v>-8.3692578999999991</v>
      </c>
      <c r="K63" s="44">
        <f t="shared" si="6"/>
        <v>-8.6999873999999995</v>
      </c>
      <c r="L63" s="44">
        <f t="shared" si="7"/>
        <v>-9.2337264999999995</v>
      </c>
      <c r="N63" s="89">
        <v>4459430000</v>
      </c>
      <c r="O63" s="89">
        <v>-8.8315973000000003</v>
      </c>
      <c r="Q63" s="90">
        <f t="shared" si="8"/>
        <v>4.7756100000000004</v>
      </c>
      <c r="R63" s="90">
        <f t="shared" si="9"/>
        <v>-9.2155866999999994</v>
      </c>
      <c r="S63" s="44">
        <f t="shared" si="10"/>
        <v>-9.2232322999999994</v>
      </c>
      <c r="T63" s="44">
        <f t="shared" si="11"/>
        <v>-9.2133570000000002</v>
      </c>
      <c r="U63" s="44">
        <f t="shared" si="12"/>
        <v>-9.2676811000000008</v>
      </c>
      <c r="V63" s="44">
        <f t="shared" si="13"/>
        <v>-9.3944797999999992</v>
      </c>
      <c r="W63" s="44">
        <f t="shared" si="14"/>
        <v>-9.5616932000000006</v>
      </c>
      <c r="X63" s="44">
        <f t="shared" si="15"/>
        <v>-9.8341112000000006</v>
      </c>
    </row>
    <row r="64" spans="2:25" x14ac:dyDescent="0.25">
      <c r="B64" s="89">
        <v>4538475000</v>
      </c>
      <c r="C64" s="89">
        <v>-7.9182701</v>
      </c>
      <c r="E64" s="90">
        <f t="shared" si="0"/>
        <v>4.8546550000000002</v>
      </c>
      <c r="F64" s="90">
        <f t="shared" si="1"/>
        <v>-8.0982532999999997</v>
      </c>
      <c r="G64" s="44">
        <f t="shared" si="2"/>
        <v>-8.0960778999999992</v>
      </c>
      <c r="H64" s="44">
        <f t="shared" si="3"/>
        <v>-8.0680856999999992</v>
      </c>
      <c r="I64" s="44">
        <f t="shared" si="4"/>
        <v>-8.1840191000000004</v>
      </c>
      <c r="J64" s="44">
        <f t="shared" si="5"/>
        <v>-8.4062938999999997</v>
      </c>
      <c r="K64" s="44">
        <f t="shared" si="6"/>
        <v>-8.7490044000000005</v>
      </c>
      <c r="L64" s="44">
        <f t="shared" si="7"/>
        <v>-9.2903298999999997</v>
      </c>
      <c r="N64" s="89">
        <v>4538475000</v>
      </c>
      <c r="O64" s="89">
        <v>-8.9140911000000003</v>
      </c>
      <c r="Q64" s="90">
        <f t="shared" si="8"/>
        <v>4.8546550000000002</v>
      </c>
      <c r="R64" s="90">
        <f t="shared" si="9"/>
        <v>-9.3128033000000006</v>
      </c>
      <c r="S64" s="44">
        <f t="shared" si="10"/>
        <v>-9.3194914000000004</v>
      </c>
      <c r="T64" s="44">
        <f t="shared" si="11"/>
        <v>-9.3005952999999995</v>
      </c>
      <c r="U64" s="44">
        <f t="shared" si="12"/>
        <v>-9.3592749000000008</v>
      </c>
      <c r="V64" s="44">
        <f t="shared" si="13"/>
        <v>-9.4772824999999994</v>
      </c>
      <c r="W64" s="44">
        <f t="shared" si="14"/>
        <v>-9.6509008000000005</v>
      </c>
      <c r="X64" s="44">
        <f t="shared" si="15"/>
        <v>-9.9173335999999992</v>
      </c>
    </row>
    <row r="65" spans="2:24" x14ac:dyDescent="0.25">
      <c r="B65" s="89">
        <v>4617520000</v>
      </c>
      <c r="C65" s="89">
        <v>-7.8676119</v>
      </c>
      <c r="E65" s="90">
        <f t="shared" si="0"/>
        <v>4.9337</v>
      </c>
      <c r="F65" s="90">
        <f t="shared" si="1"/>
        <v>-7.9674835000000002</v>
      </c>
      <c r="G65" s="44">
        <f t="shared" si="2"/>
        <v>-7.9823960999999999</v>
      </c>
      <c r="H65" s="44">
        <f t="shared" si="3"/>
        <v>-8.1021289999999997</v>
      </c>
      <c r="I65" s="44">
        <f t="shared" si="4"/>
        <v>-8.2276668999999991</v>
      </c>
      <c r="J65" s="44">
        <f t="shared" si="5"/>
        <v>-8.4340887000000002</v>
      </c>
      <c r="K65" s="44">
        <f t="shared" si="6"/>
        <v>-8.7915534999999991</v>
      </c>
      <c r="L65" s="44">
        <f t="shared" si="7"/>
        <v>-9.3300905000000007</v>
      </c>
      <c r="N65" s="89">
        <v>4617520000</v>
      </c>
      <c r="O65" s="89">
        <v>-8.9632559000000001</v>
      </c>
      <c r="Q65" s="90">
        <f t="shared" si="8"/>
        <v>4.9337</v>
      </c>
      <c r="R65" s="90">
        <f t="shared" si="9"/>
        <v>-9.3118811000000008</v>
      </c>
      <c r="S65" s="44">
        <f t="shared" si="10"/>
        <v>-9.3244199999999999</v>
      </c>
      <c r="T65" s="44">
        <f t="shared" si="11"/>
        <v>-9.3893784999999994</v>
      </c>
      <c r="U65" s="44">
        <f t="shared" si="12"/>
        <v>-9.4502725999999999</v>
      </c>
      <c r="V65" s="44">
        <f t="shared" si="13"/>
        <v>-9.5510558999999997</v>
      </c>
      <c r="W65" s="44">
        <f t="shared" si="14"/>
        <v>-9.7265367999999999</v>
      </c>
      <c r="X65" s="44">
        <f t="shared" si="15"/>
        <v>-9.9888659000000004</v>
      </c>
    </row>
    <row r="66" spans="2:24" x14ac:dyDescent="0.25">
      <c r="B66" s="89">
        <v>4696565000</v>
      </c>
      <c r="C66" s="89">
        <v>-7.9765525000000004</v>
      </c>
      <c r="E66" s="90">
        <f t="shared" si="0"/>
        <v>5.0127449999999998</v>
      </c>
      <c r="F66" s="90">
        <f t="shared" si="1"/>
        <v>-7.9347534</v>
      </c>
      <c r="G66" s="44">
        <f t="shared" si="2"/>
        <v>-7.9666347999999996</v>
      </c>
      <c r="H66" s="44">
        <f t="shared" si="3"/>
        <v>-8.1229514999999992</v>
      </c>
      <c r="I66" s="44">
        <f t="shared" si="4"/>
        <v>-8.2559500000000003</v>
      </c>
      <c r="J66" s="44">
        <f t="shared" si="5"/>
        <v>-8.4605837000000008</v>
      </c>
      <c r="K66" s="44">
        <f t="shared" si="6"/>
        <v>-8.8178052999999998</v>
      </c>
      <c r="L66" s="44">
        <f t="shared" si="7"/>
        <v>-9.3416070999999992</v>
      </c>
      <c r="N66" s="89">
        <v>4696565000</v>
      </c>
      <c r="O66" s="89">
        <v>-9.1214589999999998</v>
      </c>
      <c r="Q66" s="90">
        <f t="shared" si="8"/>
        <v>5.0127449999999998</v>
      </c>
      <c r="R66" s="90">
        <f t="shared" si="9"/>
        <v>-9.3747758999999995</v>
      </c>
      <c r="S66" s="44">
        <f t="shared" si="10"/>
        <v>-9.3822708000000006</v>
      </c>
      <c r="T66" s="44">
        <f t="shared" si="11"/>
        <v>-9.4661875000000002</v>
      </c>
      <c r="U66" s="44">
        <f t="shared" si="12"/>
        <v>-9.5270089999999996</v>
      </c>
      <c r="V66" s="44">
        <f t="shared" si="13"/>
        <v>-9.6272964000000005</v>
      </c>
      <c r="W66" s="44">
        <f t="shared" si="14"/>
        <v>-9.8016777000000008</v>
      </c>
      <c r="X66" s="44">
        <f t="shared" si="15"/>
        <v>-10.065752</v>
      </c>
    </row>
    <row r="67" spans="2:24" x14ac:dyDescent="0.25">
      <c r="B67" s="89">
        <v>4775610000</v>
      </c>
      <c r="C67" s="89">
        <v>-8.0637884</v>
      </c>
      <c r="E67" s="90">
        <f t="shared" si="0"/>
        <v>5.0917899999999996</v>
      </c>
      <c r="F67" s="90">
        <f t="shared" si="1"/>
        <v>-8.0264281999999998</v>
      </c>
      <c r="G67" s="44">
        <f t="shared" si="2"/>
        <v>-8.0736855999999992</v>
      </c>
      <c r="H67" s="44">
        <f t="shared" si="3"/>
        <v>-8.1362714999999994</v>
      </c>
      <c r="I67" s="44">
        <f t="shared" si="4"/>
        <v>-8.2739686999999993</v>
      </c>
      <c r="J67" s="44">
        <f t="shared" si="5"/>
        <v>-8.5055399000000005</v>
      </c>
      <c r="K67" s="44">
        <f t="shared" si="6"/>
        <v>-8.8503752000000002</v>
      </c>
      <c r="L67" s="44">
        <f t="shared" si="7"/>
        <v>-9.3573979999999999</v>
      </c>
      <c r="N67" s="89">
        <v>4775610000</v>
      </c>
      <c r="O67" s="89">
        <v>-9.2155866999999994</v>
      </c>
      <c r="Q67" s="90">
        <f t="shared" si="8"/>
        <v>5.0917899999999996</v>
      </c>
      <c r="R67" s="90">
        <f t="shared" si="9"/>
        <v>-9.5259093999999997</v>
      </c>
      <c r="S67" s="44">
        <f t="shared" si="10"/>
        <v>-9.5412044999999992</v>
      </c>
      <c r="T67" s="44">
        <f t="shared" si="11"/>
        <v>-9.5294123000000006</v>
      </c>
      <c r="U67" s="44">
        <f t="shared" si="12"/>
        <v>-9.587059</v>
      </c>
      <c r="V67" s="44">
        <f t="shared" si="13"/>
        <v>-9.7031030999999999</v>
      </c>
      <c r="W67" s="44">
        <f t="shared" si="14"/>
        <v>-9.8697137999999995</v>
      </c>
      <c r="X67" s="44">
        <f t="shared" si="15"/>
        <v>-10.140631000000001</v>
      </c>
    </row>
    <row r="68" spans="2:24" x14ac:dyDescent="0.25">
      <c r="B68" s="89">
        <v>4854655000</v>
      </c>
      <c r="C68" s="89">
        <v>-8.0982532999999997</v>
      </c>
      <c r="E68" s="90">
        <f t="shared" si="0"/>
        <v>5.1708350000000003</v>
      </c>
      <c r="F68" s="90">
        <f t="shared" si="1"/>
        <v>-8.0618438999999995</v>
      </c>
      <c r="G68" s="44">
        <f t="shared" si="2"/>
        <v>-8.1051663999999999</v>
      </c>
      <c r="H68" s="44">
        <f t="shared" si="3"/>
        <v>-8.1765393999999993</v>
      </c>
      <c r="I68" s="44">
        <f t="shared" si="4"/>
        <v>-8.3146944000000005</v>
      </c>
      <c r="J68" s="44">
        <f t="shared" si="5"/>
        <v>-8.5398273000000007</v>
      </c>
      <c r="K68" s="44">
        <f t="shared" si="6"/>
        <v>-8.8686886000000005</v>
      </c>
      <c r="L68" s="44">
        <f t="shared" si="7"/>
        <v>-9.3658284999999992</v>
      </c>
      <c r="N68" s="89">
        <v>4854655000</v>
      </c>
      <c r="O68" s="89">
        <v>-9.3128033000000006</v>
      </c>
      <c r="Q68" s="90">
        <f t="shared" si="8"/>
        <v>5.1708350000000003</v>
      </c>
      <c r="R68" s="90">
        <f t="shared" si="9"/>
        <v>-9.5901937000000004</v>
      </c>
      <c r="S68" s="44">
        <f t="shared" si="10"/>
        <v>-9.6041612999999995</v>
      </c>
      <c r="T68" s="44">
        <f t="shared" si="11"/>
        <v>-9.6049918999999999</v>
      </c>
      <c r="U68" s="44">
        <f t="shared" si="12"/>
        <v>-9.6581430000000008</v>
      </c>
      <c r="V68" s="44">
        <f t="shared" si="13"/>
        <v>-9.7584333000000001</v>
      </c>
      <c r="W68" s="44">
        <f t="shared" si="14"/>
        <v>-9.9141407000000008</v>
      </c>
      <c r="X68" s="44">
        <f t="shared" si="15"/>
        <v>-10.180669999999999</v>
      </c>
    </row>
    <row r="69" spans="2:24" x14ac:dyDescent="0.25">
      <c r="B69" s="89">
        <v>4933700000</v>
      </c>
      <c r="C69" s="89">
        <v>-7.9674835000000002</v>
      </c>
      <c r="E69" s="90">
        <f t="shared" ref="E69:E132" si="16">B73/1000000000</f>
        <v>5.2498800000000001</v>
      </c>
      <c r="F69" s="90">
        <f t="shared" ref="F69:F132" si="17">C73</f>
        <v>-8.0843506000000005</v>
      </c>
      <c r="G69" s="44">
        <f t="shared" ref="G69:G132" si="18">C279</f>
        <v>-8.1367197000000004</v>
      </c>
      <c r="H69" s="44">
        <f t="shared" ref="H69:H132" si="19">C485</f>
        <v>-8.2277842000000003</v>
      </c>
      <c r="I69" s="44">
        <f t="shared" ref="I69:I132" si="20">C691</f>
        <v>-8.3627453000000003</v>
      </c>
      <c r="J69" s="44">
        <f t="shared" ref="J69:J132" si="21">C897</f>
        <v>-8.5575647000000004</v>
      </c>
      <c r="K69" s="44">
        <f t="shared" ref="K69:K132" si="22">C1103</f>
        <v>-8.8739013999999994</v>
      </c>
      <c r="L69" s="44">
        <f t="shared" si="7"/>
        <v>-9.3626242000000008</v>
      </c>
      <c r="N69" s="89">
        <v>4933700000</v>
      </c>
      <c r="O69" s="89">
        <v>-9.3118811000000008</v>
      </c>
      <c r="Q69" s="90">
        <f t="shared" si="8"/>
        <v>5.2498800000000001</v>
      </c>
      <c r="R69" s="90">
        <f t="shared" si="9"/>
        <v>-9.6301345999999999</v>
      </c>
      <c r="S69" s="44">
        <f t="shared" si="10"/>
        <v>-9.6430178000000009</v>
      </c>
      <c r="T69" s="44">
        <f t="shared" si="11"/>
        <v>-9.6852131000000004</v>
      </c>
      <c r="U69" s="44">
        <f t="shared" si="12"/>
        <v>-9.7324771999999999</v>
      </c>
      <c r="V69" s="44">
        <f t="shared" si="13"/>
        <v>-9.7983294000000001</v>
      </c>
      <c r="W69" s="44">
        <f t="shared" si="14"/>
        <v>-9.9467783000000001</v>
      </c>
      <c r="X69" s="44">
        <f t="shared" si="15"/>
        <v>-10.207288999999999</v>
      </c>
    </row>
    <row r="70" spans="2:24" x14ac:dyDescent="0.25">
      <c r="B70" s="89">
        <v>5012745000</v>
      </c>
      <c r="C70" s="89">
        <v>-7.9347534</v>
      </c>
      <c r="E70" s="90">
        <f t="shared" si="16"/>
        <v>5.3289249999999999</v>
      </c>
      <c r="F70" s="90">
        <f t="shared" si="17"/>
        <v>-8.1198387000000007</v>
      </c>
      <c r="G70" s="44">
        <f t="shared" si="18"/>
        <v>-8.1739101000000005</v>
      </c>
      <c r="H70" s="44">
        <f t="shared" si="19"/>
        <v>-8.2628584000000007</v>
      </c>
      <c r="I70" s="44">
        <f t="shared" si="20"/>
        <v>-8.3945827000000008</v>
      </c>
      <c r="J70" s="44">
        <f t="shared" si="21"/>
        <v>-8.6028260999999997</v>
      </c>
      <c r="K70" s="44">
        <f t="shared" si="22"/>
        <v>-8.9158410999999997</v>
      </c>
      <c r="L70" s="44">
        <f t="shared" ref="L70:L133" si="23">C1310</f>
        <v>-9.4015302999999992</v>
      </c>
      <c r="N70" s="89">
        <v>5012745000</v>
      </c>
      <c r="O70" s="89">
        <v>-9.3747758999999995</v>
      </c>
      <c r="Q70" s="90">
        <f t="shared" ref="Q70:Q133" si="24">N74/1000000000</f>
        <v>5.3289249999999999</v>
      </c>
      <c r="R70" s="90">
        <f t="shared" ref="R70:R133" si="25">O74</f>
        <v>-9.6889237999999995</v>
      </c>
      <c r="S70" s="44">
        <f t="shared" ref="S70:S133" si="26">O280</f>
        <v>-9.7014399000000004</v>
      </c>
      <c r="T70" s="44">
        <f t="shared" ref="T70:T133" si="27">O486</f>
        <v>-9.7521830000000005</v>
      </c>
      <c r="U70" s="44">
        <f t="shared" ref="U70:U133" si="28">O692</f>
        <v>-9.7904873000000006</v>
      </c>
      <c r="V70" s="44">
        <f t="shared" ref="V70:V133" si="29">O898</f>
        <v>-9.8651476000000002</v>
      </c>
      <c r="W70" s="44">
        <f t="shared" ref="W70:W133" si="30">O1104</f>
        <v>-10.01872</v>
      </c>
      <c r="X70" s="44">
        <f t="shared" ref="X70:X133" si="31">O1310</f>
        <v>-10.285869</v>
      </c>
    </row>
    <row r="71" spans="2:24" x14ac:dyDescent="0.25">
      <c r="B71" s="89">
        <v>5091790000</v>
      </c>
      <c r="C71" s="89">
        <v>-8.0264281999999998</v>
      </c>
      <c r="E71" s="90">
        <f t="shared" si="16"/>
        <v>5.4079699999999997</v>
      </c>
      <c r="F71" s="90">
        <f t="shared" si="17"/>
        <v>-8.1749258000000005</v>
      </c>
      <c r="G71" s="44">
        <f t="shared" si="18"/>
        <v>-8.2311744999999998</v>
      </c>
      <c r="H71" s="44">
        <f t="shared" si="19"/>
        <v>-8.2854756999999992</v>
      </c>
      <c r="I71" s="44">
        <f t="shared" si="20"/>
        <v>-8.4115552999999998</v>
      </c>
      <c r="J71" s="44">
        <f t="shared" si="21"/>
        <v>-8.6460942999999997</v>
      </c>
      <c r="K71" s="44">
        <f t="shared" si="22"/>
        <v>-8.9630650999999997</v>
      </c>
      <c r="L71" s="44">
        <f t="shared" si="23"/>
        <v>-9.4616041000000006</v>
      </c>
      <c r="N71" s="89">
        <v>5091790000</v>
      </c>
      <c r="O71" s="89">
        <v>-9.5259093999999997</v>
      </c>
      <c r="Q71" s="90">
        <f t="shared" si="24"/>
        <v>5.4079699999999997</v>
      </c>
      <c r="R71" s="90">
        <f t="shared" si="25"/>
        <v>-9.8036279999999998</v>
      </c>
      <c r="S71" s="44">
        <f t="shared" si="26"/>
        <v>-9.8043736999999993</v>
      </c>
      <c r="T71" s="44">
        <f t="shared" si="27"/>
        <v>-9.8017301999999997</v>
      </c>
      <c r="U71" s="44">
        <f t="shared" si="28"/>
        <v>-9.8292780000000004</v>
      </c>
      <c r="V71" s="44">
        <f t="shared" si="29"/>
        <v>-9.9401264000000005</v>
      </c>
      <c r="W71" s="44">
        <f t="shared" si="30"/>
        <v>-10.095314</v>
      </c>
      <c r="X71" s="44">
        <f t="shared" si="31"/>
        <v>-10.373009</v>
      </c>
    </row>
    <row r="72" spans="2:24" x14ac:dyDescent="0.25">
      <c r="B72" s="89">
        <v>5170835000</v>
      </c>
      <c r="C72" s="89">
        <v>-8.0618438999999995</v>
      </c>
      <c r="E72" s="90">
        <f t="shared" si="16"/>
        <v>5.4870150000000004</v>
      </c>
      <c r="F72" s="90">
        <f t="shared" si="17"/>
        <v>-8.2203493000000005</v>
      </c>
      <c r="G72" s="44">
        <f t="shared" si="18"/>
        <v>-8.2661505000000002</v>
      </c>
      <c r="H72" s="44">
        <f t="shared" si="19"/>
        <v>-8.3169059999999995</v>
      </c>
      <c r="I72" s="44">
        <f t="shared" si="20"/>
        <v>-8.4369688000000007</v>
      </c>
      <c r="J72" s="44">
        <f t="shared" si="21"/>
        <v>-8.6464614999999991</v>
      </c>
      <c r="K72" s="44">
        <f t="shared" si="22"/>
        <v>-8.9611940000000008</v>
      </c>
      <c r="L72" s="44">
        <f t="shared" si="23"/>
        <v>-9.4723576999999999</v>
      </c>
      <c r="N72" s="89">
        <v>5170835000</v>
      </c>
      <c r="O72" s="89">
        <v>-9.5901937000000004</v>
      </c>
      <c r="Q72" s="90">
        <f t="shared" si="24"/>
        <v>5.4870150000000004</v>
      </c>
      <c r="R72" s="90">
        <f t="shared" si="25"/>
        <v>-9.9280453000000009</v>
      </c>
      <c r="S72" s="44">
        <f t="shared" si="26"/>
        <v>-9.9111633000000001</v>
      </c>
      <c r="T72" s="44">
        <f t="shared" si="27"/>
        <v>-9.8574800000000007</v>
      </c>
      <c r="U72" s="44">
        <f t="shared" si="28"/>
        <v>-9.8792933999999999</v>
      </c>
      <c r="V72" s="44">
        <f t="shared" si="29"/>
        <v>-9.9623927999999999</v>
      </c>
      <c r="W72" s="44">
        <f t="shared" si="30"/>
        <v>-10.113871</v>
      </c>
      <c r="X72" s="44">
        <f t="shared" si="31"/>
        <v>-10.393544</v>
      </c>
    </row>
    <row r="73" spans="2:24" x14ac:dyDescent="0.25">
      <c r="B73" s="89">
        <v>5249880000</v>
      </c>
      <c r="C73" s="89">
        <v>-8.0843506000000005</v>
      </c>
      <c r="E73" s="90">
        <f t="shared" si="16"/>
        <v>5.5660600000000002</v>
      </c>
      <c r="F73" s="90">
        <f t="shared" si="17"/>
        <v>-8.2285461000000009</v>
      </c>
      <c r="G73" s="44">
        <f t="shared" si="18"/>
        <v>-8.2474194000000001</v>
      </c>
      <c r="H73" s="44">
        <f t="shared" si="19"/>
        <v>-8.3491812000000003</v>
      </c>
      <c r="I73" s="44">
        <f t="shared" si="20"/>
        <v>-8.4627666000000001</v>
      </c>
      <c r="J73" s="44">
        <f t="shared" si="21"/>
        <v>-8.6388998000000008</v>
      </c>
      <c r="K73" s="44">
        <f t="shared" si="22"/>
        <v>-8.9440928</v>
      </c>
      <c r="L73" s="44">
        <f t="shared" si="23"/>
        <v>-9.4578304000000006</v>
      </c>
      <c r="N73" s="89">
        <v>5249880000</v>
      </c>
      <c r="O73" s="89">
        <v>-9.6301345999999999</v>
      </c>
      <c r="Q73" s="90">
        <f t="shared" si="24"/>
        <v>5.5660600000000002</v>
      </c>
      <c r="R73" s="90">
        <f t="shared" si="25"/>
        <v>-9.9230490000000007</v>
      </c>
      <c r="S73" s="44">
        <f t="shared" si="26"/>
        <v>-9.8912144000000009</v>
      </c>
      <c r="T73" s="44">
        <f t="shared" si="27"/>
        <v>-9.9126902000000001</v>
      </c>
      <c r="U73" s="44">
        <f t="shared" si="28"/>
        <v>-9.9277505999999995</v>
      </c>
      <c r="V73" s="44">
        <f t="shared" si="29"/>
        <v>-9.9821013999999995</v>
      </c>
      <c r="W73" s="44">
        <f t="shared" si="30"/>
        <v>-10.123533999999999</v>
      </c>
      <c r="X73" s="44">
        <f t="shared" si="31"/>
        <v>-10.394268</v>
      </c>
    </row>
    <row r="74" spans="2:24" x14ac:dyDescent="0.25">
      <c r="B74" s="89">
        <v>5328925000</v>
      </c>
      <c r="C74" s="89">
        <v>-8.1198387000000007</v>
      </c>
      <c r="E74" s="90">
        <f t="shared" si="16"/>
        <v>5.645105</v>
      </c>
      <c r="F74" s="90">
        <f t="shared" si="17"/>
        <v>-8.2996941</v>
      </c>
      <c r="G74" s="44">
        <f t="shared" si="18"/>
        <v>-8.3209972000000008</v>
      </c>
      <c r="H74" s="44">
        <f t="shared" si="19"/>
        <v>-8.3657856000000006</v>
      </c>
      <c r="I74" s="44">
        <f t="shared" si="20"/>
        <v>-8.4738959999999999</v>
      </c>
      <c r="J74" s="44">
        <f t="shared" si="21"/>
        <v>-8.6389531999999996</v>
      </c>
      <c r="K74" s="44">
        <f t="shared" si="22"/>
        <v>-8.9288615999999994</v>
      </c>
      <c r="L74" s="44">
        <f t="shared" si="23"/>
        <v>-9.4341554999999993</v>
      </c>
      <c r="N74" s="89">
        <v>5328925000</v>
      </c>
      <c r="O74" s="89">
        <v>-9.6889237999999995</v>
      </c>
      <c r="Q74" s="90">
        <f t="shared" si="24"/>
        <v>5.645105</v>
      </c>
      <c r="R74" s="90">
        <f t="shared" si="25"/>
        <v>-9.9911013000000004</v>
      </c>
      <c r="S74" s="44">
        <f t="shared" si="26"/>
        <v>-9.9578018000000004</v>
      </c>
      <c r="T74" s="44">
        <f t="shared" si="27"/>
        <v>-9.9365845000000004</v>
      </c>
      <c r="U74" s="44">
        <f t="shared" si="28"/>
        <v>-9.9477015000000009</v>
      </c>
      <c r="V74" s="44">
        <f t="shared" si="29"/>
        <v>-10.008039</v>
      </c>
      <c r="W74" s="44">
        <f t="shared" si="30"/>
        <v>-10.147993</v>
      </c>
      <c r="X74" s="44">
        <f t="shared" si="31"/>
        <v>-10.410130000000001</v>
      </c>
    </row>
    <row r="75" spans="2:24" x14ac:dyDescent="0.25">
      <c r="B75" s="89">
        <v>5407970000</v>
      </c>
      <c r="C75" s="89">
        <v>-8.1749258000000005</v>
      </c>
      <c r="E75" s="90">
        <f t="shared" si="16"/>
        <v>5.7241499999999998</v>
      </c>
      <c r="F75" s="90">
        <f t="shared" si="17"/>
        <v>-8.3534726999999993</v>
      </c>
      <c r="G75" s="44">
        <f t="shared" si="18"/>
        <v>-8.3736400999999994</v>
      </c>
      <c r="H75" s="44">
        <f t="shared" si="19"/>
        <v>-8.3986567999999995</v>
      </c>
      <c r="I75" s="44">
        <f t="shared" si="20"/>
        <v>-8.5059252000000001</v>
      </c>
      <c r="J75" s="44">
        <f t="shared" si="21"/>
        <v>-8.6696109999999997</v>
      </c>
      <c r="K75" s="44">
        <f t="shared" si="22"/>
        <v>-8.9596605</v>
      </c>
      <c r="L75" s="44">
        <f t="shared" si="23"/>
        <v>-9.4640731999999996</v>
      </c>
      <c r="N75" s="89">
        <v>5407970000</v>
      </c>
      <c r="O75" s="89">
        <v>-9.8036279999999998</v>
      </c>
      <c r="Q75" s="90">
        <f t="shared" si="24"/>
        <v>5.7241499999999998</v>
      </c>
      <c r="R75" s="90">
        <f t="shared" si="25"/>
        <v>-10.056119000000001</v>
      </c>
      <c r="S75" s="44">
        <f t="shared" si="26"/>
        <v>-10.027746</v>
      </c>
      <c r="T75" s="44">
        <f t="shared" si="27"/>
        <v>-9.9672488999999995</v>
      </c>
      <c r="U75" s="44">
        <f t="shared" si="28"/>
        <v>-9.9828261999999999</v>
      </c>
      <c r="V75" s="44">
        <f t="shared" si="29"/>
        <v>-10.050286</v>
      </c>
      <c r="W75" s="44">
        <f t="shared" si="30"/>
        <v>-10.195410000000001</v>
      </c>
      <c r="X75" s="44">
        <f t="shared" si="31"/>
        <v>-10.467205999999999</v>
      </c>
    </row>
    <row r="76" spans="2:24" x14ac:dyDescent="0.25">
      <c r="B76" s="89">
        <v>5487015000</v>
      </c>
      <c r="C76" s="89">
        <v>-8.2203493000000005</v>
      </c>
      <c r="E76" s="90">
        <f t="shared" si="16"/>
        <v>5.8031949999999997</v>
      </c>
      <c r="F76" s="90">
        <f t="shared" si="17"/>
        <v>-8.3230132999999995</v>
      </c>
      <c r="G76" s="44">
        <f t="shared" si="18"/>
        <v>-8.3472823999999992</v>
      </c>
      <c r="H76" s="44">
        <f t="shared" si="19"/>
        <v>-8.4112262999999992</v>
      </c>
      <c r="I76" s="44">
        <f t="shared" si="20"/>
        <v>-8.5196962000000003</v>
      </c>
      <c r="J76" s="44">
        <f t="shared" si="21"/>
        <v>-8.7361889000000001</v>
      </c>
      <c r="K76" s="44">
        <f t="shared" si="22"/>
        <v>-9.0416030999999997</v>
      </c>
      <c r="L76" s="44">
        <f t="shared" si="23"/>
        <v>-9.5754318000000005</v>
      </c>
      <c r="N76" s="89">
        <v>5487015000</v>
      </c>
      <c r="O76" s="89">
        <v>-9.9280453000000009</v>
      </c>
      <c r="Q76" s="90">
        <f t="shared" si="24"/>
        <v>5.8031949999999997</v>
      </c>
      <c r="R76" s="90">
        <f t="shared" si="25"/>
        <v>-9.9884567000000004</v>
      </c>
      <c r="S76" s="44">
        <f t="shared" si="26"/>
        <v>-9.9558058000000003</v>
      </c>
      <c r="T76" s="44">
        <f t="shared" si="27"/>
        <v>-9.9897223000000004</v>
      </c>
      <c r="U76" s="44">
        <f t="shared" si="28"/>
        <v>-10.009005</v>
      </c>
      <c r="V76" s="44">
        <f t="shared" si="29"/>
        <v>-10.112399</v>
      </c>
      <c r="W76" s="44">
        <f t="shared" si="30"/>
        <v>-10.2675</v>
      </c>
      <c r="X76" s="44">
        <f t="shared" si="31"/>
        <v>-10.551582</v>
      </c>
    </row>
    <row r="77" spans="2:24" x14ac:dyDescent="0.25">
      <c r="B77" s="89">
        <v>5566060000</v>
      </c>
      <c r="C77" s="89">
        <v>-8.2285461000000009</v>
      </c>
      <c r="E77" s="90">
        <f t="shared" si="16"/>
        <v>5.8822400000000004</v>
      </c>
      <c r="F77" s="90">
        <f t="shared" si="17"/>
        <v>-8.4132651999999997</v>
      </c>
      <c r="G77" s="44">
        <f t="shared" si="18"/>
        <v>-8.4431858000000002</v>
      </c>
      <c r="H77" s="44">
        <f t="shared" si="19"/>
        <v>-8.4069128000000006</v>
      </c>
      <c r="I77" s="44">
        <f t="shared" si="20"/>
        <v>-8.5113192000000009</v>
      </c>
      <c r="J77" s="44">
        <f t="shared" si="21"/>
        <v>-8.7310342999999992</v>
      </c>
      <c r="K77" s="44">
        <f t="shared" si="22"/>
        <v>-9.0523863000000002</v>
      </c>
      <c r="L77" s="44">
        <f t="shared" si="23"/>
        <v>-9.6240939999999995</v>
      </c>
      <c r="N77" s="89">
        <v>5566060000</v>
      </c>
      <c r="O77" s="89">
        <v>-9.9230490000000007</v>
      </c>
      <c r="Q77" s="90">
        <f t="shared" si="24"/>
        <v>5.8822400000000004</v>
      </c>
      <c r="R77" s="90">
        <f t="shared" si="25"/>
        <v>-10.107794999999999</v>
      </c>
      <c r="S77" s="44">
        <f t="shared" si="26"/>
        <v>-10.073957999999999</v>
      </c>
      <c r="T77" s="44">
        <f t="shared" si="27"/>
        <v>-9.9973621000000001</v>
      </c>
      <c r="U77" s="44">
        <f t="shared" si="28"/>
        <v>-10.018456</v>
      </c>
      <c r="V77" s="44">
        <f t="shared" si="29"/>
        <v>-10.111198999999999</v>
      </c>
      <c r="W77" s="44">
        <f t="shared" si="30"/>
        <v>-10.269111000000001</v>
      </c>
      <c r="X77" s="44">
        <f t="shared" si="31"/>
        <v>-10.560907</v>
      </c>
    </row>
    <row r="78" spans="2:24" x14ac:dyDescent="0.25">
      <c r="B78" s="89">
        <v>5645105000</v>
      </c>
      <c r="C78" s="89">
        <v>-8.2996941</v>
      </c>
      <c r="E78" s="90">
        <f t="shared" si="16"/>
        <v>5.9612850000000002</v>
      </c>
      <c r="F78" s="90">
        <f t="shared" si="17"/>
        <v>-8.3226241999999999</v>
      </c>
      <c r="G78" s="44">
        <f t="shared" si="18"/>
        <v>-8.3293896000000007</v>
      </c>
      <c r="H78" s="44">
        <f t="shared" si="19"/>
        <v>-8.3985585999999994</v>
      </c>
      <c r="I78" s="44">
        <f t="shared" si="20"/>
        <v>-8.4977140000000002</v>
      </c>
      <c r="J78" s="44">
        <f t="shared" si="21"/>
        <v>-8.7008209000000001</v>
      </c>
      <c r="K78" s="44">
        <f t="shared" si="22"/>
        <v>-9.0211638999999995</v>
      </c>
      <c r="L78" s="44">
        <f t="shared" si="23"/>
        <v>-9.6100320999999997</v>
      </c>
      <c r="N78" s="89">
        <v>5645105000</v>
      </c>
      <c r="O78" s="89">
        <v>-9.9911013000000004</v>
      </c>
      <c r="Q78" s="90">
        <f t="shared" si="24"/>
        <v>5.9612850000000002</v>
      </c>
      <c r="R78" s="90">
        <f t="shared" si="25"/>
        <v>-10.049212000000001</v>
      </c>
      <c r="S78" s="44">
        <f t="shared" si="26"/>
        <v>-10.002653</v>
      </c>
      <c r="T78" s="44">
        <f t="shared" si="27"/>
        <v>-9.9933472000000005</v>
      </c>
      <c r="U78" s="44">
        <f t="shared" si="28"/>
        <v>-10.018124</v>
      </c>
      <c r="V78" s="44">
        <f t="shared" si="29"/>
        <v>-10.113688</v>
      </c>
      <c r="W78" s="44">
        <f t="shared" si="30"/>
        <v>-10.26619</v>
      </c>
      <c r="X78" s="44">
        <f t="shared" si="31"/>
        <v>-10.547931999999999</v>
      </c>
    </row>
    <row r="79" spans="2:24" x14ac:dyDescent="0.25">
      <c r="B79" s="89">
        <v>5724150000</v>
      </c>
      <c r="C79" s="89">
        <v>-8.3534726999999993</v>
      </c>
      <c r="E79" s="90">
        <f t="shared" si="16"/>
        <v>6.04033</v>
      </c>
      <c r="F79" s="90">
        <f t="shared" si="17"/>
        <v>-8.3498591999999991</v>
      </c>
      <c r="G79" s="44">
        <f t="shared" si="18"/>
        <v>-8.3342437999999994</v>
      </c>
      <c r="H79" s="44">
        <f t="shared" si="19"/>
        <v>-8.4029827000000008</v>
      </c>
      <c r="I79" s="44">
        <f t="shared" si="20"/>
        <v>-8.5003443000000001</v>
      </c>
      <c r="J79" s="44">
        <f t="shared" si="21"/>
        <v>-8.6221084999999995</v>
      </c>
      <c r="K79" s="44">
        <f t="shared" si="22"/>
        <v>-8.9291371999999996</v>
      </c>
      <c r="L79" s="44">
        <f t="shared" si="23"/>
        <v>-9.5198649999999994</v>
      </c>
      <c r="N79" s="89">
        <v>5724150000</v>
      </c>
      <c r="O79" s="89">
        <v>-10.056119000000001</v>
      </c>
      <c r="Q79" s="90">
        <f t="shared" si="24"/>
        <v>6.04033</v>
      </c>
      <c r="R79" s="90">
        <f t="shared" si="25"/>
        <v>-10.045899</v>
      </c>
      <c r="S79" s="44">
        <f t="shared" si="26"/>
        <v>-10.000073</v>
      </c>
      <c r="T79" s="44">
        <f t="shared" si="27"/>
        <v>-10.011206</v>
      </c>
      <c r="U79" s="44">
        <f t="shared" si="28"/>
        <v>-10.037585</v>
      </c>
      <c r="V79" s="44">
        <f t="shared" si="29"/>
        <v>-10.075358</v>
      </c>
      <c r="W79" s="44">
        <f t="shared" si="30"/>
        <v>-10.220316</v>
      </c>
      <c r="X79" s="44">
        <f t="shared" si="31"/>
        <v>-10.499853999999999</v>
      </c>
    </row>
    <row r="80" spans="2:24" x14ac:dyDescent="0.25">
      <c r="B80" s="89">
        <v>5803195000</v>
      </c>
      <c r="C80" s="89">
        <v>-8.3230132999999995</v>
      </c>
      <c r="E80" s="90">
        <f t="shared" si="16"/>
        <v>6.1193749999999998</v>
      </c>
      <c r="F80" s="90">
        <f t="shared" si="17"/>
        <v>-8.3740988000000005</v>
      </c>
      <c r="G80" s="44">
        <f t="shared" si="18"/>
        <v>-8.3567199999999993</v>
      </c>
      <c r="H80" s="44">
        <f t="shared" si="19"/>
        <v>-8.3867559000000007</v>
      </c>
      <c r="I80" s="44">
        <f t="shared" si="20"/>
        <v>-8.4772511000000002</v>
      </c>
      <c r="J80" s="44">
        <f t="shared" si="21"/>
        <v>-8.6299582000000008</v>
      </c>
      <c r="K80" s="44">
        <f t="shared" si="22"/>
        <v>-8.9329128000000004</v>
      </c>
      <c r="L80" s="44">
        <f t="shared" si="23"/>
        <v>-9.5278186999999992</v>
      </c>
      <c r="N80" s="89">
        <v>5803195000</v>
      </c>
      <c r="O80" s="89">
        <v>-9.9884567000000004</v>
      </c>
      <c r="Q80" s="90">
        <f t="shared" si="24"/>
        <v>6.1193749999999998</v>
      </c>
      <c r="R80" s="90">
        <f t="shared" si="25"/>
        <v>-10.032344999999999</v>
      </c>
      <c r="S80" s="44">
        <f t="shared" si="26"/>
        <v>-10.002169</v>
      </c>
      <c r="T80" s="44">
        <f t="shared" si="27"/>
        <v>-9.9998693000000003</v>
      </c>
      <c r="U80" s="44">
        <f t="shared" si="28"/>
        <v>-10.02342</v>
      </c>
      <c r="V80" s="44">
        <f t="shared" si="29"/>
        <v>-10.097346999999999</v>
      </c>
      <c r="W80" s="44">
        <f t="shared" si="30"/>
        <v>-10.243914</v>
      </c>
      <c r="X80" s="44">
        <f t="shared" si="31"/>
        <v>-10.537077</v>
      </c>
    </row>
    <row r="81" spans="2:24" x14ac:dyDescent="0.25">
      <c r="B81" s="89">
        <v>5882240000</v>
      </c>
      <c r="C81" s="89">
        <v>-8.4132651999999997</v>
      </c>
      <c r="E81" s="90">
        <f t="shared" si="16"/>
        <v>6.1984199999999996</v>
      </c>
      <c r="F81" s="90">
        <f t="shared" si="17"/>
        <v>-8.3886318000000006</v>
      </c>
      <c r="G81" s="44">
        <f t="shared" si="18"/>
        <v>-8.3807402</v>
      </c>
      <c r="H81" s="44">
        <f t="shared" si="19"/>
        <v>-8.3911867000000004</v>
      </c>
      <c r="I81" s="44">
        <f t="shared" si="20"/>
        <v>-8.4786987000000007</v>
      </c>
      <c r="J81" s="44">
        <f t="shared" si="21"/>
        <v>-8.6664046999999993</v>
      </c>
      <c r="K81" s="44">
        <f t="shared" si="22"/>
        <v>-8.9848633000000007</v>
      </c>
      <c r="L81" s="44">
        <f t="shared" si="23"/>
        <v>-9.6271609999999992</v>
      </c>
      <c r="N81" s="89">
        <v>5882240000</v>
      </c>
      <c r="O81" s="89">
        <v>-10.107794999999999</v>
      </c>
      <c r="Q81" s="90">
        <f t="shared" si="24"/>
        <v>6.1984199999999996</v>
      </c>
      <c r="R81" s="90">
        <f t="shared" si="25"/>
        <v>-10.054689</v>
      </c>
      <c r="S81" s="44">
        <f t="shared" si="26"/>
        <v>-10.033379999999999</v>
      </c>
      <c r="T81" s="44">
        <f t="shared" si="27"/>
        <v>-10.002964</v>
      </c>
      <c r="U81" s="44">
        <f t="shared" si="28"/>
        <v>-10.027585999999999</v>
      </c>
      <c r="V81" s="44">
        <f t="shared" si="29"/>
        <v>-10.110994</v>
      </c>
      <c r="W81" s="44">
        <f t="shared" si="30"/>
        <v>-10.260317000000001</v>
      </c>
      <c r="X81" s="44">
        <f t="shared" si="31"/>
        <v>-10.571545</v>
      </c>
    </row>
    <row r="82" spans="2:24" x14ac:dyDescent="0.25">
      <c r="B82" s="89">
        <v>5961285000</v>
      </c>
      <c r="C82" s="89">
        <v>-8.3226241999999999</v>
      </c>
      <c r="E82" s="90">
        <f t="shared" si="16"/>
        <v>6.2774650000000003</v>
      </c>
      <c r="F82" s="90">
        <f t="shared" si="17"/>
        <v>-8.3903912999999992</v>
      </c>
      <c r="G82" s="44">
        <f t="shared" si="18"/>
        <v>-8.3884858999999992</v>
      </c>
      <c r="H82" s="44">
        <f t="shared" si="19"/>
        <v>-8.4063853999999996</v>
      </c>
      <c r="I82" s="44">
        <f t="shared" si="20"/>
        <v>-8.4923848999999993</v>
      </c>
      <c r="J82" s="44">
        <f t="shared" si="21"/>
        <v>-8.6842327000000008</v>
      </c>
      <c r="K82" s="44">
        <f t="shared" si="22"/>
        <v>-9.0135030999999994</v>
      </c>
      <c r="L82" s="44">
        <f t="shared" si="23"/>
        <v>-9.6777543999999995</v>
      </c>
      <c r="N82" s="89">
        <v>5961285000</v>
      </c>
      <c r="O82" s="89">
        <v>-10.049212000000001</v>
      </c>
      <c r="Q82" s="90">
        <f t="shared" si="24"/>
        <v>6.2774650000000003</v>
      </c>
      <c r="R82" s="90">
        <f t="shared" si="25"/>
        <v>-10.031765</v>
      </c>
      <c r="S82" s="44">
        <f t="shared" si="26"/>
        <v>-10.010232999999999</v>
      </c>
      <c r="T82" s="44">
        <f t="shared" si="27"/>
        <v>-10.027161</v>
      </c>
      <c r="U82" s="44">
        <f t="shared" si="28"/>
        <v>-10.050535</v>
      </c>
      <c r="V82" s="44">
        <f t="shared" si="29"/>
        <v>-10.113474</v>
      </c>
      <c r="W82" s="44">
        <f t="shared" si="30"/>
        <v>-10.261976000000001</v>
      </c>
      <c r="X82" s="44">
        <f t="shared" si="31"/>
        <v>-10.574125</v>
      </c>
    </row>
    <row r="83" spans="2:24" x14ac:dyDescent="0.25">
      <c r="B83" s="89">
        <v>6040330000</v>
      </c>
      <c r="C83" s="89">
        <v>-8.3498591999999991</v>
      </c>
      <c r="E83" s="90">
        <f t="shared" si="16"/>
        <v>6.3565100000000001</v>
      </c>
      <c r="F83" s="90">
        <f t="shared" si="17"/>
        <v>-8.3557854000000003</v>
      </c>
      <c r="G83" s="44">
        <f t="shared" si="18"/>
        <v>-8.3583116999999998</v>
      </c>
      <c r="H83" s="44">
        <f t="shared" si="19"/>
        <v>-8.4228687000000004</v>
      </c>
      <c r="I83" s="44">
        <f t="shared" si="20"/>
        <v>-8.5065460000000002</v>
      </c>
      <c r="J83" s="44">
        <f t="shared" si="21"/>
        <v>-8.6731900999999993</v>
      </c>
      <c r="K83" s="44">
        <f t="shared" si="22"/>
        <v>-8.9999552000000005</v>
      </c>
      <c r="L83" s="44">
        <f t="shared" si="23"/>
        <v>-9.6729813</v>
      </c>
      <c r="N83" s="89">
        <v>6040330000</v>
      </c>
      <c r="O83" s="89">
        <v>-10.045899</v>
      </c>
      <c r="Q83" s="90">
        <f t="shared" si="24"/>
        <v>6.3565100000000001</v>
      </c>
      <c r="R83" s="90">
        <f t="shared" si="25"/>
        <v>-10.017723999999999</v>
      </c>
      <c r="S83" s="44">
        <f t="shared" si="26"/>
        <v>-10.002096999999999</v>
      </c>
      <c r="T83" s="44">
        <f t="shared" si="27"/>
        <v>-10.049718</v>
      </c>
      <c r="U83" s="44">
        <f t="shared" si="28"/>
        <v>-10.066329</v>
      </c>
      <c r="V83" s="44">
        <f t="shared" si="29"/>
        <v>-10.123067000000001</v>
      </c>
      <c r="W83" s="44">
        <f t="shared" si="30"/>
        <v>-10.267111999999999</v>
      </c>
      <c r="X83" s="44">
        <f t="shared" si="31"/>
        <v>-10.581149999999999</v>
      </c>
    </row>
    <row r="84" spans="2:24" x14ac:dyDescent="0.25">
      <c r="B84" s="89">
        <v>6119375000</v>
      </c>
      <c r="C84" s="89">
        <v>-8.3740988000000005</v>
      </c>
      <c r="E84" s="90">
        <f t="shared" si="16"/>
        <v>6.4355549999999999</v>
      </c>
      <c r="F84" s="90">
        <f t="shared" si="17"/>
        <v>-8.4219761000000002</v>
      </c>
      <c r="G84" s="44">
        <f t="shared" si="18"/>
        <v>-8.4113121</v>
      </c>
      <c r="H84" s="44">
        <f t="shared" si="19"/>
        <v>-8.4273080999999994</v>
      </c>
      <c r="I84" s="44">
        <f t="shared" si="20"/>
        <v>-8.5017080000000007</v>
      </c>
      <c r="J84" s="44">
        <f t="shared" si="21"/>
        <v>-8.6605185999999996</v>
      </c>
      <c r="K84" s="44">
        <f t="shared" si="22"/>
        <v>-8.9831790999999992</v>
      </c>
      <c r="L84" s="44">
        <f t="shared" si="23"/>
        <v>-9.6683874000000003</v>
      </c>
      <c r="N84" s="89">
        <v>6119375000</v>
      </c>
      <c r="O84" s="89">
        <v>-10.032344999999999</v>
      </c>
      <c r="Q84" s="90">
        <f t="shared" si="24"/>
        <v>6.4355549999999999</v>
      </c>
      <c r="R84" s="90">
        <f t="shared" si="25"/>
        <v>-10.139459</v>
      </c>
      <c r="S84" s="44">
        <f t="shared" si="26"/>
        <v>-10.108682</v>
      </c>
      <c r="T84" s="44">
        <f t="shared" si="27"/>
        <v>-10.061992999999999</v>
      </c>
      <c r="U84" s="44">
        <f t="shared" si="28"/>
        <v>-10.068654</v>
      </c>
      <c r="V84" s="44">
        <f t="shared" si="29"/>
        <v>-10.133686000000001</v>
      </c>
      <c r="W84" s="44">
        <f t="shared" si="30"/>
        <v>-10.279729</v>
      </c>
      <c r="X84" s="44">
        <f t="shared" si="31"/>
        <v>-10.607915999999999</v>
      </c>
    </row>
    <row r="85" spans="2:24" x14ac:dyDescent="0.25">
      <c r="B85" s="89">
        <v>6198420000</v>
      </c>
      <c r="C85" s="89">
        <v>-8.3886318000000006</v>
      </c>
      <c r="E85" s="90">
        <f t="shared" si="16"/>
        <v>6.5145999999999997</v>
      </c>
      <c r="F85" s="90">
        <f t="shared" si="17"/>
        <v>-8.4879531999999998</v>
      </c>
      <c r="G85" s="44">
        <f t="shared" si="18"/>
        <v>-8.4539212999999993</v>
      </c>
      <c r="H85" s="44">
        <f t="shared" si="19"/>
        <v>-8.4555264000000001</v>
      </c>
      <c r="I85" s="44">
        <f t="shared" si="20"/>
        <v>-8.5208425999999999</v>
      </c>
      <c r="J85" s="44">
        <f t="shared" si="21"/>
        <v>-8.6502333</v>
      </c>
      <c r="K85" s="44">
        <f t="shared" si="22"/>
        <v>-8.9714431999999995</v>
      </c>
      <c r="L85" s="44">
        <f t="shared" si="23"/>
        <v>-9.6818007999999995</v>
      </c>
      <c r="N85" s="89">
        <v>6198420000</v>
      </c>
      <c r="O85" s="89">
        <v>-10.054689</v>
      </c>
      <c r="Q85" s="90">
        <f t="shared" si="24"/>
        <v>6.5145999999999997</v>
      </c>
      <c r="R85" s="90">
        <f t="shared" si="25"/>
        <v>-10.169302</v>
      </c>
      <c r="S85" s="44">
        <f t="shared" si="26"/>
        <v>-10.134047000000001</v>
      </c>
      <c r="T85" s="44">
        <f t="shared" si="27"/>
        <v>-10.106284</v>
      </c>
      <c r="U85" s="44">
        <f t="shared" si="28"/>
        <v>-10.101221000000001</v>
      </c>
      <c r="V85" s="44">
        <f t="shared" si="29"/>
        <v>-10.140483</v>
      </c>
      <c r="W85" s="44">
        <f t="shared" si="30"/>
        <v>-10.280666</v>
      </c>
      <c r="X85" s="44">
        <f t="shared" si="31"/>
        <v>-10.618092000000001</v>
      </c>
    </row>
    <row r="86" spans="2:24" x14ac:dyDescent="0.25">
      <c r="B86" s="89">
        <v>6277465000</v>
      </c>
      <c r="C86" s="89">
        <v>-8.3903912999999992</v>
      </c>
      <c r="E86" s="90">
        <f t="shared" si="16"/>
        <v>6.5936450000000004</v>
      </c>
      <c r="F86" s="90">
        <f t="shared" si="17"/>
        <v>-8.4863242999999997</v>
      </c>
      <c r="G86" s="44">
        <f t="shared" si="18"/>
        <v>-8.4474763999999993</v>
      </c>
      <c r="H86" s="44">
        <f t="shared" si="19"/>
        <v>-8.4856271999999997</v>
      </c>
      <c r="I86" s="44">
        <f t="shared" si="20"/>
        <v>-8.5413046000000001</v>
      </c>
      <c r="J86" s="44">
        <f t="shared" si="21"/>
        <v>-8.6835041000000004</v>
      </c>
      <c r="K86" s="44">
        <f t="shared" si="22"/>
        <v>-9.0107736999999997</v>
      </c>
      <c r="L86" s="44">
        <f t="shared" si="23"/>
        <v>-9.7537307999999996</v>
      </c>
      <c r="N86" s="89">
        <v>6277465000</v>
      </c>
      <c r="O86" s="89">
        <v>-10.031765</v>
      </c>
      <c r="Q86" s="90">
        <f t="shared" si="24"/>
        <v>6.5936450000000004</v>
      </c>
      <c r="R86" s="90">
        <f t="shared" si="25"/>
        <v>-10.177471000000001</v>
      </c>
      <c r="S86" s="44">
        <f t="shared" si="26"/>
        <v>-10.133067</v>
      </c>
      <c r="T86" s="44">
        <f t="shared" si="27"/>
        <v>-10.135168</v>
      </c>
      <c r="U86" s="44">
        <f t="shared" si="28"/>
        <v>-10.120149</v>
      </c>
      <c r="V86" s="44">
        <f t="shared" si="29"/>
        <v>-10.156801</v>
      </c>
      <c r="W86" s="44">
        <f t="shared" si="30"/>
        <v>-10.297893999999999</v>
      </c>
      <c r="X86" s="44">
        <f t="shared" si="31"/>
        <v>-10.640617000000001</v>
      </c>
    </row>
    <row r="87" spans="2:24" x14ac:dyDescent="0.25">
      <c r="B87" s="89">
        <v>6356510000</v>
      </c>
      <c r="C87" s="89">
        <v>-8.3557854000000003</v>
      </c>
      <c r="E87" s="90">
        <f t="shared" si="16"/>
        <v>6.6726900000000002</v>
      </c>
      <c r="F87" s="90">
        <f t="shared" si="17"/>
        <v>-8.6187886999999996</v>
      </c>
      <c r="G87" s="44">
        <f t="shared" si="18"/>
        <v>-8.5748443999999999</v>
      </c>
      <c r="H87" s="44">
        <f t="shared" si="19"/>
        <v>-8.5054587999999995</v>
      </c>
      <c r="I87" s="44">
        <f t="shared" si="20"/>
        <v>-8.5535964999999994</v>
      </c>
      <c r="J87" s="44">
        <f t="shared" si="21"/>
        <v>-8.7051353000000002</v>
      </c>
      <c r="K87" s="44">
        <f t="shared" si="22"/>
        <v>-9.0371675000000007</v>
      </c>
      <c r="L87" s="44">
        <f t="shared" si="23"/>
        <v>-9.7971611000000003</v>
      </c>
      <c r="N87" s="89">
        <v>6356510000</v>
      </c>
      <c r="O87" s="89">
        <v>-10.017723999999999</v>
      </c>
      <c r="Q87" s="90">
        <f t="shared" si="24"/>
        <v>6.6726900000000002</v>
      </c>
      <c r="R87" s="90">
        <f t="shared" si="25"/>
        <v>-10.34089</v>
      </c>
      <c r="S87" s="44">
        <f t="shared" si="26"/>
        <v>-10.280099</v>
      </c>
      <c r="T87" s="44">
        <f t="shared" si="27"/>
        <v>-10.151578000000001</v>
      </c>
      <c r="U87" s="44">
        <f t="shared" si="28"/>
        <v>-10.124319</v>
      </c>
      <c r="V87" s="44">
        <f t="shared" si="29"/>
        <v>-10.162701</v>
      </c>
      <c r="W87" s="44">
        <f t="shared" si="30"/>
        <v>-10.302315999999999</v>
      </c>
      <c r="X87" s="44">
        <f t="shared" si="31"/>
        <v>-10.649635999999999</v>
      </c>
    </row>
    <row r="88" spans="2:24" x14ac:dyDescent="0.25">
      <c r="B88" s="89">
        <v>6435555000</v>
      </c>
      <c r="C88" s="89">
        <v>-8.4219761000000002</v>
      </c>
      <c r="E88" s="90">
        <f t="shared" si="16"/>
        <v>6.751735</v>
      </c>
      <c r="F88" s="90">
        <f t="shared" si="17"/>
        <v>-8.6102533000000001</v>
      </c>
      <c r="G88" s="44">
        <f t="shared" si="18"/>
        <v>-8.5537709999999993</v>
      </c>
      <c r="H88" s="44">
        <f t="shared" si="19"/>
        <v>-8.5213012999999993</v>
      </c>
      <c r="I88" s="44">
        <f t="shared" si="20"/>
        <v>-8.5624865999999997</v>
      </c>
      <c r="J88" s="44">
        <f t="shared" si="21"/>
        <v>-8.7221098000000001</v>
      </c>
      <c r="K88" s="44">
        <f t="shared" si="22"/>
        <v>-9.0564994999999993</v>
      </c>
      <c r="L88" s="44">
        <f t="shared" si="23"/>
        <v>-9.8275404000000002</v>
      </c>
      <c r="N88" s="89">
        <v>6435555000</v>
      </c>
      <c r="O88" s="89">
        <v>-10.139459</v>
      </c>
      <c r="Q88" s="90">
        <f t="shared" si="24"/>
        <v>6.751735</v>
      </c>
      <c r="R88" s="90">
        <f t="shared" si="25"/>
        <v>-10.285128</v>
      </c>
      <c r="S88" s="44">
        <f t="shared" si="26"/>
        <v>-10.207598000000001</v>
      </c>
      <c r="T88" s="44">
        <f t="shared" si="27"/>
        <v>-10.159815999999999</v>
      </c>
      <c r="U88" s="44">
        <f t="shared" si="28"/>
        <v>-10.128394</v>
      </c>
      <c r="V88" s="44">
        <f t="shared" si="29"/>
        <v>-10.176462000000001</v>
      </c>
      <c r="W88" s="44">
        <f t="shared" si="30"/>
        <v>-10.321103000000001</v>
      </c>
      <c r="X88" s="44">
        <f t="shared" si="31"/>
        <v>-10.678882</v>
      </c>
    </row>
    <row r="89" spans="2:24" x14ac:dyDescent="0.25">
      <c r="B89" s="89">
        <v>6514600000</v>
      </c>
      <c r="C89" s="89">
        <v>-8.4879531999999998</v>
      </c>
      <c r="E89" s="90">
        <f t="shared" si="16"/>
        <v>6.8307799999999999</v>
      </c>
      <c r="F89" s="90">
        <f t="shared" si="17"/>
        <v>-8.6183071000000009</v>
      </c>
      <c r="G89" s="44">
        <f t="shared" si="18"/>
        <v>-8.5524178000000006</v>
      </c>
      <c r="H89" s="44">
        <f t="shared" si="19"/>
        <v>-8.5325623000000004</v>
      </c>
      <c r="I89" s="44">
        <f t="shared" si="20"/>
        <v>-8.5677337999999992</v>
      </c>
      <c r="J89" s="44">
        <f t="shared" si="21"/>
        <v>-8.6976174999999998</v>
      </c>
      <c r="K89" s="44">
        <f t="shared" si="22"/>
        <v>-9.0417175000000007</v>
      </c>
      <c r="L89" s="44">
        <f t="shared" si="23"/>
        <v>-9.8319960000000002</v>
      </c>
      <c r="N89" s="89">
        <v>6514600000</v>
      </c>
      <c r="O89" s="89">
        <v>-10.169302</v>
      </c>
      <c r="Q89" s="90">
        <f t="shared" si="24"/>
        <v>6.8307799999999999</v>
      </c>
      <c r="R89" s="90">
        <f t="shared" si="25"/>
        <v>-10.356598</v>
      </c>
      <c r="S89" s="44">
        <f t="shared" si="26"/>
        <v>-10.257377999999999</v>
      </c>
      <c r="T89" s="44">
        <f t="shared" si="27"/>
        <v>-10.157268</v>
      </c>
      <c r="U89" s="44">
        <f t="shared" si="28"/>
        <v>-10.121302</v>
      </c>
      <c r="V89" s="44">
        <f t="shared" si="29"/>
        <v>-10.150517000000001</v>
      </c>
      <c r="W89" s="44">
        <f t="shared" si="30"/>
        <v>-10.306252000000001</v>
      </c>
      <c r="X89" s="44">
        <f t="shared" si="31"/>
        <v>-10.686279000000001</v>
      </c>
    </row>
    <row r="90" spans="2:24" x14ac:dyDescent="0.25">
      <c r="B90" s="89">
        <v>6593645000</v>
      </c>
      <c r="C90" s="89">
        <v>-8.4863242999999997</v>
      </c>
      <c r="E90" s="90">
        <f t="shared" si="16"/>
        <v>6.9098249999999997</v>
      </c>
      <c r="F90" s="90">
        <f t="shared" si="17"/>
        <v>-8.6168633000000003</v>
      </c>
      <c r="G90" s="44">
        <f t="shared" si="18"/>
        <v>-8.5564956999999993</v>
      </c>
      <c r="H90" s="44">
        <f t="shared" si="19"/>
        <v>-8.5227374999999999</v>
      </c>
      <c r="I90" s="44">
        <f t="shared" si="20"/>
        <v>-8.5542946000000004</v>
      </c>
      <c r="J90" s="44">
        <f t="shared" si="21"/>
        <v>-8.6728964000000008</v>
      </c>
      <c r="K90" s="44">
        <f t="shared" si="22"/>
        <v>-9.0299434999999999</v>
      </c>
      <c r="L90" s="44">
        <f t="shared" si="23"/>
        <v>-9.8462514999999993</v>
      </c>
      <c r="N90" s="89">
        <v>6593645000</v>
      </c>
      <c r="O90" s="89">
        <v>-10.177471000000001</v>
      </c>
      <c r="Q90" s="90">
        <f t="shared" si="24"/>
        <v>6.9098249999999997</v>
      </c>
      <c r="R90" s="90">
        <f t="shared" si="25"/>
        <v>-10.320855</v>
      </c>
      <c r="S90" s="44">
        <f t="shared" si="26"/>
        <v>-10.22076</v>
      </c>
      <c r="T90" s="44">
        <f t="shared" si="27"/>
        <v>-10.130338</v>
      </c>
      <c r="U90" s="44">
        <f t="shared" si="28"/>
        <v>-10.096444999999999</v>
      </c>
      <c r="V90" s="44">
        <f t="shared" si="29"/>
        <v>-10.127414</v>
      </c>
      <c r="W90" s="44">
        <f t="shared" si="30"/>
        <v>-10.293492000000001</v>
      </c>
      <c r="X90" s="44">
        <f t="shared" si="31"/>
        <v>-10.692106000000001</v>
      </c>
    </row>
    <row r="91" spans="2:24" x14ac:dyDescent="0.25">
      <c r="B91" s="89">
        <v>6672690000</v>
      </c>
      <c r="C91" s="89">
        <v>-8.6187886999999996</v>
      </c>
      <c r="E91" s="90">
        <f t="shared" si="16"/>
        <v>6.9888700000000004</v>
      </c>
      <c r="F91" s="90">
        <f t="shared" si="17"/>
        <v>-8.6102304000000007</v>
      </c>
      <c r="G91" s="44">
        <f t="shared" si="18"/>
        <v>-8.5317907000000002</v>
      </c>
      <c r="H91" s="44">
        <f t="shared" si="19"/>
        <v>-8.5306815999999994</v>
      </c>
      <c r="I91" s="44">
        <f t="shared" si="20"/>
        <v>-8.5635089999999998</v>
      </c>
      <c r="J91" s="44">
        <f t="shared" si="21"/>
        <v>-8.6792593</v>
      </c>
      <c r="K91" s="44">
        <f t="shared" si="22"/>
        <v>-9.0550488999999992</v>
      </c>
      <c r="L91" s="44">
        <f t="shared" si="23"/>
        <v>-9.8909310999999995</v>
      </c>
      <c r="N91" s="89">
        <v>6672690000</v>
      </c>
      <c r="O91" s="89">
        <v>-10.34089</v>
      </c>
      <c r="Q91" s="90">
        <f t="shared" si="24"/>
        <v>6.9888700000000004</v>
      </c>
      <c r="R91" s="90">
        <f t="shared" si="25"/>
        <v>-10.2797</v>
      </c>
      <c r="S91" s="44">
        <f t="shared" si="26"/>
        <v>-10.172207999999999</v>
      </c>
      <c r="T91" s="44">
        <f t="shared" si="27"/>
        <v>-10.117680999999999</v>
      </c>
      <c r="U91" s="44">
        <f t="shared" si="28"/>
        <v>-10.089751</v>
      </c>
      <c r="V91" s="44">
        <f t="shared" si="29"/>
        <v>-10.116866</v>
      </c>
      <c r="W91" s="44">
        <f t="shared" si="30"/>
        <v>-10.302320999999999</v>
      </c>
      <c r="X91" s="44">
        <f t="shared" si="31"/>
        <v>-10.719842999999999</v>
      </c>
    </row>
    <row r="92" spans="2:24" x14ac:dyDescent="0.25">
      <c r="B92" s="89">
        <v>6751735000</v>
      </c>
      <c r="C92" s="89">
        <v>-8.6102533000000001</v>
      </c>
      <c r="E92" s="90">
        <f t="shared" si="16"/>
        <v>7.0679150000000002</v>
      </c>
      <c r="F92" s="90">
        <f t="shared" si="17"/>
        <v>-8.5987778000000006</v>
      </c>
      <c r="G92" s="44">
        <f t="shared" si="18"/>
        <v>-8.5356425999999992</v>
      </c>
      <c r="H92" s="44">
        <f t="shared" si="19"/>
        <v>-8.5220804000000001</v>
      </c>
      <c r="I92" s="44">
        <f t="shared" si="20"/>
        <v>-8.5619183000000003</v>
      </c>
      <c r="J92" s="44">
        <f t="shared" si="21"/>
        <v>-8.7219791000000004</v>
      </c>
      <c r="K92" s="44">
        <f t="shared" si="22"/>
        <v>-9.1188602000000003</v>
      </c>
      <c r="L92" s="44">
        <f t="shared" si="23"/>
        <v>-9.9633398</v>
      </c>
      <c r="N92" s="89">
        <v>6751735000</v>
      </c>
      <c r="O92" s="89">
        <v>-10.285128</v>
      </c>
      <c r="Q92" s="90">
        <f t="shared" si="24"/>
        <v>7.0679150000000002</v>
      </c>
      <c r="R92" s="90">
        <f t="shared" si="25"/>
        <v>-10.247826</v>
      </c>
      <c r="S92" s="44">
        <f t="shared" si="26"/>
        <v>-10.152751</v>
      </c>
      <c r="T92" s="44">
        <f t="shared" si="27"/>
        <v>-10.078094</v>
      </c>
      <c r="U92" s="44">
        <f t="shared" si="28"/>
        <v>-10.063855999999999</v>
      </c>
      <c r="V92" s="44">
        <f t="shared" si="29"/>
        <v>-10.130181</v>
      </c>
      <c r="W92" s="44">
        <f t="shared" si="30"/>
        <v>-10.334790999999999</v>
      </c>
      <c r="X92" s="44">
        <f t="shared" si="31"/>
        <v>-10.771084999999999</v>
      </c>
    </row>
    <row r="93" spans="2:24" x14ac:dyDescent="0.25">
      <c r="B93" s="89">
        <v>6830780000</v>
      </c>
      <c r="C93" s="89">
        <v>-8.6183071000000009</v>
      </c>
      <c r="E93" s="90">
        <f t="shared" si="16"/>
        <v>7.14696</v>
      </c>
      <c r="F93" s="90">
        <f t="shared" si="17"/>
        <v>-8.6325044999999996</v>
      </c>
      <c r="G93" s="44">
        <f t="shared" si="18"/>
        <v>-8.5810718999999995</v>
      </c>
      <c r="H93" s="44">
        <f t="shared" si="19"/>
        <v>-8.5198993999999999</v>
      </c>
      <c r="I93" s="44">
        <f t="shared" si="20"/>
        <v>-8.5684871999999999</v>
      </c>
      <c r="J93" s="44">
        <f t="shared" si="21"/>
        <v>-8.7536200999999991</v>
      </c>
      <c r="K93" s="44">
        <f t="shared" si="22"/>
        <v>-9.1770791999999997</v>
      </c>
      <c r="L93" s="44">
        <f t="shared" si="23"/>
        <v>-10.031681000000001</v>
      </c>
      <c r="N93" s="89">
        <v>6830780000</v>
      </c>
      <c r="O93" s="89">
        <v>-10.356598</v>
      </c>
      <c r="Q93" s="90">
        <f t="shared" si="24"/>
        <v>7.14696</v>
      </c>
      <c r="R93" s="90">
        <f t="shared" si="25"/>
        <v>-10.191106</v>
      </c>
      <c r="S93" s="44">
        <f t="shared" si="26"/>
        <v>-10.126348999999999</v>
      </c>
      <c r="T93" s="44">
        <f t="shared" si="27"/>
        <v>-10.067225000000001</v>
      </c>
      <c r="U93" s="44">
        <f t="shared" si="28"/>
        <v>-10.065992</v>
      </c>
      <c r="V93" s="44">
        <f t="shared" si="29"/>
        <v>-10.146712000000001</v>
      </c>
      <c r="W93" s="44">
        <f t="shared" si="30"/>
        <v>-10.383347000000001</v>
      </c>
      <c r="X93" s="44">
        <f t="shared" si="31"/>
        <v>-10.849983</v>
      </c>
    </row>
    <row r="94" spans="2:24" x14ac:dyDescent="0.25">
      <c r="B94" s="89">
        <v>6909825000</v>
      </c>
      <c r="C94" s="89">
        <v>-8.6168633000000003</v>
      </c>
      <c r="E94" s="90">
        <f t="shared" si="16"/>
        <v>7.2260049999999998</v>
      </c>
      <c r="F94" s="90">
        <f t="shared" si="17"/>
        <v>-8.5365485999999997</v>
      </c>
      <c r="G94" s="44">
        <f t="shared" si="18"/>
        <v>-8.4853076999999999</v>
      </c>
      <c r="H94" s="44">
        <f t="shared" si="19"/>
        <v>-8.5239744000000002</v>
      </c>
      <c r="I94" s="44">
        <f t="shared" si="20"/>
        <v>-8.5839548000000008</v>
      </c>
      <c r="J94" s="44">
        <f t="shared" si="21"/>
        <v>-8.7814826999999998</v>
      </c>
      <c r="K94" s="44">
        <f t="shared" si="22"/>
        <v>-9.2260560999999992</v>
      </c>
      <c r="L94" s="44">
        <f t="shared" si="23"/>
        <v>-10.093890999999999</v>
      </c>
      <c r="N94" s="89">
        <v>6909825000</v>
      </c>
      <c r="O94" s="89">
        <v>-10.320855</v>
      </c>
      <c r="Q94" s="90">
        <f t="shared" si="24"/>
        <v>7.2260049999999998</v>
      </c>
      <c r="R94" s="90">
        <f t="shared" si="25"/>
        <v>-10.085203999999999</v>
      </c>
      <c r="S94" s="44">
        <f t="shared" si="26"/>
        <v>-10.009411999999999</v>
      </c>
      <c r="T94" s="44">
        <f t="shared" si="27"/>
        <v>-10.067926</v>
      </c>
      <c r="U94" s="44">
        <f t="shared" si="28"/>
        <v>-10.084951999999999</v>
      </c>
      <c r="V94" s="44">
        <f t="shared" si="29"/>
        <v>-10.190685</v>
      </c>
      <c r="W94" s="44">
        <f t="shared" si="30"/>
        <v>-10.45229</v>
      </c>
      <c r="X94" s="44">
        <f t="shared" si="31"/>
        <v>-10.941833000000001</v>
      </c>
    </row>
    <row r="95" spans="2:24" x14ac:dyDescent="0.25">
      <c r="B95" s="89">
        <v>6988870000</v>
      </c>
      <c r="C95" s="89">
        <v>-8.6102304000000007</v>
      </c>
      <c r="E95" s="90">
        <f t="shared" si="16"/>
        <v>7.3050499999999996</v>
      </c>
      <c r="F95" s="90">
        <f t="shared" si="17"/>
        <v>-8.5633736000000003</v>
      </c>
      <c r="G95" s="44">
        <f t="shared" si="18"/>
        <v>-8.5233544999999999</v>
      </c>
      <c r="H95" s="44">
        <f t="shared" si="19"/>
        <v>-8.5344218999999999</v>
      </c>
      <c r="I95" s="44">
        <f t="shared" si="20"/>
        <v>-8.6087217000000003</v>
      </c>
      <c r="J95" s="44">
        <f t="shared" si="21"/>
        <v>-8.7804832000000008</v>
      </c>
      <c r="K95" s="44">
        <f t="shared" si="22"/>
        <v>-9.2309675000000002</v>
      </c>
      <c r="L95" s="44">
        <f t="shared" si="23"/>
        <v>-10.096693999999999</v>
      </c>
      <c r="N95" s="89">
        <v>6988870000</v>
      </c>
      <c r="O95" s="89">
        <v>-10.2797</v>
      </c>
      <c r="Q95" s="90">
        <f t="shared" si="24"/>
        <v>7.3050499999999996</v>
      </c>
      <c r="R95" s="90">
        <f t="shared" si="25"/>
        <v>-10.173228</v>
      </c>
      <c r="S95" s="44">
        <f t="shared" si="26"/>
        <v>-10.116323</v>
      </c>
      <c r="T95" s="44">
        <f t="shared" si="27"/>
        <v>-10.086518999999999</v>
      </c>
      <c r="U95" s="44">
        <f t="shared" si="28"/>
        <v>-10.123647</v>
      </c>
      <c r="V95" s="44">
        <f t="shared" si="29"/>
        <v>-10.224625</v>
      </c>
      <c r="W95" s="44">
        <f t="shared" si="30"/>
        <v>-10.504901</v>
      </c>
      <c r="X95" s="44">
        <f t="shared" si="31"/>
        <v>-11.004113</v>
      </c>
    </row>
    <row r="96" spans="2:24" x14ac:dyDescent="0.25">
      <c r="B96" s="89">
        <v>7067915000</v>
      </c>
      <c r="C96" s="89">
        <v>-8.5987778000000006</v>
      </c>
      <c r="E96" s="90">
        <f t="shared" si="16"/>
        <v>7.3840950000000003</v>
      </c>
      <c r="F96" s="90">
        <f t="shared" si="17"/>
        <v>-8.5450821000000001</v>
      </c>
      <c r="G96" s="44">
        <f t="shared" si="18"/>
        <v>-8.5085802000000008</v>
      </c>
      <c r="H96" s="44">
        <f t="shared" si="19"/>
        <v>-8.5564289000000002</v>
      </c>
      <c r="I96" s="44">
        <f t="shared" si="20"/>
        <v>-8.6514444000000008</v>
      </c>
      <c r="J96" s="44">
        <f t="shared" si="21"/>
        <v>-8.8392715000000006</v>
      </c>
      <c r="K96" s="44">
        <f t="shared" si="22"/>
        <v>-9.3038863999999997</v>
      </c>
      <c r="L96" s="44">
        <f t="shared" si="23"/>
        <v>-10.17182</v>
      </c>
      <c r="N96" s="89">
        <v>7067915000</v>
      </c>
      <c r="O96" s="89">
        <v>-10.247826</v>
      </c>
      <c r="Q96" s="90">
        <f t="shared" si="24"/>
        <v>7.3840950000000003</v>
      </c>
      <c r="R96" s="90">
        <f t="shared" si="25"/>
        <v>-10.150105</v>
      </c>
      <c r="S96" s="44">
        <f t="shared" si="26"/>
        <v>-10.099316999999999</v>
      </c>
      <c r="T96" s="44">
        <f t="shared" si="27"/>
        <v>-10.140299000000001</v>
      </c>
      <c r="U96" s="44">
        <f t="shared" si="28"/>
        <v>-10.196465</v>
      </c>
      <c r="V96" s="44">
        <f t="shared" si="29"/>
        <v>-10.329625999999999</v>
      </c>
      <c r="W96" s="44">
        <f t="shared" si="30"/>
        <v>-10.628935999999999</v>
      </c>
      <c r="X96" s="44">
        <f t="shared" si="31"/>
        <v>-11.140802000000001</v>
      </c>
    </row>
    <row r="97" spans="2:24" x14ac:dyDescent="0.25">
      <c r="B97" s="89">
        <v>7146960000</v>
      </c>
      <c r="C97" s="89">
        <v>-8.6325044999999996</v>
      </c>
      <c r="E97" s="90">
        <f t="shared" si="16"/>
        <v>7.4631400000000001</v>
      </c>
      <c r="F97" s="90">
        <f t="shared" si="17"/>
        <v>-8.5663958000000004</v>
      </c>
      <c r="G97" s="44">
        <f t="shared" si="18"/>
        <v>-8.5434283999999998</v>
      </c>
      <c r="H97" s="44">
        <f t="shared" si="19"/>
        <v>-8.5977402000000005</v>
      </c>
      <c r="I97" s="44">
        <f t="shared" si="20"/>
        <v>-8.7162942999999995</v>
      </c>
      <c r="J97" s="44">
        <f t="shared" si="21"/>
        <v>-8.9626827000000002</v>
      </c>
      <c r="K97" s="44">
        <f t="shared" si="22"/>
        <v>-9.4577703</v>
      </c>
      <c r="L97" s="44">
        <f t="shared" si="23"/>
        <v>-10.349622</v>
      </c>
      <c r="N97" s="89">
        <v>7146960000</v>
      </c>
      <c r="O97" s="89">
        <v>-10.191106</v>
      </c>
      <c r="Q97" s="90">
        <f t="shared" si="24"/>
        <v>7.4631400000000001</v>
      </c>
      <c r="R97" s="90">
        <f t="shared" si="25"/>
        <v>-10.201256000000001</v>
      </c>
      <c r="S97" s="44">
        <f t="shared" si="26"/>
        <v>-10.168945000000001</v>
      </c>
      <c r="T97" s="44">
        <f t="shared" si="27"/>
        <v>-10.215944</v>
      </c>
      <c r="U97" s="44">
        <f t="shared" si="28"/>
        <v>-10.292997</v>
      </c>
      <c r="V97" s="44">
        <f t="shared" si="29"/>
        <v>-10.459743</v>
      </c>
      <c r="W97" s="44">
        <f t="shared" si="30"/>
        <v>-10.779553</v>
      </c>
      <c r="X97" s="44">
        <f t="shared" si="31"/>
        <v>-11.313127</v>
      </c>
    </row>
    <row r="98" spans="2:24" x14ac:dyDescent="0.25">
      <c r="B98" s="89">
        <v>7226005000</v>
      </c>
      <c r="C98" s="89">
        <v>-8.5365485999999997</v>
      </c>
      <c r="E98" s="90">
        <f t="shared" si="16"/>
        <v>7.5421849999999999</v>
      </c>
      <c r="F98" s="90">
        <f t="shared" si="17"/>
        <v>-8.6219683000000007</v>
      </c>
      <c r="G98" s="44">
        <f t="shared" si="18"/>
        <v>-8.6275034000000002</v>
      </c>
      <c r="H98" s="44">
        <f t="shared" si="19"/>
        <v>-8.6607637000000004</v>
      </c>
      <c r="I98" s="44">
        <f t="shared" si="20"/>
        <v>-8.8029536999999998</v>
      </c>
      <c r="J98" s="44">
        <f t="shared" si="21"/>
        <v>-9.0952252999999992</v>
      </c>
      <c r="K98" s="44">
        <f t="shared" si="22"/>
        <v>-9.6247901999999996</v>
      </c>
      <c r="L98" s="44">
        <f t="shared" si="23"/>
        <v>-10.530548</v>
      </c>
      <c r="N98" s="89">
        <v>7226005000</v>
      </c>
      <c r="O98" s="89">
        <v>-10.085203999999999</v>
      </c>
      <c r="Q98" s="90">
        <f t="shared" si="24"/>
        <v>7.5421849999999999</v>
      </c>
      <c r="R98" s="90">
        <f t="shared" si="25"/>
        <v>-10.3253</v>
      </c>
      <c r="S98" s="44">
        <f t="shared" si="26"/>
        <v>-10.315941</v>
      </c>
      <c r="T98" s="44">
        <f t="shared" si="27"/>
        <v>-10.313701999999999</v>
      </c>
      <c r="U98" s="44">
        <f t="shared" si="28"/>
        <v>-10.410776</v>
      </c>
      <c r="V98" s="44">
        <f t="shared" si="29"/>
        <v>-10.597391</v>
      </c>
      <c r="W98" s="44">
        <f t="shared" si="30"/>
        <v>-10.935651</v>
      </c>
      <c r="X98" s="44">
        <f t="shared" si="31"/>
        <v>-11.481354</v>
      </c>
    </row>
    <row r="99" spans="2:24" x14ac:dyDescent="0.25">
      <c r="B99" s="89">
        <v>7305050000</v>
      </c>
      <c r="C99" s="89">
        <v>-8.5633736000000003</v>
      </c>
      <c r="E99" s="90">
        <f t="shared" si="16"/>
        <v>7.6212299999999997</v>
      </c>
      <c r="F99" s="90">
        <f t="shared" si="17"/>
        <v>-8.5700225999999997</v>
      </c>
      <c r="G99" s="44">
        <f t="shared" si="18"/>
        <v>-8.6016369000000008</v>
      </c>
      <c r="H99" s="44">
        <f t="shared" si="19"/>
        <v>-8.7416754000000001</v>
      </c>
      <c r="I99" s="44">
        <f t="shared" si="20"/>
        <v>-8.9033803999999996</v>
      </c>
      <c r="J99" s="44">
        <f t="shared" si="21"/>
        <v>-9.2354593000000005</v>
      </c>
      <c r="K99" s="44">
        <f t="shared" si="22"/>
        <v>-9.7777548000000003</v>
      </c>
      <c r="L99" s="44">
        <f t="shared" si="23"/>
        <v>-10.673556</v>
      </c>
      <c r="N99" s="89">
        <v>7305050000</v>
      </c>
      <c r="O99" s="89">
        <v>-10.173228</v>
      </c>
      <c r="Q99" s="90">
        <f t="shared" si="24"/>
        <v>7.6212299999999997</v>
      </c>
      <c r="R99" s="90">
        <f t="shared" si="25"/>
        <v>-10.276536999999999</v>
      </c>
      <c r="S99" s="44">
        <f t="shared" si="26"/>
        <v>-10.300874</v>
      </c>
      <c r="T99" s="44">
        <f t="shared" si="27"/>
        <v>-10.432808</v>
      </c>
      <c r="U99" s="44">
        <f t="shared" si="28"/>
        <v>-10.547209000000001</v>
      </c>
      <c r="V99" s="44">
        <f t="shared" si="29"/>
        <v>-10.76347</v>
      </c>
      <c r="W99" s="44">
        <f t="shared" si="30"/>
        <v>-11.111043</v>
      </c>
      <c r="X99" s="44">
        <f t="shared" si="31"/>
        <v>-11.655827</v>
      </c>
    </row>
    <row r="100" spans="2:24" x14ac:dyDescent="0.25">
      <c r="B100" s="89">
        <v>7384095000</v>
      </c>
      <c r="C100" s="89">
        <v>-8.5450821000000001</v>
      </c>
      <c r="E100" s="90">
        <f t="shared" si="16"/>
        <v>7.7002750000000004</v>
      </c>
      <c r="F100" s="90">
        <f t="shared" si="17"/>
        <v>-8.6994504999999993</v>
      </c>
      <c r="G100" s="44">
        <f t="shared" si="18"/>
        <v>-8.7366332999999994</v>
      </c>
      <c r="H100" s="44">
        <f t="shared" si="19"/>
        <v>-8.8178596000000002</v>
      </c>
      <c r="I100" s="44">
        <f t="shared" si="20"/>
        <v>-8.9964894999999991</v>
      </c>
      <c r="J100" s="44">
        <f t="shared" si="21"/>
        <v>-9.3281269000000009</v>
      </c>
      <c r="K100" s="44">
        <f t="shared" si="22"/>
        <v>-9.8685492999999997</v>
      </c>
      <c r="L100" s="44">
        <f t="shared" si="23"/>
        <v>-10.752905999999999</v>
      </c>
      <c r="N100" s="89">
        <v>7384095000</v>
      </c>
      <c r="O100" s="89">
        <v>-10.150105</v>
      </c>
      <c r="Q100" s="90">
        <f t="shared" si="24"/>
        <v>7.7002750000000004</v>
      </c>
      <c r="R100" s="90">
        <f t="shared" si="25"/>
        <v>-10.488726</v>
      </c>
      <c r="S100" s="44">
        <f t="shared" si="26"/>
        <v>-10.513123999999999</v>
      </c>
      <c r="T100" s="44">
        <f t="shared" si="27"/>
        <v>-10.549365999999999</v>
      </c>
      <c r="U100" s="44">
        <f t="shared" si="28"/>
        <v>-10.677781</v>
      </c>
      <c r="V100" s="44">
        <f t="shared" si="29"/>
        <v>-10.899084999999999</v>
      </c>
      <c r="W100" s="44">
        <f t="shared" si="30"/>
        <v>-11.256815</v>
      </c>
      <c r="X100" s="44">
        <f t="shared" si="31"/>
        <v>-11.795911</v>
      </c>
    </row>
    <row r="101" spans="2:24" x14ac:dyDescent="0.25">
      <c r="B101" s="89">
        <v>7463140000</v>
      </c>
      <c r="C101" s="89">
        <v>-8.5663958000000004</v>
      </c>
      <c r="E101" s="90">
        <f t="shared" si="16"/>
        <v>7.7793200000000002</v>
      </c>
      <c r="F101" s="90">
        <f t="shared" si="17"/>
        <v>-8.7854662000000001</v>
      </c>
      <c r="G101" s="44">
        <f t="shared" si="18"/>
        <v>-8.8219317999999998</v>
      </c>
      <c r="H101" s="44">
        <f t="shared" si="19"/>
        <v>-8.8959103000000006</v>
      </c>
      <c r="I101" s="44">
        <f t="shared" si="20"/>
        <v>-9.0836705999999996</v>
      </c>
      <c r="J101" s="44">
        <f t="shared" si="21"/>
        <v>-9.4136229</v>
      </c>
      <c r="K101" s="44">
        <f t="shared" si="22"/>
        <v>-9.9409618000000002</v>
      </c>
      <c r="L101" s="44">
        <f t="shared" si="23"/>
        <v>-10.809011</v>
      </c>
      <c r="N101" s="89">
        <v>7463140000</v>
      </c>
      <c r="O101" s="89">
        <v>-10.201256000000001</v>
      </c>
      <c r="Q101" s="90">
        <f t="shared" si="24"/>
        <v>7.7793200000000002</v>
      </c>
      <c r="R101" s="90">
        <f t="shared" si="25"/>
        <v>-10.579936999999999</v>
      </c>
      <c r="S101" s="44">
        <f t="shared" si="26"/>
        <v>-10.611082</v>
      </c>
      <c r="T101" s="44">
        <f t="shared" si="27"/>
        <v>-10.644928</v>
      </c>
      <c r="U101" s="44">
        <f t="shared" si="28"/>
        <v>-10.785617</v>
      </c>
      <c r="V101" s="44">
        <f t="shared" si="29"/>
        <v>-11.047651999999999</v>
      </c>
      <c r="W101" s="44">
        <f t="shared" si="30"/>
        <v>-11.403623</v>
      </c>
      <c r="X101" s="44">
        <f t="shared" si="31"/>
        <v>-11.931944</v>
      </c>
    </row>
    <row r="102" spans="2:24" x14ac:dyDescent="0.25">
      <c r="B102" s="89">
        <v>7542185000</v>
      </c>
      <c r="C102" s="89">
        <v>-8.6219683000000007</v>
      </c>
      <c r="E102" s="90">
        <f t="shared" si="16"/>
        <v>7.858365</v>
      </c>
      <c r="F102" s="90">
        <f t="shared" si="17"/>
        <v>-8.7957877999999994</v>
      </c>
      <c r="G102" s="44">
        <f t="shared" si="18"/>
        <v>-8.8449135000000005</v>
      </c>
      <c r="H102" s="44">
        <f t="shared" si="19"/>
        <v>-8.9797715999999994</v>
      </c>
      <c r="I102" s="44">
        <f t="shared" si="20"/>
        <v>-9.1731262000000005</v>
      </c>
      <c r="J102" s="44">
        <f t="shared" si="21"/>
        <v>-9.5024090000000001</v>
      </c>
      <c r="K102" s="44">
        <f t="shared" si="22"/>
        <v>-10.021862</v>
      </c>
      <c r="L102" s="44">
        <f t="shared" si="23"/>
        <v>-10.8774</v>
      </c>
      <c r="N102" s="89">
        <v>7542185000</v>
      </c>
      <c r="O102" s="89">
        <v>-10.3253</v>
      </c>
      <c r="Q102" s="90">
        <f t="shared" si="24"/>
        <v>7.858365</v>
      </c>
      <c r="R102" s="90">
        <f t="shared" si="25"/>
        <v>-10.650949000000001</v>
      </c>
      <c r="S102" s="44">
        <f t="shared" si="26"/>
        <v>-10.689105</v>
      </c>
      <c r="T102" s="44">
        <f t="shared" si="27"/>
        <v>-10.766689</v>
      </c>
      <c r="U102" s="44">
        <f t="shared" si="28"/>
        <v>-10.916009000000001</v>
      </c>
      <c r="V102" s="44">
        <f t="shared" si="29"/>
        <v>-11.141942999999999</v>
      </c>
      <c r="W102" s="44">
        <f t="shared" si="30"/>
        <v>-11.495044999999999</v>
      </c>
      <c r="X102" s="44">
        <f t="shared" si="31"/>
        <v>-12.01403</v>
      </c>
    </row>
    <row r="103" spans="2:24" x14ac:dyDescent="0.25">
      <c r="B103" s="89">
        <v>7621230000</v>
      </c>
      <c r="C103" s="89">
        <v>-8.5700225999999997</v>
      </c>
      <c r="E103" s="90">
        <f t="shared" si="16"/>
        <v>7.9374099999999999</v>
      </c>
      <c r="F103" s="90">
        <f t="shared" si="17"/>
        <v>-8.9041986000000009</v>
      </c>
      <c r="G103" s="44">
        <f t="shared" si="18"/>
        <v>-8.9600781999999999</v>
      </c>
      <c r="H103" s="44">
        <f t="shared" si="19"/>
        <v>-9.0572976999999995</v>
      </c>
      <c r="I103" s="44">
        <f t="shared" si="20"/>
        <v>-9.2563381000000007</v>
      </c>
      <c r="J103" s="44">
        <f t="shared" si="21"/>
        <v>-9.5812378000000002</v>
      </c>
      <c r="K103" s="44">
        <f t="shared" si="22"/>
        <v>-10.100269000000001</v>
      </c>
      <c r="L103" s="44">
        <f t="shared" si="23"/>
        <v>-10.944858</v>
      </c>
      <c r="N103" s="89">
        <v>7621230000</v>
      </c>
      <c r="O103" s="89">
        <v>-10.276536999999999</v>
      </c>
      <c r="Q103" s="90">
        <f t="shared" si="24"/>
        <v>7.9374099999999999</v>
      </c>
      <c r="R103" s="90">
        <f t="shared" si="25"/>
        <v>-10.703383000000001</v>
      </c>
      <c r="S103" s="44">
        <f t="shared" si="26"/>
        <v>-10.749708</v>
      </c>
      <c r="T103" s="44">
        <f t="shared" si="27"/>
        <v>-10.852933999999999</v>
      </c>
      <c r="U103" s="44">
        <f t="shared" si="28"/>
        <v>-11.005927</v>
      </c>
      <c r="V103" s="44">
        <f t="shared" si="29"/>
        <v>-11.252857000000001</v>
      </c>
      <c r="W103" s="44">
        <f t="shared" si="30"/>
        <v>-11.602544</v>
      </c>
      <c r="X103" s="44">
        <f t="shared" si="31"/>
        <v>-12.116858000000001</v>
      </c>
    </row>
    <row r="104" spans="2:24" x14ac:dyDescent="0.25">
      <c r="B104" s="89">
        <v>7700275000</v>
      </c>
      <c r="C104" s="89">
        <v>-8.6994504999999993</v>
      </c>
      <c r="E104" s="90">
        <f t="shared" si="16"/>
        <v>8.0164550000000006</v>
      </c>
      <c r="F104" s="90">
        <f t="shared" si="17"/>
        <v>-8.9176149000000002</v>
      </c>
      <c r="G104" s="44">
        <f t="shared" si="18"/>
        <v>-8.9776468000000005</v>
      </c>
      <c r="H104" s="44">
        <f t="shared" si="19"/>
        <v>-9.0939150000000009</v>
      </c>
      <c r="I104" s="44">
        <f t="shared" si="20"/>
        <v>-9.3008784999999996</v>
      </c>
      <c r="J104" s="44">
        <f t="shared" si="21"/>
        <v>-9.6829052000000004</v>
      </c>
      <c r="K104" s="44">
        <f t="shared" si="22"/>
        <v>-10.205427999999999</v>
      </c>
      <c r="L104" s="44">
        <f t="shared" si="23"/>
        <v>-11.036049999999999</v>
      </c>
      <c r="N104" s="89">
        <v>7700275000</v>
      </c>
      <c r="O104" s="89">
        <v>-10.488726</v>
      </c>
      <c r="Q104" s="90">
        <f t="shared" si="24"/>
        <v>8.0164550000000006</v>
      </c>
      <c r="R104" s="90">
        <f t="shared" si="25"/>
        <v>-10.818524</v>
      </c>
      <c r="S104" s="44">
        <f t="shared" si="26"/>
        <v>-10.868922</v>
      </c>
      <c r="T104" s="44">
        <f t="shared" si="27"/>
        <v>-10.898946</v>
      </c>
      <c r="U104" s="44">
        <f t="shared" si="28"/>
        <v>-11.059642</v>
      </c>
      <c r="V104" s="44">
        <f t="shared" si="29"/>
        <v>-11.337097</v>
      </c>
      <c r="W104" s="44">
        <f t="shared" si="30"/>
        <v>-11.681309000000001</v>
      </c>
      <c r="X104" s="44">
        <f t="shared" si="31"/>
        <v>-12.188931</v>
      </c>
    </row>
    <row r="105" spans="2:24" x14ac:dyDescent="0.25">
      <c r="B105" s="89">
        <v>7779320000</v>
      </c>
      <c r="C105" s="89">
        <v>-8.7854662000000001</v>
      </c>
      <c r="E105" s="90">
        <f t="shared" si="16"/>
        <v>8.0954999999999995</v>
      </c>
      <c r="F105" s="90">
        <f t="shared" si="17"/>
        <v>-9.0106926000000005</v>
      </c>
      <c r="G105" s="44">
        <f t="shared" si="18"/>
        <v>-9.0897331000000001</v>
      </c>
      <c r="H105" s="44">
        <f t="shared" si="19"/>
        <v>-9.1559857999999998</v>
      </c>
      <c r="I105" s="44">
        <f t="shared" si="20"/>
        <v>-9.3688707000000004</v>
      </c>
      <c r="J105" s="44">
        <f t="shared" si="21"/>
        <v>-9.6997061000000002</v>
      </c>
      <c r="K105" s="44">
        <f t="shared" si="22"/>
        <v>-10.214869</v>
      </c>
      <c r="L105" s="44">
        <f t="shared" si="23"/>
        <v>-11.027754</v>
      </c>
      <c r="N105" s="89">
        <v>7779320000</v>
      </c>
      <c r="O105" s="89">
        <v>-10.579936999999999</v>
      </c>
      <c r="Q105" s="90">
        <f t="shared" si="24"/>
        <v>8.0954999999999995</v>
      </c>
      <c r="R105" s="90">
        <f t="shared" si="25"/>
        <v>-10.867772</v>
      </c>
      <c r="S105" s="44">
        <f t="shared" si="26"/>
        <v>-10.913364</v>
      </c>
      <c r="T105" s="44">
        <f t="shared" si="27"/>
        <v>-10.965365</v>
      </c>
      <c r="U105" s="44">
        <f t="shared" si="28"/>
        <v>-11.129053000000001</v>
      </c>
      <c r="V105" s="44">
        <f t="shared" si="29"/>
        <v>-11.372235</v>
      </c>
      <c r="W105" s="44">
        <f t="shared" si="30"/>
        <v>-11.712878</v>
      </c>
      <c r="X105" s="44">
        <f t="shared" si="31"/>
        <v>-12.212661000000001</v>
      </c>
    </row>
    <row r="106" spans="2:24" x14ac:dyDescent="0.25">
      <c r="B106" s="89">
        <v>7858365000</v>
      </c>
      <c r="C106" s="89">
        <v>-8.7957877999999994</v>
      </c>
      <c r="E106" s="90">
        <f t="shared" si="16"/>
        <v>8.1745450000000002</v>
      </c>
      <c r="F106" s="90">
        <f t="shared" si="17"/>
        <v>-8.8757935000000003</v>
      </c>
      <c r="G106" s="44">
        <f t="shared" si="18"/>
        <v>-8.9656076000000002</v>
      </c>
      <c r="H106" s="44">
        <f t="shared" si="19"/>
        <v>-9.1905537000000006</v>
      </c>
      <c r="I106" s="44">
        <f t="shared" si="20"/>
        <v>-9.4043530999999998</v>
      </c>
      <c r="J106" s="44">
        <f t="shared" si="21"/>
        <v>-9.7478885999999996</v>
      </c>
      <c r="K106" s="44">
        <f t="shared" si="22"/>
        <v>-10.250773000000001</v>
      </c>
      <c r="L106" s="44">
        <f t="shared" si="23"/>
        <v>-11.051328</v>
      </c>
      <c r="N106" s="89">
        <v>7858365000</v>
      </c>
      <c r="O106" s="89">
        <v>-10.650949000000001</v>
      </c>
      <c r="Q106" s="90">
        <f t="shared" si="24"/>
        <v>8.1745450000000002</v>
      </c>
      <c r="R106" s="90">
        <f t="shared" si="25"/>
        <v>-10.746703</v>
      </c>
      <c r="S106" s="44">
        <f t="shared" si="26"/>
        <v>-10.807145</v>
      </c>
      <c r="T106" s="44">
        <f t="shared" si="27"/>
        <v>-11.003591</v>
      </c>
      <c r="U106" s="44">
        <f t="shared" si="28"/>
        <v>-11.167999</v>
      </c>
      <c r="V106" s="44">
        <f t="shared" si="29"/>
        <v>-11.413937000000001</v>
      </c>
      <c r="W106" s="44">
        <f t="shared" si="30"/>
        <v>-11.748964000000001</v>
      </c>
      <c r="X106" s="44">
        <f t="shared" si="31"/>
        <v>-12.242253</v>
      </c>
    </row>
    <row r="107" spans="2:24" x14ac:dyDescent="0.25">
      <c r="B107" s="89">
        <v>7937410000</v>
      </c>
      <c r="C107" s="89">
        <v>-8.9041986000000009</v>
      </c>
      <c r="E107" s="90">
        <f t="shared" si="16"/>
        <v>8.2535900000000009</v>
      </c>
      <c r="F107" s="90">
        <f t="shared" si="17"/>
        <v>-9.0416222000000008</v>
      </c>
      <c r="G107" s="44">
        <f t="shared" si="18"/>
        <v>-9.1241169000000006</v>
      </c>
      <c r="H107" s="44">
        <f t="shared" si="19"/>
        <v>-9.2182302000000007</v>
      </c>
      <c r="I107" s="44">
        <f t="shared" si="20"/>
        <v>-9.4278048999999999</v>
      </c>
      <c r="J107" s="44">
        <f t="shared" si="21"/>
        <v>-9.7470464999999997</v>
      </c>
      <c r="K107" s="44">
        <f t="shared" si="22"/>
        <v>-10.22673</v>
      </c>
      <c r="L107" s="44">
        <f t="shared" si="23"/>
        <v>-11.009251000000001</v>
      </c>
      <c r="N107" s="89">
        <v>7937410000</v>
      </c>
      <c r="O107" s="89">
        <v>-10.703383000000001</v>
      </c>
      <c r="Q107" s="90">
        <f t="shared" si="24"/>
        <v>8.2535900000000009</v>
      </c>
      <c r="R107" s="90">
        <f t="shared" si="25"/>
        <v>-10.945430999999999</v>
      </c>
      <c r="S107" s="44">
        <f t="shared" si="26"/>
        <v>-10.999461</v>
      </c>
      <c r="T107" s="44">
        <f t="shared" si="27"/>
        <v>-11.014113999999999</v>
      </c>
      <c r="U107" s="44">
        <f t="shared" si="28"/>
        <v>-11.175511</v>
      </c>
      <c r="V107" s="44">
        <f t="shared" si="29"/>
        <v>-11.416575999999999</v>
      </c>
      <c r="W107" s="44">
        <f t="shared" si="30"/>
        <v>-11.752725999999999</v>
      </c>
      <c r="X107" s="44">
        <f t="shared" si="31"/>
        <v>-12.242125</v>
      </c>
    </row>
    <row r="108" spans="2:24" x14ac:dyDescent="0.25">
      <c r="B108" s="89">
        <v>8016455000</v>
      </c>
      <c r="C108" s="89">
        <v>-8.9176149000000002</v>
      </c>
      <c r="E108" s="90">
        <f t="shared" si="16"/>
        <v>8.3326349999999998</v>
      </c>
      <c r="F108" s="90">
        <f t="shared" si="17"/>
        <v>-9.0094042000000005</v>
      </c>
      <c r="G108" s="44">
        <f t="shared" si="18"/>
        <v>-9.1062145000000001</v>
      </c>
      <c r="H108" s="44">
        <f t="shared" si="19"/>
        <v>-9.2469920999999999</v>
      </c>
      <c r="I108" s="44">
        <f t="shared" si="20"/>
        <v>-9.4548731000000004</v>
      </c>
      <c r="J108" s="44">
        <f t="shared" si="21"/>
        <v>-9.7713909000000001</v>
      </c>
      <c r="K108" s="44">
        <f t="shared" si="22"/>
        <v>-10.22706</v>
      </c>
      <c r="L108" s="44">
        <f t="shared" si="23"/>
        <v>-10.993159</v>
      </c>
      <c r="N108" s="89">
        <v>8016455000</v>
      </c>
      <c r="O108" s="89">
        <v>-10.818524</v>
      </c>
      <c r="Q108" s="90">
        <f t="shared" si="24"/>
        <v>8.3326349999999998</v>
      </c>
      <c r="R108" s="90">
        <f t="shared" si="25"/>
        <v>-10.862653</v>
      </c>
      <c r="S108" s="44">
        <f t="shared" si="26"/>
        <v>-10.919495</v>
      </c>
      <c r="T108" s="44">
        <f t="shared" si="27"/>
        <v>-11.038994000000001</v>
      </c>
      <c r="U108" s="44">
        <f t="shared" si="28"/>
        <v>-11.203466000000001</v>
      </c>
      <c r="V108" s="44">
        <f t="shared" si="29"/>
        <v>-11.440554000000001</v>
      </c>
      <c r="W108" s="44">
        <f t="shared" si="30"/>
        <v>-11.771258</v>
      </c>
      <c r="X108" s="44">
        <f t="shared" si="31"/>
        <v>-12.25639</v>
      </c>
    </row>
    <row r="109" spans="2:24" x14ac:dyDescent="0.25">
      <c r="B109" s="89">
        <v>8095500000</v>
      </c>
      <c r="C109" s="89">
        <v>-9.0106926000000005</v>
      </c>
      <c r="E109" s="90">
        <f t="shared" si="16"/>
        <v>8.4116800000000005</v>
      </c>
      <c r="F109" s="90">
        <f t="shared" si="17"/>
        <v>-9.0335330999999996</v>
      </c>
      <c r="G109" s="44">
        <f t="shared" si="18"/>
        <v>-9.1189689999999999</v>
      </c>
      <c r="H109" s="44">
        <f t="shared" si="19"/>
        <v>-9.267004</v>
      </c>
      <c r="I109" s="44">
        <f t="shared" si="20"/>
        <v>-9.4709758999999991</v>
      </c>
      <c r="J109" s="44">
        <f t="shared" si="21"/>
        <v>-9.7957163000000005</v>
      </c>
      <c r="K109" s="44">
        <f t="shared" si="22"/>
        <v>-10.241474999999999</v>
      </c>
      <c r="L109" s="44">
        <f t="shared" si="23"/>
        <v>-10.998668</v>
      </c>
      <c r="N109" s="89">
        <v>8095500000</v>
      </c>
      <c r="O109" s="89">
        <v>-10.867772</v>
      </c>
      <c r="Q109" s="90">
        <f t="shared" si="24"/>
        <v>8.4116800000000005</v>
      </c>
      <c r="R109" s="90">
        <f t="shared" si="25"/>
        <v>-10.877497999999999</v>
      </c>
      <c r="S109" s="44">
        <f t="shared" si="26"/>
        <v>-10.920389</v>
      </c>
      <c r="T109" s="44">
        <f t="shared" si="27"/>
        <v>-11.044203</v>
      </c>
      <c r="U109" s="44">
        <f t="shared" si="28"/>
        <v>-11.205149</v>
      </c>
      <c r="V109" s="44">
        <f t="shared" si="29"/>
        <v>-11.450716</v>
      </c>
      <c r="W109" s="44">
        <f t="shared" si="30"/>
        <v>-11.787094</v>
      </c>
      <c r="X109" s="44">
        <f t="shared" si="31"/>
        <v>-12.281236</v>
      </c>
    </row>
    <row r="110" spans="2:24" x14ac:dyDescent="0.25">
      <c r="B110" s="89">
        <v>8174545000</v>
      </c>
      <c r="C110" s="89">
        <v>-8.8757935000000003</v>
      </c>
      <c r="E110" s="90">
        <f t="shared" si="16"/>
        <v>8.4907249999999994</v>
      </c>
      <c r="F110" s="90">
        <f t="shared" si="17"/>
        <v>-9.1388969000000007</v>
      </c>
      <c r="G110" s="44">
        <f t="shared" si="18"/>
        <v>-9.2318735000000007</v>
      </c>
      <c r="H110" s="44">
        <f t="shared" si="19"/>
        <v>-9.2710094000000005</v>
      </c>
      <c r="I110" s="44">
        <f t="shared" si="20"/>
        <v>-9.4687309000000006</v>
      </c>
      <c r="J110" s="44">
        <f t="shared" si="21"/>
        <v>-9.7741708999999997</v>
      </c>
      <c r="K110" s="44">
        <f t="shared" si="22"/>
        <v>-10.218719</v>
      </c>
      <c r="L110" s="44">
        <f t="shared" si="23"/>
        <v>-10.979073</v>
      </c>
      <c r="N110" s="89">
        <v>8174545000</v>
      </c>
      <c r="O110" s="89">
        <v>-10.746703</v>
      </c>
      <c r="Q110" s="90">
        <f t="shared" si="24"/>
        <v>8.4907249999999994</v>
      </c>
      <c r="R110" s="90">
        <f t="shared" si="25"/>
        <v>-10.974486000000001</v>
      </c>
      <c r="S110" s="44">
        <f t="shared" si="26"/>
        <v>-11.026719</v>
      </c>
      <c r="T110" s="44">
        <f t="shared" si="27"/>
        <v>-11.035504</v>
      </c>
      <c r="U110" s="44">
        <f t="shared" si="28"/>
        <v>-11.194596000000001</v>
      </c>
      <c r="V110" s="44">
        <f t="shared" si="29"/>
        <v>-11.427078</v>
      </c>
      <c r="W110" s="44">
        <f t="shared" si="30"/>
        <v>-11.771326999999999</v>
      </c>
      <c r="X110" s="44">
        <f t="shared" si="31"/>
        <v>-12.277680999999999</v>
      </c>
    </row>
    <row r="111" spans="2:24" x14ac:dyDescent="0.25">
      <c r="B111" s="89">
        <v>8253590000</v>
      </c>
      <c r="C111" s="89">
        <v>-9.0416222000000008</v>
      </c>
      <c r="E111" s="90">
        <f t="shared" si="16"/>
        <v>8.5697700000000001</v>
      </c>
      <c r="F111" s="90">
        <f t="shared" si="17"/>
        <v>-9.0089024999999996</v>
      </c>
      <c r="G111" s="44">
        <f t="shared" si="18"/>
        <v>-9.0756215999999998</v>
      </c>
      <c r="H111" s="44">
        <f t="shared" si="19"/>
        <v>-9.2875222999999991</v>
      </c>
      <c r="I111" s="44">
        <f t="shared" si="20"/>
        <v>-9.4804258000000008</v>
      </c>
      <c r="J111" s="44">
        <f t="shared" si="21"/>
        <v>-9.7761773999999999</v>
      </c>
      <c r="K111" s="44">
        <f t="shared" si="22"/>
        <v>-10.218215000000001</v>
      </c>
      <c r="L111" s="44">
        <f t="shared" si="23"/>
        <v>-10.969303</v>
      </c>
      <c r="N111" s="89">
        <v>8253590000</v>
      </c>
      <c r="O111" s="89">
        <v>-10.945430999999999</v>
      </c>
      <c r="Q111" s="90">
        <f t="shared" si="24"/>
        <v>8.5697700000000001</v>
      </c>
      <c r="R111" s="90">
        <f t="shared" si="25"/>
        <v>-10.795928999999999</v>
      </c>
      <c r="S111" s="44">
        <f t="shared" si="26"/>
        <v>-10.844087</v>
      </c>
      <c r="T111" s="44">
        <f t="shared" si="27"/>
        <v>-11.043816</v>
      </c>
      <c r="U111" s="44">
        <f t="shared" si="28"/>
        <v>-11.198349</v>
      </c>
      <c r="V111" s="44">
        <f t="shared" si="29"/>
        <v>-11.441834999999999</v>
      </c>
      <c r="W111" s="44">
        <f t="shared" si="30"/>
        <v>-11.79326</v>
      </c>
      <c r="X111" s="44">
        <f t="shared" si="31"/>
        <v>-12.304879</v>
      </c>
    </row>
    <row r="112" spans="2:24" x14ac:dyDescent="0.25">
      <c r="B112" s="89">
        <v>8332635000</v>
      </c>
      <c r="C112" s="89">
        <v>-9.0094042000000005</v>
      </c>
      <c r="E112" s="90">
        <f t="shared" si="16"/>
        <v>8.6488150000000008</v>
      </c>
      <c r="F112" s="90">
        <f t="shared" si="17"/>
        <v>-9.0953511999999996</v>
      </c>
      <c r="G112" s="44">
        <f t="shared" si="18"/>
        <v>-9.1628846999999993</v>
      </c>
      <c r="H112" s="44">
        <f t="shared" si="19"/>
        <v>-9.2481173999999999</v>
      </c>
      <c r="I112" s="44">
        <f t="shared" si="20"/>
        <v>-9.4364433000000005</v>
      </c>
      <c r="J112" s="44">
        <f t="shared" si="21"/>
        <v>-9.7496346999999997</v>
      </c>
      <c r="K112" s="44">
        <f t="shared" si="22"/>
        <v>-10.184778</v>
      </c>
      <c r="L112" s="44">
        <f t="shared" si="23"/>
        <v>-10.931012000000001</v>
      </c>
      <c r="N112" s="89">
        <v>8332635000</v>
      </c>
      <c r="O112" s="89">
        <v>-10.862653</v>
      </c>
      <c r="Q112" s="90">
        <f t="shared" si="24"/>
        <v>8.6488150000000008</v>
      </c>
      <c r="R112" s="90">
        <f t="shared" si="25"/>
        <v>-10.913508999999999</v>
      </c>
      <c r="S112" s="44">
        <f t="shared" si="26"/>
        <v>-10.960637999999999</v>
      </c>
      <c r="T112" s="44">
        <f t="shared" si="27"/>
        <v>-10.993824999999999</v>
      </c>
      <c r="U112" s="44">
        <f t="shared" si="28"/>
        <v>-11.142702</v>
      </c>
      <c r="V112" s="44">
        <f t="shared" si="29"/>
        <v>-11.405962000000001</v>
      </c>
      <c r="W112" s="44">
        <f t="shared" si="30"/>
        <v>-11.75611</v>
      </c>
      <c r="X112" s="44">
        <f t="shared" si="31"/>
        <v>-12.272997</v>
      </c>
    </row>
    <row r="113" spans="2:24" x14ac:dyDescent="0.25">
      <c r="B113" s="89">
        <v>8411680000</v>
      </c>
      <c r="C113" s="89">
        <v>-9.0335330999999996</v>
      </c>
      <c r="E113" s="90">
        <f t="shared" si="16"/>
        <v>8.7278599999999997</v>
      </c>
      <c r="F113" s="90">
        <f t="shared" si="17"/>
        <v>-9.1432848</v>
      </c>
      <c r="G113" s="44">
        <f t="shared" si="18"/>
        <v>-9.2160749000000006</v>
      </c>
      <c r="H113" s="44">
        <f t="shared" si="19"/>
        <v>-9.2145156999999998</v>
      </c>
      <c r="I113" s="44">
        <f t="shared" si="20"/>
        <v>-9.3960074999999996</v>
      </c>
      <c r="J113" s="44">
        <f t="shared" si="21"/>
        <v>-9.6783208999999992</v>
      </c>
      <c r="K113" s="44">
        <f t="shared" si="22"/>
        <v>-10.103963</v>
      </c>
      <c r="L113" s="44">
        <f t="shared" si="23"/>
        <v>-10.854706999999999</v>
      </c>
      <c r="N113" s="89">
        <v>8411680000</v>
      </c>
      <c r="O113" s="89">
        <v>-10.877497999999999</v>
      </c>
      <c r="Q113" s="90">
        <f t="shared" si="24"/>
        <v>8.7278599999999997</v>
      </c>
      <c r="R113" s="90">
        <f t="shared" si="25"/>
        <v>-10.934832999999999</v>
      </c>
      <c r="S113" s="44">
        <f t="shared" si="26"/>
        <v>-10.976347000000001</v>
      </c>
      <c r="T113" s="44">
        <f t="shared" si="27"/>
        <v>-10.954063</v>
      </c>
      <c r="U113" s="44">
        <f t="shared" si="28"/>
        <v>-11.094692</v>
      </c>
      <c r="V113" s="44">
        <f t="shared" si="29"/>
        <v>-11.335565000000001</v>
      </c>
      <c r="W113" s="44">
        <f t="shared" si="30"/>
        <v>-11.683703</v>
      </c>
      <c r="X113" s="44">
        <f t="shared" si="31"/>
        <v>-12.212063000000001</v>
      </c>
    </row>
    <row r="114" spans="2:24" x14ac:dyDescent="0.25">
      <c r="B114" s="89">
        <v>8490725000</v>
      </c>
      <c r="C114" s="89">
        <v>-9.1388969000000007</v>
      </c>
      <c r="E114" s="90">
        <f t="shared" si="16"/>
        <v>8.8069050000000004</v>
      </c>
      <c r="F114" s="90">
        <f t="shared" si="17"/>
        <v>-8.8724927999999998</v>
      </c>
      <c r="G114" s="44">
        <f t="shared" si="18"/>
        <v>-8.9361343000000009</v>
      </c>
      <c r="H114" s="44">
        <f t="shared" si="19"/>
        <v>-9.2058886999999991</v>
      </c>
      <c r="I114" s="44">
        <f t="shared" si="20"/>
        <v>-9.3823623999999999</v>
      </c>
      <c r="J114" s="44">
        <f t="shared" si="21"/>
        <v>-9.6371441000000004</v>
      </c>
      <c r="K114" s="44">
        <f t="shared" si="22"/>
        <v>-10.052891000000001</v>
      </c>
      <c r="L114" s="44">
        <f t="shared" si="23"/>
        <v>-10.798831</v>
      </c>
      <c r="N114" s="89">
        <v>8490725000</v>
      </c>
      <c r="O114" s="89">
        <v>-10.974486000000001</v>
      </c>
      <c r="Q114" s="90">
        <f t="shared" si="24"/>
        <v>8.8069050000000004</v>
      </c>
      <c r="R114" s="90">
        <f t="shared" si="25"/>
        <v>-10.655385000000001</v>
      </c>
      <c r="S114" s="44">
        <f t="shared" si="26"/>
        <v>-10.692045</v>
      </c>
      <c r="T114" s="44">
        <f t="shared" si="27"/>
        <v>-10.929887000000001</v>
      </c>
      <c r="U114" s="44">
        <f t="shared" si="28"/>
        <v>-11.067183</v>
      </c>
      <c r="V114" s="44">
        <f t="shared" si="29"/>
        <v>-11.278739</v>
      </c>
      <c r="W114" s="44">
        <f t="shared" si="30"/>
        <v>-11.61909</v>
      </c>
      <c r="X114" s="44">
        <f t="shared" si="31"/>
        <v>-12.153646</v>
      </c>
    </row>
    <row r="115" spans="2:24" x14ac:dyDescent="0.25">
      <c r="B115" s="89">
        <v>8569770000</v>
      </c>
      <c r="C115" s="89">
        <v>-9.0089024999999996</v>
      </c>
      <c r="E115" s="90">
        <f t="shared" si="16"/>
        <v>8.8859499999999993</v>
      </c>
      <c r="F115" s="90">
        <f t="shared" si="17"/>
        <v>-9.0198792999999995</v>
      </c>
      <c r="G115" s="44">
        <f t="shared" si="18"/>
        <v>-9.0872145</v>
      </c>
      <c r="H115" s="44">
        <f t="shared" si="19"/>
        <v>-9.1709908999999996</v>
      </c>
      <c r="I115" s="44">
        <f t="shared" si="20"/>
        <v>-9.3409224000000002</v>
      </c>
      <c r="J115" s="44">
        <f t="shared" si="21"/>
        <v>-9.5657730000000001</v>
      </c>
      <c r="K115" s="44">
        <f t="shared" si="22"/>
        <v>-9.9726820000000007</v>
      </c>
      <c r="L115" s="44">
        <f t="shared" si="23"/>
        <v>-10.712614</v>
      </c>
      <c r="N115" s="89">
        <v>8569770000</v>
      </c>
      <c r="O115" s="89">
        <v>-10.795928999999999</v>
      </c>
      <c r="Q115" s="90">
        <f t="shared" si="24"/>
        <v>8.8859499999999993</v>
      </c>
      <c r="R115" s="90">
        <f t="shared" si="25"/>
        <v>-10.812884</v>
      </c>
      <c r="S115" s="44">
        <f t="shared" si="26"/>
        <v>-10.852848</v>
      </c>
      <c r="T115" s="44">
        <f t="shared" si="27"/>
        <v>-10.8878</v>
      </c>
      <c r="U115" s="44">
        <f t="shared" si="28"/>
        <v>-11.021753</v>
      </c>
      <c r="V115" s="44">
        <f t="shared" si="29"/>
        <v>-11.191815</v>
      </c>
      <c r="W115" s="44">
        <f t="shared" si="30"/>
        <v>-11.530931000000001</v>
      </c>
      <c r="X115" s="44">
        <f t="shared" si="31"/>
        <v>-12.070715</v>
      </c>
    </row>
    <row r="116" spans="2:24" x14ac:dyDescent="0.25">
      <c r="B116" s="89">
        <v>8648815000</v>
      </c>
      <c r="C116" s="89">
        <v>-9.0953511999999996</v>
      </c>
      <c r="E116" s="90">
        <f t="shared" si="16"/>
        <v>8.964995</v>
      </c>
      <c r="F116" s="90">
        <f t="shared" si="17"/>
        <v>-8.9890156000000001</v>
      </c>
      <c r="G116" s="44">
        <f t="shared" si="18"/>
        <v>-9.0553570000000008</v>
      </c>
      <c r="H116" s="44">
        <f t="shared" si="19"/>
        <v>-9.1193685999999996</v>
      </c>
      <c r="I116" s="44">
        <f t="shared" si="20"/>
        <v>-9.2776718000000002</v>
      </c>
      <c r="J116" s="44">
        <f t="shared" si="21"/>
        <v>-9.5713510999999993</v>
      </c>
      <c r="K116" s="44">
        <f t="shared" si="22"/>
        <v>-9.9792346999999992</v>
      </c>
      <c r="L116" s="44">
        <f t="shared" si="23"/>
        <v>-10.725752</v>
      </c>
      <c r="N116" s="89">
        <v>8648815000</v>
      </c>
      <c r="O116" s="89">
        <v>-10.913508999999999</v>
      </c>
      <c r="Q116" s="90">
        <f t="shared" si="24"/>
        <v>8.964995</v>
      </c>
      <c r="R116" s="90">
        <f t="shared" si="25"/>
        <v>-10.696135</v>
      </c>
      <c r="S116" s="44">
        <f t="shared" si="26"/>
        <v>-10.738892999999999</v>
      </c>
      <c r="T116" s="44">
        <f t="shared" si="27"/>
        <v>-10.833587</v>
      </c>
      <c r="U116" s="44">
        <f t="shared" si="28"/>
        <v>-10.966474</v>
      </c>
      <c r="V116" s="44">
        <f t="shared" si="29"/>
        <v>-11.220097000000001</v>
      </c>
      <c r="W116" s="44">
        <f t="shared" si="30"/>
        <v>-11.563673</v>
      </c>
      <c r="X116" s="44">
        <f t="shared" si="31"/>
        <v>-12.116466000000001</v>
      </c>
    </row>
    <row r="117" spans="2:24" x14ac:dyDescent="0.25">
      <c r="B117" s="89">
        <v>8727860000</v>
      </c>
      <c r="C117" s="89">
        <v>-9.1432848</v>
      </c>
      <c r="E117" s="90">
        <f t="shared" si="16"/>
        <v>9.0440400000000007</v>
      </c>
      <c r="F117" s="90">
        <f t="shared" si="17"/>
        <v>-8.9551516000000007</v>
      </c>
      <c r="G117" s="44">
        <f t="shared" si="18"/>
        <v>-9.0072192999999992</v>
      </c>
      <c r="H117" s="44">
        <f t="shared" si="19"/>
        <v>-9.1144543000000002</v>
      </c>
      <c r="I117" s="44">
        <f t="shared" si="20"/>
        <v>-9.2618837000000003</v>
      </c>
      <c r="J117" s="44">
        <f t="shared" si="21"/>
        <v>-9.5031508999999996</v>
      </c>
      <c r="K117" s="44">
        <f t="shared" si="22"/>
        <v>-9.9081344999999992</v>
      </c>
      <c r="L117" s="44">
        <f t="shared" si="23"/>
        <v>-10.662107000000001</v>
      </c>
      <c r="N117" s="89">
        <v>8727860000</v>
      </c>
      <c r="O117" s="89">
        <v>-10.934832999999999</v>
      </c>
      <c r="Q117" s="90">
        <f t="shared" si="24"/>
        <v>9.0440400000000007</v>
      </c>
      <c r="R117" s="90">
        <f t="shared" si="25"/>
        <v>-10.722097</v>
      </c>
      <c r="S117" s="44">
        <f t="shared" si="26"/>
        <v>-10.766283</v>
      </c>
      <c r="T117" s="44">
        <f t="shared" si="27"/>
        <v>-10.839001</v>
      </c>
      <c r="U117" s="44">
        <f t="shared" si="28"/>
        <v>-10.973865999999999</v>
      </c>
      <c r="V117" s="44">
        <f t="shared" si="29"/>
        <v>-11.174205000000001</v>
      </c>
      <c r="W117" s="44">
        <f t="shared" si="30"/>
        <v>-11.523778</v>
      </c>
      <c r="X117" s="44">
        <f t="shared" si="31"/>
        <v>-12.086252999999999</v>
      </c>
    </row>
    <row r="118" spans="2:24" x14ac:dyDescent="0.25">
      <c r="B118" s="89">
        <v>8806905000</v>
      </c>
      <c r="C118" s="89">
        <v>-8.8724927999999998</v>
      </c>
      <c r="E118" s="90">
        <f t="shared" si="16"/>
        <v>9.1230849999999997</v>
      </c>
      <c r="F118" s="90">
        <f t="shared" si="17"/>
        <v>-8.9495152999999998</v>
      </c>
      <c r="G118" s="44">
        <f t="shared" si="18"/>
        <v>-8.9934224999999994</v>
      </c>
      <c r="H118" s="44">
        <f t="shared" si="19"/>
        <v>-9.0712109000000005</v>
      </c>
      <c r="I118" s="44">
        <f t="shared" si="20"/>
        <v>-9.2073277999999998</v>
      </c>
      <c r="J118" s="44">
        <f t="shared" si="21"/>
        <v>-9.4264708000000006</v>
      </c>
      <c r="K118" s="44">
        <f t="shared" si="22"/>
        <v>-9.8291520999999999</v>
      </c>
      <c r="L118" s="44">
        <f t="shared" si="23"/>
        <v>-10.584474999999999</v>
      </c>
      <c r="N118" s="89">
        <v>8806905000</v>
      </c>
      <c r="O118" s="89">
        <v>-10.655385000000001</v>
      </c>
      <c r="Q118" s="90">
        <f t="shared" si="24"/>
        <v>9.1230849999999997</v>
      </c>
      <c r="R118" s="90">
        <f t="shared" si="25"/>
        <v>-10.688352999999999</v>
      </c>
      <c r="S118" s="44">
        <f t="shared" si="26"/>
        <v>-10.720293</v>
      </c>
      <c r="T118" s="44">
        <f t="shared" si="27"/>
        <v>-10.819546000000001</v>
      </c>
      <c r="U118" s="44">
        <f t="shared" si="28"/>
        <v>-10.955425999999999</v>
      </c>
      <c r="V118" s="44">
        <f t="shared" si="29"/>
        <v>-11.168899</v>
      </c>
      <c r="W118" s="44">
        <f t="shared" si="30"/>
        <v>-11.517614999999999</v>
      </c>
      <c r="X118" s="44">
        <f t="shared" si="31"/>
        <v>-12.073886</v>
      </c>
    </row>
    <row r="119" spans="2:24" x14ac:dyDescent="0.25">
      <c r="B119" s="89">
        <v>8885950000</v>
      </c>
      <c r="C119" s="89">
        <v>-9.0198792999999995</v>
      </c>
      <c r="E119" s="90">
        <f t="shared" si="16"/>
        <v>9.2021300000000004</v>
      </c>
      <c r="F119" s="90">
        <f t="shared" si="17"/>
        <v>-8.9190140000000007</v>
      </c>
      <c r="G119" s="44">
        <f t="shared" si="18"/>
        <v>-8.9562177999999992</v>
      </c>
      <c r="H119" s="44">
        <f t="shared" si="19"/>
        <v>-8.9980840999999998</v>
      </c>
      <c r="I119" s="44">
        <f t="shared" si="20"/>
        <v>-9.1232834</v>
      </c>
      <c r="J119" s="44">
        <f t="shared" si="21"/>
        <v>-9.3667859999999994</v>
      </c>
      <c r="K119" s="44">
        <f t="shared" si="22"/>
        <v>-9.7695293000000003</v>
      </c>
      <c r="L119" s="44">
        <f t="shared" si="23"/>
        <v>-10.523745</v>
      </c>
      <c r="N119" s="89">
        <v>8885950000</v>
      </c>
      <c r="O119" s="89">
        <v>-10.812884</v>
      </c>
      <c r="Q119" s="90">
        <f t="shared" si="24"/>
        <v>9.2021300000000004</v>
      </c>
      <c r="R119" s="90">
        <f t="shared" si="25"/>
        <v>-10.680695999999999</v>
      </c>
      <c r="S119" s="44">
        <f t="shared" si="26"/>
        <v>-10.725023999999999</v>
      </c>
      <c r="T119" s="44">
        <f t="shared" si="27"/>
        <v>-10.789045</v>
      </c>
      <c r="U119" s="44">
        <f t="shared" si="28"/>
        <v>-10.923933999999999</v>
      </c>
      <c r="V119" s="44">
        <f t="shared" si="29"/>
        <v>-11.160017</v>
      </c>
      <c r="W119" s="44">
        <f t="shared" si="30"/>
        <v>-11.504156999999999</v>
      </c>
      <c r="X119" s="44">
        <f t="shared" si="31"/>
        <v>-12.043405999999999</v>
      </c>
    </row>
    <row r="120" spans="2:24" x14ac:dyDescent="0.25">
      <c r="B120" s="89">
        <v>8964995000</v>
      </c>
      <c r="C120" s="89">
        <v>-8.9890156000000001</v>
      </c>
      <c r="E120" s="90">
        <f t="shared" si="16"/>
        <v>9.2811749999999993</v>
      </c>
      <c r="F120" s="90">
        <f t="shared" si="17"/>
        <v>-8.8965844999999995</v>
      </c>
      <c r="G120" s="44">
        <f t="shared" si="18"/>
        <v>-8.9188147000000004</v>
      </c>
      <c r="H120" s="44">
        <f t="shared" si="19"/>
        <v>-8.9429473999999995</v>
      </c>
      <c r="I120" s="44">
        <f t="shared" si="20"/>
        <v>-9.0656003999999992</v>
      </c>
      <c r="J120" s="44">
        <f t="shared" si="21"/>
        <v>-9.2790488999999994</v>
      </c>
      <c r="K120" s="44">
        <f t="shared" si="22"/>
        <v>-9.6998072000000004</v>
      </c>
      <c r="L120" s="44">
        <f t="shared" si="23"/>
        <v>-10.469315999999999</v>
      </c>
      <c r="N120" s="89">
        <v>8964995000</v>
      </c>
      <c r="O120" s="89">
        <v>-10.696135</v>
      </c>
      <c r="Q120" s="90">
        <f t="shared" si="24"/>
        <v>9.2811749999999993</v>
      </c>
      <c r="R120" s="90">
        <f t="shared" si="25"/>
        <v>-10.728764999999999</v>
      </c>
      <c r="S120" s="44">
        <f t="shared" si="26"/>
        <v>-10.758025999999999</v>
      </c>
      <c r="T120" s="44">
        <f t="shared" si="27"/>
        <v>-10.767355</v>
      </c>
      <c r="U120" s="44">
        <f t="shared" si="28"/>
        <v>-10.906257</v>
      </c>
      <c r="V120" s="44">
        <f t="shared" si="29"/>
        <v>-11.12297</v>
      </c>
      <c r="W120" s="44">
        <f t="shared" si="30"/>
        <v>-11.469403</v>
      </c>
      <c r="X120" s="44">
        <f t="shared" si="31"/>
        <v>-12.004467999999999</v>
      </c>
    </row>
    <row r="121" spans="2:24" x14ac:dyDescent="0.25">
      <c r="B121" s="89">
        <v>9044040000</v>
      </c>
      <c r="C121" s="89">
        <v>-8.9551516000000007</v>
      </c>
      <c r="E121" s="90">
        <f t="shared" si="16"/>
        <v>9.36022</v>
      </c>
      <c r="F121" s="90">
        <f t="shared" si="17"/>
        <v>-8.7050199999999993</v>
      </c>
      <c r="G121" s="44">
        <f t="shared" si="18"/>
        <v>-8.7297934999999995</v>
      </c>
      <c r="H121" s="44">
        <f t="shared" si="19"/>
        <v>-8.8963289000000003</v>
      </c>
      <c r="I121" s="44">
        <f t="shared" si="20"/>
        <v>-9.0217714000000004</v>
      </c>
      <c r="J121" s="44">
        <f t="shared" si="21"/>
        <v>-9.2378043999999999</v>
      </c>
      <c r="K121" s="44">
        <f t="shared" si="22"/>
        <v>-9.6780472</v>
      </c>
      <c r="L121" s="44">
        <f t="shared" si="23"/>
        <v>-10.462854</v>
      </c>
      <c r="N121" s="89">
        <v>9044040000</v>
      </c>
      <c r="O121" s="89">
        <v>-10.722097</v>
      </c>
      <c r="Q121" s="90">
        <f t="shared" si="24"/>
        <v>9.36022</v>
      </c>
      <c r="R121" s="90">
        <f t="shared" si="25"/>
        <v>-10.560746999999999</v>
      </c>
      <c r="S121" s="44">
        <f t="shared" si="26"/>
        <v>-10.588331999999999</v>
      </c>
      <c r="T121" s="44">
        <f t="shared" si="27"/>
        <v>-10.76155</v>
      </c>
      <c r="U121" s="44">
        <f t="shared" si="28"/>
        <v>-10.902025</v>
      </c>
      <c r="V121" s="44">
        <f t="shared" si="29"/>
        <v>-11.116858000000001</v>
      </c>
      <c r="W121" s="44">
        <f t="shared" si="30"/>
        <v>-11.472854999999999</v>
      </c>
      <c r="X121" s="44">
        <f t="shared" si="31"/>
        <v>-12.015601999999999</v>
      </c>
    </row>
    <row r="122" spans="2:24" x14ac:dyDescent="0.25">
      <c r="B122" s="89">
        <v>9123085000</v>
      </c>
      <c r="C122" s="89">
        <v>-8.9495152999999998</v>
      </c>
      <c r="E122" s="90">
        <f t="shared" si="16"/>
        <v>9.4392650000000007</v>
      </c>
      <c r="F122" s="90">
        <f t="shared" si="17"/>
        <v>-8.7176895000000005</v>
      </c>
      <c r="G122" s="44">
        <f t="shared" si="18"/>
        <v>-8.7538070999999995</v>
      </c>
      <c r="H122" s="44">
        <f t="shared" si="19"/>
        <v>-8.8478718000000001</v>
      </c>
      <c r="I122" s="44">
        <f t="shared" si="20"/>
        <v>-8.9763240999999994</v>
      </c>
      <c r="J122" s="44">
        <f t="shared" si="21"/>
        <v>-9.2150783999999994</v>
      </c>
      <c r="K122" s="44">
        <f t="shared" si="22"/>
        <v>-9.6727065999999997</v>
      </c>
      <c r="L122" s="44">
        <f t="shared" si="23"/>
        <v>-10.462071</v>
      </c>
      <c r="N122" s="89">
        <v>9123085000</v>
      </c>
      <c r="O122" s="89">
        <v>-10.688352999999999</v>
      </c>
      <c r="Q122" s="90">
        <f t="shared" si="24"/>
        <v>9.4392650000000007</v>
      </c>
      <c r="R122" s="90">
        <f t="shared" si="25"/>
        <v>-10.615894000000001</v>
      </c>
      <c r="S122" s="44">
        <f t="shared" si="26"/>
        <v>-10.652599</v>
      </c>
      <c r="T122" s="44">
        <f t="shared" si="27"/>
        <v>-10.740982000000001</v>
      </c>
      <c r="U122" s="44">
        <f t="shared" si="28"/>
        <v>-10.883922</v>
      </c>
      <c r="V122" s="44">
        <f t="shared" si="29"/>
        <v>-11.106780000000001</v>
      </c>
      <c r="W122" s="44">
        <f t="shared" si="30"/>
        <v>-11.472996999999999</v>
      </c>
      <c r="X122" s="44">
        <f t="shared" si="31"/>
        <v>-12.026128999999999</v>
      </c>
    </row>
    <row r="123" spans="2:24" x14ac:dyDescent="0.25">
      <c r="B123" s="89">
        <v>9202130000</v>
      </c>
      <c r="C123" s="89">
        <v>-8.9190140000000007</v>
      </c>
      <c r="E123" s="90">
        <f t="shared" si="16"/>
        <v>9.5183099999999996</v>
      </c>
      <c r="F123" s="90">
        <f t="shared" si="17"/>
        <v>-8.7407617999999996</v>
      </c>
      <c r="G123" s="44">
        <f t="shared" si="18"/>
        <v>-8.7709598999999994</v>
      </c>
      <c r="H123" s="44">
        <f t="shared" si="19"/>
        <v>-8.8140011000000005</v>
      </c>
      <c r="I123" s="44">
        <f t="shared" si="20"/>
        <v>-8.9474125000000004</v>
      </c>
      <c r="J123" s="44">
        <f t="shared" si="21"/>
        <v>-9.2220286999999992</v>
      </c>
      <c r="K123" s="44">
        <f t="shared" si="22"/>
        <v>-9.6836023000000004</v>
      </c>
      <c r="L123" s="44">
        <f t="shared" si="23"/>
        <v>-10.460406000000001</v>
      </c>
      <c r="N123" s="89">
        <v>9202130000</v>
      </c>
      <c r="O123" s="89">
        <v>-10.680695999999999</v>
      </c>
      <c r="Q123" s="90">
        <f t="shared" si="24"/>
        <v>9.5183099999999996</v>
      </c>
      <c r="R123" s="90">
        <f t="shared" si="25"/>
        <v>-10.635384999999999</v>
      </c>
      <c r="S123" s="44">
        <f t="shared" si="26"/>
        <v>-10.664018</v>
      </c>
      <c r="T123" s="44">
        <f t="shared" si="27"/>
        <v>-10.722868</v>
      </c>
      <c r="U123" s="44">
        <f t="shared" si="28"/>
        <v>-10.871059000000001</v>
      </c>
      <c r="V123" s="44">
        <f t="shared" si="29"/>
        <v>-11.129549000000001</v>
      </c>
      <c r="W123" s="44">
        <f t="shared" si="30"/>
        <v>-11.497548</v>
      </c>
      <c r="X123" s="44">
        <f t="shared" si="31"/>
        <v>-12.048557000000001</v>
      </c>
    </row>
    <row r="124" spans="2:24" x14ac:dyDescent="0.25">
      <c r="B124" s="89">
        <v>9281175000</v>
      </c>
      <c r="C124" s="89">
        <v>-8.8965844999999995</v>
      </c>
      <c r="E124" s="90">
        <f t="shared" si="16"/>
        <v>9.5973550000000003</v>
      </c>
      <c r="F124" s="90">
        <f t="shared" si="17"/>
        <v>-8.6906766999999991</v>
      </c>
      <c r="G124" s="44">
        <f t="shared" si="18"/>
        <v>-8.7194929000000005</v>
      </c>
      <c r="H124" s="44">
        <f t="shared" si="19"/>
        <v>-8.8057116999999998</v>
      </c>
      <c r="I124" s="44">
        <f t="shared" si="20"/>
        <v>-8.9450178000000005</v>
      </c>
      <c r="J124" s="44">
        <f t="shared" si="21"/>
        <v>-9.2151002999999996</v>
      </c>
      <c r="K124" s="44">
        <f t="shared" si="22"/>
        <v>-9.6698035999999998</v>
      </c>
      <c r="L124" s="44">
        <f t="shared" si="23"/>
        <v>-10.417759999999999</v>
      </c>
      <c r="N124" s="89">
        <v>9281175000</v>
      </c>
      <c r="O124" s="89">
        <v>-10.728764999999999</v>
      </c>
      <c r="Q124" s="90">
        <f t="shared" si="24"/>
        <v>9.5973550000000003</v>
      </c>
      <c r="R124" s="90">
        <f t="shared" si="25"/>
        <v>-10.586479000000001</v>
      </c>
      <c r="S124" s="44">
        <f t="shared" si="26"/>
        <v>-10.617324</v>
      </c>
      <c r="T124" s="44">
        <f t="shared" si="27"/>
        <v>-10.716475000000001</v>
      </c>
      <c r="U124" s="44">
        <f t="shared" si="28"/>
        <v>-10.872128999999999</v>
      </c>
      <c r="V124" s="44">
        <f t="shared" si="29"/>
        <v>-11.129644000000001</v>
      </c>
      <c r="W124" s="44">
        <f t="shared" si="30"/>
        <v>-11.488276000000001</v>
      </c>
      <c r="X124" s="44">
        <f t="shared" si="31"/>
        <v>-12.027615000000001</v>
      </c>
    </row>
    <row r="125" spans="2:24" x14ac:dyDescent="0.25">
      <c r="B125" s="89">
        <v>9360220000</v>
      </c>
      <c r="C125" s="89">
        <v>-8.7050199999999993</v>
      </c>
      <c r="E125" s="90">
        <f t="shared" si="16"/>
        <v>9.6763999999999992</v>
      </c>
      <c r="F125" s="90">
        <f t="shared" si="17"/>
        <v>-8.7271880999999993</v>
      </c>
      <c r="G125" s="44">
        <f t="shared" si="18"/>
        <v>-8.7547569000000003</v>
      </c>
      <c r="H125" s="44">
        <f t="shared" si="19"/>
        <v>-8.8127604000000002</v>
      </c>
      <c r="I125" s="44">
        <f t="shared" si="20"/>
        <v>-8.9529905000000003</v>
      </c>
      <c r="J125" s="44">
        <f t="shared" si="21"/>
        <v>-9.1877499</v>
      </c>
      <c r="K125" s="44">
        <f t="shared" si="22"/>
        <v>-9.6377077</v>
      </c>
      <c r="L125" s="44">
        <f t="shared" si="23"/>
        <v>-10.366747</v>
      </c>
      <c r="N125" s="89">
        <v>9360220000</v>
      </c>
      <c r="O125" s="89">
        <v>-10.560746999999999</v>
      </c>
      <c r="Q125" s="90">
        <f t="shared" si="24"/>
        <v>9.6763999999999992</v>
      </c>
      <c r="R125" s="90">
        <f t="shared" si="25"/>
        <v>-10.609920000000001</v>
      </c>
      <c r="S125" s="44">
        <f t="shared" si="26"/>
        <v>-10.652068999999999</v>
      </c>
      <c r="T125" s="44">
        <f t="shared" si="27"/>
        <v>-10.719234</v>
      </c>
      <c r="U125" s="44">
        <f t="shared" si="28"/>
        <v>-10.87884</v>
      </c>
      <c r="V125" s="44">
        <f t="shared" si="29"/>
        <v>-11.097630000000001</v>
      </c>
      <c r="W125" s="44">
        <f t="shared" si="30"/>
        <v>-11.452429</v>
      </c>
      <c r="X125" s="44">
        <f t="shared" si="31"/>
        <v>-11.986734999999999</v>
      </c>
    </row>
    <row r="126" spans="2:24" x14ac:dyDescent="0.25">
      <c r="B126" s="89">
        <v>9439265000</v>
      </c>
      <c r="C126" s="89">
        <v>-8.7176895000000005</v>
      </c>
      <c r="E126" s="90">
        <f t="shared" si="16"/>
        <v>9.7554449999999999</v>
      </c>
      <c r="F126" s="90">
        <f t="shared" si="17"/>
        <v>-8.6687059000000009</v>
      </c>
      <c r="G126" s="44">
        <f t="shared" si="18"/>
        <v>-8.6898555999999996</v>
      </c>
      <c r="H126" s="44">
        <f t="shared" si="19"/>
        <v>-8.8104934999999998</v>
      </c>
      <c r="I126" s="44">
        <f t="shared" si="20"/>
        <v>-8.9509878</v>
      </c>
      <c r="J126" s="44">
        <f t="shared" si="21"/>
        <v>-9.2225970999999998</v>
      </c>
      <c r="K126" s="44">
        <f t="shared" si="22"/>
        <v>-9.6694527000000008</v>
      </c>
      <c r="L126" s="44">
        <f t="shared" si="23"/>
        <v>-10.382546</v>
      </c>
      <c r="N126" s="89">
        <v>9439265000</v>
      </c>
      <c r="O126" s="89">
        <v>-10.615894000000001</v>
      </c>
      <c r="Q126" s="90">
        <f t="shared" si="24"/>
        <v>9.7554449999999999</v>
      </c>
      <c r="R126" s="90">
        <f t="shared" si="25"/>
        <v>-10.490237</v>
      </c>
      <c r="S126" s="44">
        <f t="shared" si="26"/>
        <v>-10.532525</v>
      </c>
      <c r="T126" s="44">
        <f t="shared" si="27"/>
        <v>-10.710876000000001</v>
      </c>
      <c r="U126" s="44">
        <f t="shared" si="28"/>
        <v>-10.879780999999999</v>
      </c>
      <c r="V126" s="44">
        <f t="shared" si="29"/>
        <v>-11.127316</v>
      </c>
      <c r="W126" s="44">
        <f t="shared" si="30"/>
        <v>-11.487546</v>
      </c>
      <c r="X126" s="44">
        <f t="shared" si="31"/>
        <v>-12.028813</v>
      </c>
    </row>
    <row r="127" spans="2:24" x14ac:dyDescent="0.25">
      <c r="B127" s="89">
        <v>9518310000</v>
      </c>
      <c r="C127" s="89">
        <v>-8.7407617999999996</v>
      </c>
      <c r="E127" s="90">
        <f t="shared" si="16"/>
        <v>9.8344900000000006</v>
      </c>
      <c r="F127" s="90">
        <f t="shared" si="17"/>
        <v>-8.7986660000000008</v>
      </c>
      <c r="G127" s="44">
        <f t="shared" si="18"/>
        <v>-8.8158951000000005</v>
      </c>
      <c r="H127" s="44">
        <f t="shared" si="19"/>
        <v>-8.8288641000000005</v>
      </c>
      <c r="I127" s="44">
        <f t="shared" si="20"/>
        <v>-8.9708061000000008</v>
      </c>
      <c r="J127" s="44">
        <f t="shared" si="21"/>
        <v>-9.2298793999999997</v>
      </c>
      <c r="K127" s="44">
        <f t="shared" si="22"/>
        <v>-9.6673117000000008</v>
      </c>
      <c r="L127" s="44">
        <f t="shared" si="23"/>
        <v>-10.354933000000001</v>
      </c>
      <c r="N127" s="89">
        <v>9518310000</v>
      </c>
      <c r="O127" s="89">
        <v>-10.635384999999999</v>
      </c>
      <c r="Q127" s="90">
        <f t="shared" si="24"/>
        <v>9.8344900000000006</v>
      </c>
      <c r="R127" s="90">
        <f t="shared" si="25"/>
        <v>-10.593192</v>
      </c>
      <c r="S127" s="44">
        <f t="shared" si="26"/>
        <v>-10.648204</v>
      </c>
      <c r="T127" s="44">
        <f t="shared" si="27"/>
        <v>-10.720898</v>
      </c>
      <c r="U127" s="44">
        <f t="shared" si="28"/>
        <v>-10.90029</v>
      </c>
      <c r="V127" s="44">
        <f t="shared" si="29"/>
        <v>-11.136888000000001</v>
      </c>
      <c r="W127" s="44">
        <f t="shared" si="30"/>
        <v>-11.501988000000001</v>
      </c>
      <c r="X127" s="44">
        <f t="shared" si="31"/>
        <v>-12.052758000000001</v>
      </c>
    </row>
    <row r="128" spans="2:24" x14ac:dyDescent="0.25">
      <c r="B128" s="89">
        <v>9597355000</v>
      </c>
      <c r="C128" s="89">
        <v>-8.6906766999999991</v>
      </c>
      <c r="E128" s="90">
        <f t="shared" si="16"/>
        <v>9.9135349999999995</v>
      </c>
      <c r="F128" s="90">
        <f t="shared" si="17"/>
        <v>-8.7642030999999996</v>
      </c>
      <c r="G128" s="44">
        <f t="shared" si="18"/>
        <v>-8.7707767000000008</v>
      </c>
      <c r="H128" s="44">
        <f t="shared" si="19"/>
        <v>-8.8548012000000007</v>
      </c>
      <c r="I128" s="44">
        <f t="shared" si="20"/>
        <v>-8.9955482</v>
      </c>
      <c r="J128" s="44">
        <f t="shared" si="21"/>
        <v>-9.2676210000000001</v>
      </c>
      <c r="K128" s="44">
        <f t="shared" si="22"/>
        <v>-9.6930245999999993</v>
      </c>
      <c r="L128" s="44">
        <f t="shared" si="23"/>
        <v>-10.36032</v>
      </c>
      <c r="N128" s="89">
        <v>9597355000</v>
      </c>
      <c r="O128" s="89">
        <v>-10.586479000000001</v>
      </c>
      <c r="Q128" s="90">
        <f t="shared" si="24"/>
        <v>9.9135349999999995</v>
      </c>
      <c r="R128" s="90">
        <f t="shared" si="25"/>
        <v>-10.522916</v>
      </c>
      <c r="S128" s="44">
        <f t="shared" si="26"/>
        <v>-10.586555000000001</v>
      </c>
      <c r="T128" s="44">
        <f t="shared" si="27"/>
        <v>-10.732616999999999</v>
      </c>
      <c r="U128" s="44">
        <f t="shared" si="28"/>
        <v>-10.916492</v>
      </c>
      <c r="V128" s="44">
        <f t="shared" si="29"/>
        <v>-11.185064000000001</v>
      </c>
      <c r="W128" s="44">
        <f t="shared" si="30"/>
        <v>-11.55538</v>
      </c>
      <c r="X128" s="44">
        <f t="shared" si="31"/>
        <v>-12.117202000000001</v>
      </c>
    </row>
    <row r="129" spans="2:24" x14ac:dyDescent="0.25">
      <c r="B129" s="89">
        <v>9676400000</v>
      </c>
      <c r="C129" s="89">
        <v>-8.7271880999999993</v>
      </c>
      <c r="E129" s="90">
        <f t="shared" si="16"/>
        <v>9.9925800000000002</v>
      </c>
      <c r="F129" s="90">
        <f t="shared" si="17"/>
        <v>-8.8205738</v>
      </c>
      <c r="G129" s="44">
        <f t="shared" si="18"/>
        <v>-8.8200932000000005</v>
      </c>
      <c r="H129" s="44">
        <f t="shared" si="19"/>
        <v>-8.8843116999999996</v>
      </c>
      <c r="I129" s="44">
        <f t="shared" si="20"/>
        <v>-9.0215864000000003</v>
      </c>
      <c r="J129" s="44">
        <f t="shared" si="21"/>
        <v>-9.2862539000000002</v>
      </c>
      <c r="K129" s="44">
        <f t="shared" si="22"/>
        <v>-9.6974449000000007</v>
      </c>
      <c r="L129" s="44">
        <f t="shared" si="23"/>
        <v>-10.340737000000001</v>
      </c>
      <c r="N129" s="89">
        <v>9676400000</v>
      </c>
      <c r="O129" s="89">
        <v>-10.609920000000001</v>
      </c>
      <c r="Q129" s="90">
        <f t="shared" si="24"/>
        <v>9.9925800000000002</v>
      </c>
      <c r="R129" s="90">
        <f t="shared" si="25"/>
        <v>-10.557116000000001</v>
      </c>
      <c r="S129" s="44">
        <f t="shared" si="26"/>
        <v>-10.627618</v>
      </c>
      <c r="T129" s="44">
        <f t="shared" si="27"/>
        <v>-10.759149000000001</v>
      </c>
      <c r="U129" s="44">
        <f t="shared" si="28"/>
        <v>-10.947483</v>
      </c>
      <c r="V129" s="44">
        <f t="shared" si="29"/>
        <v>-11.208193</v>
      </c>
      <c r="W129" s="44">
        <f t="shared" si="30"/>
        <v>-11.579763</v>
      </c>
      <c r="X129" s="44">
        <f t="shared" si="31"/>
        <v>-12.152533</v>
      </c>
    </row>
    <row r="130" spans="2:24" x14ac:dyDescent="0.25">
      <c r="B130" s="89">
        <v>9755445000</v>
      </c>
      <c r="C130" s="89">
        <v>-8.6687059000000009</v>
      </c>
      <c r="E130" s="90">
        <f t="shared" si="16"/>
        <v>10.071624999999999</v>
      </c>
      <c r="F130" s="90">
        <f t="shared" si="17"/>
        <v>-8.8895587999999996</v>
      </c>
      <c r="G130" s="44">
        <f t="shared" si="18"/>
        <v>-8.8905249000000008</v>
      </c>
      <c r="H130" s="44">
        <f t="shared" si="19"/>
        <v>-8.9053410999999993</v>
      </c>
      <c r="I130" s="44">
        <f t="shared" si="20"/>
        <v>-9.0427399000000008</v>
      </c>
      <c r="J130" s="44">
        <f t="shared" si="21"/>
        <v>-9.2986983999999993</v>
      </c>
      <c r="K130" s="44">
        <f t="shared" si="22"/>
        <v>-9.6901197000000003</v>
      </c>
      <c r="L130" s="44">
        <f t="shared" si="23"/>
        <v>-10.301523</v>
      </c>
      <c r="N130" s="89">
        <v>9755445000</v>
      </c>
      <c r="O130" s="89">
        <v>-10.490237</v>
      </c>
      <c r="Q130" s="90">
        <f t="shared" si="24"/>
        <v>10.071624999999999</v>
      </c>
      <c r="R130" s="90">
        <f t="shared" si="25"/>
        <v>-10.596565</v>
      </c>
      <c r="S130" s="44">
        <f t="shared" si="26"/>
        <v>-10.671797</v>
      </c>
      <c r="T130" s="44">
        <f t="shared" si="27"/>
        <v>-10.77215</v>
      </c>
      <c r="U130" s="44">
        <f t="shared" si="28"/>
        <v>-10.963366000000001</v>
      </c>
      <c r="V130" s="44">
        <f t="shared" si="29"/>
        <v>-11.226205</v>
      </c>
      <c r="W130" s="44">
        <f t="shared" si="30"/>
        <v>-11.602936</v>
      </c>
      <c r="X130" s="44">
        <f t="shared" si="31"/>
        <v>-12.18567</v>
      </c>
    </row>
    <row r="131" spans="2:24" x14ac:dyDescent="0.25">
      <c r="B131" s="89">
        <v>9834490000</v>
      </c>
      <c r="C131" s="89">
        <v>-8.7986660000000008</v>
      </c>
      <c r="E131" s="90">
        <f t="shared" si="16"/>
        <v>10.15067</v>
      </c>
      <c r="F131" s="90">
        <f t="shared" si="17"/>
        <v>-8.8463124999999998</v>
      </c>
      <c r="G131" s="44">
        <f t="shared" si="18"/>
        <v>-8.8410291999999995</v>
      </c>
      <c r="H131" s="44">
        <f t="shared" si="19"/>
        <v>-8.9392966999999999</v>
      </c>
      <c r="I131" s="44">
        <f t="shared" si="20"/>
        <v>-9.0776997000000001</v>
      </c>
      <c r="J131" s="44">
        <f t="shared" si="21"/>
        <v>-9.3219575999999993</v>
      </c>
      <c r="K131" s="44">
        <f t="shared" si="22"/>
        <v>-9.6953639999999996</v>
      </c>
      <c r="L131" s="44">
        <f t="shared" si="23"/>
        <v>-10.276403</v>
      </c>
      <c r="N131" s="89">
        <v>9834490000</v>
      </c>
      <c r="O131" s="89">
        <v>-10.593192</v>
      </c>
      <c r="Q131" s="90">
        <f t="shared" si="24"/>
        <v>10.15067</v>
      </c>
      <c r="R131" s="90">
        <f t="shared" si="25"/>
        <v>-10.545216</v>
      </c>
      <c r="S131" s="44">
        <f t="shared" si="26"/>
        <v>-10.633165999999999</v>
      </c>
      <c r="T131" s="44">
        <f t="shared" si="27"/>
        <v>-10.788192</v>
      </c>
      <c r="U131" s="44">
        <f t="shared" si="28"/>
        <v>-10.982604</v>
      </c>
      <c r="V131" s="44">
        <f t="shared" si="29"/>
        <v>-11.253166999999999</v>
      </c>
      <c r="W131" s="44">
        <f t="shared" si="30"/>
        <v>-11.63125</v>
      </c>
      <c r="X131" s="44">
        <f t="shared" si="31"/>
        <v>-12.228286000000001</v>
      </c>
    </row>
    <row r="132" spans="2:24" x14ac:dyDescent="0.25">
      <c r="B132" s="89">
        <v>9913535000</v>
      </c>
      <c r="C132" s="89">
        <v>-8.7642030999999996</v>
      </c>
      <c r="E132" s="90">
        <f t="shared" si="16"/>
        <v>10.229715000000001</v>
      </c>
      <c r="F132" s="90">
        <f t="shared" si="17"/>
        <v>-8.9129295000000006</v>
      </c>
      <c r="G132" s="44">
        <f t="shared" si="18"/>
        <v>-8.9183245000000007</v>
      </c>
      <c r="H132" s="44">
        <f t="shared" si="19"/>
        <v>-8.9838132999999996</v>
      </c>
      <c r="I132" s="44">
        <f t="shared" si="20"/>
        <v>-9.1203175000000005</v>
      </c>
      <c r="J132" s="44">
        <f t="shared" si="21"/>
        <v>-9.3381375999999996</v>
      </c>
      <c r="K132" s="44">
        <f t="shared" si="22"/>
        <v>-9.6975803000000003</v>
      </c>
      <c r="L132" s="44">
        <f t="shared" si="23"/>
        <v>-10.262760999999999</v>
      </c>
      <c r="N132" s="89">
        <v>9913535000</v>
      </c>
      <c r="O132" s="89">
        <v>-10.522916</v>
      </c>
      <c r="Q132" s="90">
        <f t="shared" si="24"/>
        <v>10.229715000000001</v>
      </c>
      <c r="R132" s="90">
        <f t="shared" si="25"/>
        <v>-10.586823000000001</v>
      </c>
      <c r="S132" s="44">
        <f t="shared" si="26"/>
        <v>-10.677559</v>
      </c>
      <c r="T132" s="44">
        <f t="shared" si="27"/>
        <v>-10.81391</v>
      </c>
      <c r="U132" s="44">
        <f t="shared" si="28"/>
        <v>-11.011525000000001</v>
      </c>
      <c r="V132" s="44">
        <f t="shared" si="29"/>
        <v>-11.266583000000001</v>
      </c>
      <c r="W132" s="44">
        <f t="shared" si="30"/>
        <v>-11.657913000000001</v>
      </c>
      <c r="X132" s="44">
        <f t="shared" si="31"/>
        <v>-12.284800000000001</v>
      </c>
    </row>
    <row r="133" spans="2:24" x14ac:dyDescent="0.25">
      <c r="B133" s="89">
        <v>9992580000</v>
      </c>
      <c r="C133" s="89">
        <v>-8.8205738</v>
      </c>
      <c r="E133" s="90">
        <f t="shared" ref="E133:E196" si="32">B137/1000000000</f>
        <v>10.308759999999999</v>
      </c>
      <c r="F133" s="90">
        <f t="shared" ref="F133:F196" si="33">C137</f>
        <v>-8.9197883999999998</v>
      </c>
      <c r="G133" s="44">
        <f t="shared" ref="G133:G196" si="34">C343</f>
        <v>-8.9332600000000006</v>
      </c>
      <c r="H133" s="44">
        <f t="shared" ref="H133:H196" si="35">C549</f>
        <v>-9.0144415000000002</v>
      </c>
      <c r="I133" s="44">
        <f t="shared" ref="I133:I196" si="36">C755</f>
        <v>-9.1492337999999993</v>
      </c>
      <c r="J133" s="44">
        <f t="shared" ref="J133:J196" si="37">C961</f>
        <v>-9.3928890000000003</v>
      </c>
      <c r="K133" s="44">
        <f t="shared" ref="K133:K196" si="38">C1167</f>
        <v>-9.7370824999999996</v>
      </c>
      <c r="L133" s="44">
        <f t="shared" si="23"/>
        <v>-10.285978999999999</v>
      </c>
      <c r="N133" s="89">
        <v>9992580000</v>
      </c>
      <c r="O133" s="89">
        <v>-10.557116000000001</v>
      </c>
      <c r="Q133" s="90">
        <f t="shared" si="24"/>
        <v>10.308759999999999</v>
      </c>
      <c r="R133" s="90">
        <f t="shared" si="25"/>
        <v>-10.538081</v>
      </c>
      <c r="S133" s="44">
        <f t="shared" si="26"/>
        <v>-10.647162</v>
      </c>
      <c r="T133" s="44">
        <f t="shared" si="27"/>
        <v>-10.825782999999999</v>
      </c>
      <c r="U133" s="44">
        <f t="shared" si="28"/>
        <v>-11.029942</v>
      </c>
      <c r="V133" s="44">
        <f t="shared" si="29"/>
        <v>-11.327499</v>
      </c>
      <c r="W133" s="44">
        <f t="shared" si="30"/>
        <v>-11.73455</v>
      </c>
      <c r="X133" s="44">
        <f t="shared" si="31"/>
        <v>-12.407759</v>
      </c>
    </row>
    <row r="134" spans="2:24" x14ac:dyDescent="0.25">
      <c r="B134" s="89">
        <v>10071625000</v>
      </c>
      <c r="C134" s="89">
        <v>-8.8895587999999996</v>
      </c>
      <c r="E134" s="90">
        <f t="shared" si="32"/>
        <v>10.387805</v>
      </c>
      <c r="F134" s="90">
        <f t="shared" si="33"/>
        <v>-9.0176172000000001</v>
      </c>
      <c r="G134" s="44">
        <f t="shared" si="34"/>
        <v>-9.0354109000000005</v>
      </c>
      <c r="H134" s="44">
        <f t="shared" si="35"/>
        <v>-9.0609608000000001</v>
      </c>
      <c r="I134" s="44">
        <f t="shared" si="36"/>
        <v>-9.1919918000000003</v>
      </c>
      <c r="J134" s="44">
        <f t="shared" si="37"/>
        <v>-9.4135150999999997</v>
      </c>
      <c r="K134" s="44">
        <f t="shared" si="38"/>
        <v>-9.7382755000000003</v>
      </c>
      <c r="L134" s="44">
        <f t="shared" ref="L134:L197" si="39">C1374</f>
        <v>-10.260619999999999</v>
      </c>
      <c r="N134" s="89">
        <v>10071625000</v>
      </c>
      <c r="O134" s="89">
        <v>-10.596565</v>
      </c>
      <c r="Q134" s="90">
        <f t="shared" ref="Q134:Q197" si="40">N138/1000000000</f>
        <v>10.387805</v>
      </c>
      <c r="R134" s="90">
        <f t="shared" ref="R134:R197" si="41">O138</f>
        <v>-10.602892000000001</v>
      </c>
      <c r="S134" s="44">
        <f t="shared" ref="S134:S197" si="42">O344</f>
        <v>-10.719385000000001</v>
      </c>
      <c r="T134" s="44">
        <f t="shared" ref="T134:T197" si="43">O550</f>
        <v>-10.83652</v>
      </c>
      <c r="U134" s="44">
        <f t="shared" ref="U134:U197" si="44">O756</f>
        <v>-11.047314999999999</v>
      </c>
      <c r="V134" s="44">
        <f t="shared" ref="V134:V197" si="45">O962</f>
        <v>-11.362793999999999</v>
      </c>
      <c r="W134" s="44">
        <f t="shared" ref="W134:W197" si="46">O1168</f>
        <v>-11.795327</v>
      </c>
      <c r="X134" s="44">
        <f t="shared" ref="X134:X197" si="47">O1374</f>
        <v>-12.518037</v>
      </c>
    </row>
    <row r="135" spans="2:24" x14ac:dyDescent="0.25">
      <c r="B135" s="89">
        <v>10150670000</v>
      </c>
      <c r="C135" s="89">
        <v>-8.8463124999999998</v>
      </c>
      <c r="E135" s="90">
        <f t="shared" si="32"/>
        <v>10.466850000000001</v>
      </c>
      <c r="F135" s="90">
        <f t="shared" si="33"/>
        <v>-9.0102892000000008</v>
      </c>
      <c r="G135" s="44">
        <f t="shared" si="34"/>
        <v>-9.0298929000000001</v>
      </c>
      <c r="H135" s="44">
        <f t="shared" si="35"/>
        <v>-9.1049786000000008</v>
      </c>
      <c r="I135" s="44">
        <f t="shared" si="36"/>
        <v>-9.2271519000000009</v>
      </c>
      <c r="J135" s="44">
        <f t="shared" si="37"/>
        <v>-9.4312667999999995</v>
      </c>
      <c r="K135" s="44">
        <f t="shared" si="38"/>
        <v>-9.7313662000000001</v>
      </c>
      <c r="L135" s="44">
        <f t="shared" si="39"/>
        <v>-10.227157999999999</v>
      </c>
      <c r="N135" s="89">
        <v>10150670000</v>
      </c>
      <c r="O135" s="89">
        <v>-10.545216</v>
      </c>
      <c r="Q135" s="90">
        <f t="shared" si="40"/>
        <v>10.466850000000001</v>
      </c>
      <c r="R135" s="90">
        <f t="shared" si="41"/>
        <v>-10.587451</v>
      </c>
      <c r="S135" s="44">
        <f t="shared" si="42"/>
        <v>-10.699365</v>
      </c>
      <c r="T135" s="44">
        <f t="shared" si="43"/>
        <v>-10.842059000000001</v>
      </c>
      <c r="U135" s="44">
        <f t="shared" si="44"/>
        <v>-11.066338999999999</v>
      </c>
      <c r="V135" s="44">
        <f t="shared" si="45"/>
        <v>-11.387098999999999</v>
      </c>
      <c r="W135" s="44">
        <f t="shared" si="46"/>
        <v>-11.847856999999999</v>
      </c>
      <c r="X135" s="44">
        <f t="shared" si="47"/>
        <v>-12.626250000000001</v>
      </c>
    </row>
    <row r="136" spans="2:24" x14ac:dyDescent="0.25">
      <c r="B136" s="89">
        <v>10229715000</v>
      </c>
      <c r="C136" s="89">
        <v>-8.9129295000000006</v>
      </c>
      <c r="E136" s="90">
        <f t="shared" si="32"/>
        <v>10.545895</v>
      </c>
      <c r="F136" s="90">
        <f t="shared" si="33"/>
        <v>-9.0536975999999996</v>
      </c>
      <c r="G136" s="44">
        <f t="shared" si="34"/>
        <v>-9.0757998999999998</v>
      </c>
      <c r="H136" s="44">
        <f t="shared" si="35"/>
        <v>-9.1709022999999998</v>
      </c>
      <c r="I136" s="44">
        <f t="shared" si="36"/>
        <v>-9.2831572999999992</v>
      </c>
      <c r="J136" s="44">
        <f t="shared" si="37"/>
        <v>-9.4371642999999992</v>
      </c>
      <c r="K136" s="44">
        <f t="shared" si="38"/>
        <v>-9.7202453999999996</v>
      </c>
      <c r="L136" s="44">
        <f t="shared" si="39"/>
        <v>-10.20438</v>
      </c>
      <c r="N136" s="89">
        <v>10229715000</v>
      </c>
      <c r="O136" s="89">
        <v>-10.586823000000001</v>
      </c>
      <c r="Q136" s="90">
        <f t="shared" si="40"/>
        <v>10.545895</v>
      </c>
      <c r="R136" s="90">
        <f t="shared" si="41"/>
        <v>-10.533194</v>
      </c>
      <c r="S136" s="44">
        <f t="shared" si="42"/>
        <v>-10.655644000000001</v>
      </c>
      <c r="T136" s="44">
        <f t="shared" si="43"/>
        <v>-10.869119</v>
      </c>
      <c r="U136" s="44">
        <f t="shared" si="44"/>
        <v>-11.104768</v>
      </c>
      <c r="V136" s="44">
        <f t="shared" si="45"/>
        <v>-11.403416</v>
      </c>
      <c r="W136" s="44">
        <f t="shared" si="46"/>
        <v>-11.903202</v>
      </c>
      <c r="X136" s="44">
        <f t="shared" si="47"/>
        <v>-12.761971000000001</v>
      </c>
    </row>
    <row r="137" spans="2:24" x14ac:dyDescent="0.25">
      <c r="B137" s="89">
        <v>10308760000</v>
      </c>
      <c r="C137" s="89">
        <v>-8.9197883999999998</v>
      </c>
      <c r="E137" s="90">
        <f t="shared" si="32"/>
        <v>10.62494</v>
      </c>
      <c r="F137" s="90">
        <f t="shared" si="33"/>
        <v>-9.1312684999999991</v>
      </c>
      <c r="G137" s="44">
        <f t="shared" si="34"/>
        <v>-9.1432695000000006</v>
      </c>
      <c r="H137" s="44">
        <f t="shared" si="35"/>
        <v>-9.2130536999999997</v>
      </c>
      <c r="I137" s="44">
        <f t="shared" si="36"/>
        <v>-9.3145551999999991</v>
      </c>
      <c r="J137" s="44">
        <f t="shared" si="37"/>
        <v>-9.4925174999999999</v>
      </c>
      <c r="K137" s="44">
        <f t="shared" si="38"/>
        <v>-9.7556238000000004</v>
      </c>
      <c r="L137" s="44">
        <f t="shared" si="39"/>
        <v>-10.227624</v>
      </c>
      <c r="N137" s="89">
        <v>10308760000</v>
      </c>
      <c r="O137" s="89">
        <v>-10.538081</v>
      </c>
      <c r="Q137" s="90">
        <f t="shared" si="40"/>
        <v>10.62494</v>
      </c>
      <c r="R137" s="90">
        <f t="shared" si="41"/>
        <v>-10.542787000000001</v>
      </c>
      <c r="S137" s="44">
        <f t="shared" si="42"/>
        <v>-10.672276</v>
      </c>
      <c r="T137" s="44">
        <f t="shared" si="43"/>
        <v>-10.865005</v>
      </c>
      <c r="U137" s="44">
        <f t="shared" si="44"/>
        <v>-11.116161</v>
      </c>
      <c r="V137" s="44">
        <f t="shared" si="45"/>
        <v>-11.466792999999999</v>
      </c>
      <c r="W137" s="44">
        <f t="shared" si="46"/>
        <v>-12.008167</v>
      </c>
      <c r="X137" s="44">
        <f t="shared" si="47"/>
        <v>-12.964499</v>
      </c>
    </row>
    <row r="138" spans="2:24" x14ac:dyDescent="0.25">
      <c r="B138" s="89">
        <v>10387805000</v>
      </c>
      <c r="C138" s="89">
        <v>-9.0176172000000001</v>
      </c>
      <c r="E138" s="90">
        <f t="shared" si="32"/>
        <v>10.703984999999999</v>
      </c>
      <c r="F138" s="90">
        <f t="shared" si="33"/>
        <v>-9.2890902000000004</v>
      </c>
      <c r="G138" s="44">
        <f t="shared" si="34"/>
        <v>-9.2974204999999994</v>
      </c>
      <c r="H138" s="44">
        <f t="shared" si="35"/>
        <v>-9.2976188999999998</v>
      </c>
      <c r="I138" s="44">
        <f t="shared" si="36"/>
        <v>-9.3874092000000005</v>
      </c>
      <c r="J138" s="44">
        <f t="shared" si="37"/>
        <v>-9.5203123000000005</v>
      </c>
      <c r="K138" s="44">
        <f t="shared" si="38"/>
        <v>-9.7678957000000004</v>
      </c>
      <c r="L138" s="44">
        <f t="shared" si="39"/>
        <v>-10.233317</v>
      </c>
      <c r="N138" s="89">
        <v>10387805000</v>
      </c>
      <c r="O138" s="89">
        <v>-10.602892000000001</v>
      </c>
      <c r="Q138" s="90">
        <f t="shared" si="40"/>
        <v>10.703984999999999</v>
      </c>
      <c r="R138" s="90">
        <f t="shared" si="41"/>
        <v>-10.610243000000001</v>
      </c>
      <c r="S138" s="44">
        <f t="shared" si="42"/>
        <v>-10.744896000000001</v>
      </c>
      <c r="T138" s="44">
        <f t="shared" si="43"/>
        <v>-10.904949999999999</v>
      </c>
      <c r="U138" s="44">
        <f t="shared" si="44"/>
        <v>-11.178117</v>
      </c>
      <c r="V138" s="44">
        <f t="shared" si="45"/>
        <v>-11.534572000000001</v>
      </c>
      <c r="W138" s="44">
        <f t="shared" si="46"/>
        <v>-12.133603000000001</v>
      </c>
      <c r="X138" s="44">
        <f t="shared" si="47"/>
        <v>-13.213971000000001</v>
      </c>
    </row>
    <row r="139" spans="2:24" x14ac:dyDescent="0.25">
      <c r="B139" s="89">
        <v>10466850000</v>
      </c>
      <c r="C139" s="89">
        <v>-9.0102892000000008</v>
      </c>
      <c r="E139" s="90">
        <f t="shared" si="32"/>
        <v>10.78303</v>
      </c>
      <c r="F139" s="90">
        <f t="shared" si="33"/>
        <v>-9.2776489000000009</v>
      </c>
      <c r="G139" s="44">
        <f t="shared" si="34"/>
        <v>-9.2759198999999999</v>
      </c>
      <c r="H139" s="44">
        <f t="shared" si="35"/>
        <v>-9.3765421</v>
      </c>
      <c r="I139" s="44">
        <f t="shared" si="36"/>
        <v>-9.4550257000000002</v>
      </c>
      <c r="J139" s="44">
        <f t="shared" si="37"/>
        <v>-9.6052408000000007</v>
      </c>
      <c r="K139" s="44">
        <f t="shared" si="38"/>
        <v>-9.8386984000000002</v>
      </c>
      <c r="L139" s="44">
        <f t="shared" si="39"/>
        <v>-10.295234000000001</v>
      </c>
      <c r="N139" s="89">
        <v>10466850000</v>
      </c>
      <c r="O139" s="89">
        <v>-10.587451</v>
      </c>
      <c r="Q139" s="90">
        <f t="shared" si="40"/>
        <v>10.78303</v>
      </c>
      <c r="R139" s="90">
        <f t="shared" si="41"/>
        <v>-10.489839999999999</v>
      </c>
      <c r="S139" s="44">
        <f t="shared" si="42"/>
        <v>-10.646754</v>
      </c>
      <c r="T139" s="44">
        <f t="shared" si="43"/>
        <v>-10.948509</v>
      </c>
      <c r="U139" s="44">
        <f t="shared" si="44"/>
        <v>-11.247123</v>
      </c>
      <c r="V139" s="44">
        <f t="shared" si="45"/>
        <v>-11.673814</v>
      </c>
      <c r="W139" s="44">
        <f t="shared" si="46"/>
        <v>-12.35276</v>
      </c>
      <c r="X139" s="44">
        <f t="shared" si="47"/>
        <v>-13.588623</v>
      </c>
    </row>
    <row r="140" spans="2:24" x14ac:dyDescent="0.25">
      <c r="B140" s="89">
        <v>10545895000</v>
      </c>
      <c r="C140" s="89">
        <v>-9.0536975999999996</v>
      </c>
      <c r="E140" s="90">
        <f t="shared" si="32"/>
        <v>10.862075000000001</v>
      </c>
      <c r="F140" s="90">
        <f t="shared" si="33"/>
        <v>-9.5089015999999997</v>
      </c>
      <c r="G140" s="44">
        <f t="shared" si="34"/>
        <v>-9.4982939000000002</v>
      </c>
      <c r="H140" s="44">
        <f t="shared" si="35"/>
        <v>-9.4528713</v>
      </c>
      <c r="I140" s="44">
        <f t="shared" si="36"/>
        <v>-9.5171422999999997</v>
      </c>
      <c r="J140" s="44">
        <f t="shared" si="37"/>
        <v>-9.6414250999999993</v>
      </c>
      <c r="K140" s="44">
        <f t="shared" si="38"/>
        <v>-9.8623542999999998</v>
      </c>
      <c r="L140" s="44">
        <f t="shared" si="39"/>
        <v>-10.307447</v>
      </c>
      <c r="N140" s="89">
        <v>10545895000</v>
      </c>
      <c r="O140" s="89">
        <v>-10.533194</v>
      </c>
      <c r="Q140" s="90">
        <f t="shared" si="40"/>
        <v>10.862075000000001</v>
      </c>
      <c r="R140" s="90">
        <f t="shared" si="41"/>
        <v>-10.639559</v>
      </c>
      <c r="S140" s="44">
        <f t="shared" si="42"/>
        <v>-10.828791000000001</v>
      </c>
      <c r="T140" s="44">
        <f t="shared" si="43"/>
        <v>-10.982275</v>
      </c>
      <c r="U140" s="44">
        <f t="shared" si="44"/>
        <v>-11.306452999999999</v>
      </c>
      <c r="V140" s="44">
        <f t="shared" si="45"/>
        <v>-11.79135</v>
      </c>
      <c r="W140" s="44">
        <f t="shared" si="46"/>
        <v>-12.574472</v>
      </c>
      <c r="X140" s="44">
        <f t="shared" si="47"/>
        <v>-14.007459000000001</v>
      </c>
    </row>
    <row r="141" spans="2:24" x14ac:dyDescent="0.25">
      <c r="B141" s="89">
        <v>10624940000</v>
      </c>
      <c r="C141" s="89">
        <v>-9.1312684999999991</v>
      </c>
      <c r="E141" s="90">
        <f t="shared" si="32"/>
        <v>10.94112</v>
      </c>
      <c r="F141" s="90">
        <f t="shared" si="33"/>
        <v>-9.5400332999999993</v>
      </c>
      <c r="G141" s="44">
        <f t="shared" si="34"/>
        <v>-9.5246791999999996</v>
      </c>
      <c r="H141" s="44">
        <f t="shared" si="35"/>
        <v>-9.5493936999999995</v>
      </c>
      <c r="I141" s="44">
        <f t="shared" si="36"/>
        <v>-9.5984592000000006</v>
      </c>
      <c r="J141" s="44">
        <f t="shared" si="37"/>
        <v>-9.7025269999999999</v>
      </c>
      <c r="K141" s="44">
        <f t="shared" si="38"/>
        <v>-9.9119740000000007</v>
      </c>
      <c r="L141" s="44">
        <f t="shared" si="39"/>
        <v>-10.350039000000001</v>
      </c>
      <c r="N141" s="89">
        <v>10624940000</v>
      </c>
      <c r="O141" s="89">
        <v>-10.542787000000001</v>
      </c>
      <c r="Q141" s="90">
        <f t="shared" si="40"/>
        <v>10.94112</v>
      </c>
      <c r="R141" s="90">
        <f t="shared" si="41"/>
        <v>-10.590617</v>
      </c>
      <c r="S141" s="44">
        <f t="shared" si="42"/>
        <v>-10.782560999999999</v>
      </c>
      <c r="T141" s="44">
        <f t="shared" si="43"/>
        <v>-11.041724</v>
      </c>
      <c r="U141" s="44">
        <f t="shared" si="44"/>
        <v>-11.397462000000001</v>
      </c>
      <c r="V141" s="44">
        <f t="shared" si="45"/>
        <v>-11.929767</v>
      </c>
      <c r="W141" s="44">
        <f t="shared" si="46"/>
        <v>-12.823124999999999</v>
      </c>
      <c r="X141" s="44">
        <f t="shared" si="47"/>
        <v>-14.469417</v>
      </c>
    </row>
    <row r="142" spans="2:24" x14ac:dyDescent="0.25">
      <c r="B142" s="89">
        <v>10703985000</v>
      </c>
      <c r="C142" s="89">
        <v>-9.2890902000000004</v>
      </c>
      <c r="E142" s="90">
        <f t="shared" si="32"/>
        <v>11.020165</v>
      </c>
      <c r="F142" s="90">
        <f t="shared" si="33"/>
        <v>-9.6090383999999993</v>
      </c>
      <c r="G142" s="44">
        <f t="shared" si="34"/>
        <v>-9.5739345999999994</v>
      </c>
      <c r="H142" s="44">
        <f t="shared" si="35"/>
        <v>-9.6203690000000002</v>
      </c>
      <c r="I142" s="44">
        <f t="shared" si="36"/>
        <v>-9.6535806999999991</v>
      </c>
      <c r="J142" s="44">
        <f t="shared" si="37"/>
        <v>-9.7718781999999997</v>
      </c>
      <c r="K142" s="44">
        <f t="shared" si="38"/>
        <v>-9.9720057999999998</v>
      </c>
      <c r="L142" s="44">
        <f t="shared" si="39"/>
        <v>-10.405936000000001</v>
      </c>
      <c r="N142" s="89">
        <v>10703985000</v>
      </c>
      <c r="O142" s="89">
        <v>-10.610243000000001</v>
      </c>
      <c r="Q142" s="90">
        <f t="shared" si="40"/>
        <v>11.020165</v>
      </c>
      <c r="R142" s="90">
        <f t="shared" si="41"/>
        <v>-10.540086000000001</v>
      </c>
      <c r="S142" s="44">
        <f t="shared" si="42"/>
        <v>-10.752124999999999</v>
      </c>
      <c r="T142" s="44">
        <f t="shared" si="43"/>
        <v>-11.082246</v>
      </c>
      <c r="U142" s="44">
        <f t="shared" si="44"/>
        <v>-11.479486</v>
      </c>
      <c r="V142" s="44">
        <f t="shared" si="45"/>
        <v>-12.080579</v>
      </c>
      <c r="W142" s="44">
        <f t="shared" si="46"/>
        <v>-13.105243</v>
      </c>
      <c r="X142" s="44">
        <f t="shared" si="47"/>
        <v>-14.993425999999999</v>
      </c>
    </row>
    <row r="143" spans="2:24" x14ac:dyDescent="0.25">
      <c r="B143" s="89">
        <v>10783030000</v>
      </c>
      <c r="C143" s="89">
        <v>-9.2776489000000009</v>
      </c>
      <c r="E143" s="90">
        <f t="shared" si="32"/>
        <v>11.099209999999999</v>
      </c>
      <c r="F143" s="90">
        <f t="shared" si="33"/>
        <v>-9.8804435999999995</v>
      </c>
      <c r="G143" s="44">
        <f t="shared" si="34"/>
        <v>-9.8304539000000002</v>
      </c>
      <c r="H143" s="44">
        <f t="shared" si="35"/>
        <v>-9.6922245</v>
      </c>
      <c r="I143" s="44">
        <f t="shared" si="36"/>
        <v>-9.708539</v>
      </c>
      <c r="J143" s="44">
        <f t="shared" si="37"/>
        <v>-9.7828455000000005</v>
      </c>
      <c r="K143" s="44">
        <f t="shared" si="38"/>
        <v>-9.9748401999999992</v>
      </c>
      <c r="L143" s="44">
        <f t="shared" si="39"/>
        <v>-10.407921</v>
      </c>
      <c r="N143" s="89">
        <v>10783030000</v>
      </c>
      <c r="O143" s="89">
        <v>-10.489839999999999</v>
      </c>
      <c r="Q143" s="90">
        <f t="shared" si="40"/>
        <v>11.099209999999999</v>
      </c>
      <c r="R143" s="90">
        <f t="shared" si="41"/>
        <v>-10.702013000000001</v>
      </c>
      <c r="S143" s="44">
        <f t="shared" si="42"/>
        <v>-10.927458</v>
      </c>
      <c r="T143" s="44">
        <f t="shared" si="43"/>
        <v>-11.106605999999999</v>
      </c>
      <c r="U143" s="44">
        <f t="shared" si="44"/>
        <v>-11.542322</v>
      </c>
      <c r="V143" s="44">
        <f t="shared" si="45"/>
        <v>-12.227038</v>
      </c>
      <c r="W143" s="44">
        <f t="shared" si="46"/>
        <v>-13.446266</v>
      </c>
      <c r="X143" s="44">
        <f t="shared" si="47"/>
        <v>-15.649851999999999</v>
      </c>
    </row>
    <row r="144" spans="2:24" x14ac:dyDescent="0.25">
      <c r="B144" s="89">
        <v>10862075000</v>
      </c>
      <c r="C144" s="89">
        <v>-9.5089015999999997</v>
      </c>
      <c r="E144" s="90">
        <f t="shared" si="32"/>
        <v>11.178255</v>
      </c>
      <c r="F144" s="90">
        <f t="shared" si="33"/>
        <v>-9.7721213999999996</v>
      </c>
      <c r="G144" s="44">
        <f t="shared" si="34"/>
        <v>-9.6986103000000004</v>
      </c>
      <c r="H144" s="44">
        <f t="shared" si="35"/>
        <v>-9.7783403</v>
      </c>
      <c r="I144" s="44">
        <f t="shared" si="36"/>
        <v>-9.7785586999999996</v>
      </c>
      <c r="J144" s="44">
        <f t="shared" si="37"/>
        <v>-9.8560171000000008</v>
      </c>
      <c r="K144" s="44">
        <f t="shared" si="38"/>
        <v>-10.042978</v>
      </c>
      <c r="L144" s="44">
        <f t="shared" si="39"/>
        <v>-10.474259</v>
      </c>
      <c r="N144" s="89">
        <v>10862075000</v>
      </c>
      <c r="O144" s="89">
        <v>-10.639559</v>
      </c>
      <c r="Q144" s="90">
        <f t="shared" si="40"/>
        <v>11.178255</v>
      </c>
      <c r="R144" s="90">
        <f t="shared" si="41"/>
        <v>-10.474634</v>
      </c>
      <c r="S144" s="44">
        <f t="shared" si="42"/>
        <v>-10.720701</v>
      </c>
      <c r="T144" s="44">
        <f t="shared" si="43"/>
        <v>-11.134038</v>
      </c>
      <c r="U144" s="44">
        <f t="shared" si="44"/>
        <v>-11.610447000000001</v>
      </c>
      <c r="V144" s="44">
        <f t="shared" si="45"/>
        <v>-12.420484999999999</v>
      </c>
      <c r="W144" s="44">
        <f t="shared" si="46"/>
        <v>-13.841161</v>
      </c>
      <c r="X144" s="44">
        <f t="shared" si="47"/>
        <v>-16.345209000000001</v>
      </c>
    </row>
    <row r="145" spans="2:24" x14ac:dyDescent="0.25">
      <c r="B145" s="89">
        <v>10941120000</v>
      </c>
      <c r="C145" s="89">
        <v>-9.5400332999999993</v>
      </c>
      <c r="E145" s="90">
        <f t="shared" si="32"/>
        <v>11.257300000000001</v>
      </c>
      <c r="F145" s="90">
        <f t="shared" si="33"/>
        <v>-10.022403000000001</v>
      </c>
      <c r="G145" s="44">
        <f t="shared" si="34"/>
        <v>-9.9378299999999999</v>
      </c>
      <c r="H145" s="44">
        <f t="shared" si="35"/>
        <v>-9.8826771000000004</v>
      </c>
      <c r="I145" s="44">
        <f t="shared" si="36"/>
        <v>-9.8734865000000003</v>
      </c>
      <c r="J145" s="44">
        <f t="shared" si="37"/>
        <v>-9.8803348999999994</v>
      </c>
      <c r="K145" s="44">
        <f t="shared" si="38"/>
        <v>-10.058695</v>
      </c>
      <c r="L145" s="44">
        <f t="shared" si="39"/>
        <v>-10.481719</v>
      </c>
      <c r="N145" s="89">
        <v>10941120000</v>
      </c>
      <c r="O145" s="89">
        <v>-10.590617</v>
      </c>
      <c r="Q145" s="90">
        <f t="shared" si="40"/>
        <v>11.257300000000001</v>
      </c>
      <c r="R145" s="90">
        <f t="shared" si="41"/>
        <v>-10.582889</v>
      </c>
      <c r="S145" s="44">
        <f t="shared" si="42"/>
        <v>-10.838288</v>
      </c>
      <c r="T145" s="44">
        <f t="shared" si="43"/>
        <v>-11.225671</v>
      </c>
      <c r="U145" s="44">
        <f t="shared" si="44"/>
        <v>-11.781936999999999</v>
      </c>
      <c r="V145" s="44">
        <f t="shared" si="45"/>
        <v>-12.542764</v>
      </c>
      <c r="W145" s="44">
        <f t="shared" si="46"/>
        <v>-14.171683</v>
      </c>
      <c r="X145" s="44">
        <f t="shared" si="47"/>
        <v>-16.950066</v>
      </c>
    </row>
    <row r="146" spans="2:24" x14ac:dyDescent="0.25">
      <c r="B146" s="89">
        <v>11020165000</v>
      </c>
      <c r="C146" s="89">
        <v>-9.6090383999999993</v>
      </c>
      <c r="E146" s="90">
        <f t="shared" si="32"/>
        <v>11.336345</v>
      </c>
      <c r="F146" s="90">
        <f t="shared" si="33"/>
        <v>-10.130334</v>
      </c>
      <c r="G146" s="44">
        <f t="shared" si="34"/>
        <v>-10.029883999999999</v>
      </c>
      <c r="H146" s="44">
        <f t="shared" si="35"/>
        <v>-9.9624605000000006</v>
      </c>
      <c r="I146" s="44">
        <f t="shared" si="36"/>
        <v>-9.9412097999999993</v>
      </c>
      <c r="J146" s="44">
        <f t="shared" si="37"/>
        <v>-10.010196000000001</v>
      </c>
      <c r="K146" s="44">
        <f t="shared" si="38"/>
        <v>-10.185060999999999</v>
      </c>
      <c r="L146" s="44">
        <f t="shared" si="39"/>
        <v>-10.610900000000001</v>
      </c>
      <c r="N146" s="89">
        <v>11020165000</v>
      </c>
      <c r="O146" s="89">
        <v>-10.540086000000001</v>
      </c>
      <c r="Q146" s="90">
        <f t="shared" si="40"/>
        <v>11.336345</v>
      </c>
      <c r="R146" s="90">
        <f t="shared" si="41"/>
        <v>-10.539057</v>
      </c>
      <c r="S146" s="44">
        <f t="shared" si="42"/>
        <v>-10.801614000000001</v>
      </c>
      <c r="T146" s="44">
        <f t="shared" si="43"/>
        <v>-11.272974</v>
      </c>
      <c r="U146" s="44">
        <f t="shared" si="44"/>
        <v>-11.915995000000001</v>
      </c>
      <c r="V146" s="44">
        <f t="shared" si="45"/>
        <v>-12.988391</v>
      </c>
      <c r="W146" s="44">
        <f t="shared" si="46"/>
        <v>-14.980466</v>
      </c>
      <c r="X146" s="44">
        <f t="shared" si="47"/>
        <v>-18.090537999999999</v>
      </c>
    </row>
    <row r="147" spans="2:24" x14ac:dyDescent="0.25">
      <c r="B147" s="89">
        <v>11099210000</v>
      </c>
      <c r="C147" s="89">
        <v>-9.8804435999999995</v>
      </c>
      <c r="E147" s="90">
        <f t="shared" si="32"/>
        <v>11.41539</v>
      </c>
      <c r="F147" s="90">
        <f t="shared" si="33"/>
        <v>-10.286524</v>
      </c>
      <c r="G147" s="44">
        <f t="shared" si="34"/>
        <v>-10.173187</v>
      </c>
      <c r="H147" s="44">
        <f t="shared" si="35"/>
        <v>-10.071821999999999</v>
      </c>
      <c r="I147" s="44">
        <f t="shared" si="36"/>
        <v>-10.043982</v>
      </c>
      <c r="J147" s="44">
        <f t="shared" si="37"/>
        <v>-10.104179999999999</v>
      </c>
      <c r="K147" s="44">
        <f t="shared" si="38"/>
        <v>-10.272138</v>
      </c>
      <c r="L147" s="44">
        <f t="shared" si="39"/>
        <v>-10.697167</v>
      </c>
      <c r="N147" s="89">
        <v>11099210000</v>
      </c>
      <c r="O147" s="89">
        <v>-10.702013000000001</v>
      </c>
      <c r="Q147" s="90">
        <f t="shared" si="40"/>
        <v>11.41539</v>
      </c>
      <c r="R147" s="90">
        <f t="shared" si="41"/>
        <v>-10.689738</v>
      </c>
      <c r="S147" s="44">
        <f t="shared" si="42"/>
        <v>-11.005520000000001</v>
      </c>
      <c r="T147" s="44">
        <f t="shared" si="43"/>
        <v>-11.315041000000001</v>
      </c>
      <c r="U147" s="44">
        <f t="shared" si="44"/>
        <v>-12.031285</v>
      </c>
      <c r="V147" s="44">
        <f t="shared" si="45"/>
        <v>-13.453353999999999</v>
      </c>
      <c r="W147" s="44">
        <f t="shared" si="46"/>
        <v>-15.851476</v>
      </c>
      <c r="X147" s="44">
        <f t="shared" si="47"/>
        <v>-19.285975000000001</v>
      </c>
    </row>
    <row r="148" spans="2:24" x14ac:dyDescent="0.25">
      <c r="B148" s="89">
        <v>11178255000</v>
      </c>
      <c r="C148" s="89">
        <v>-9.7721213999999996</v>
      </c>
      <c r="E148" s="90">
        <f t="shared" si="32"/>
        <v>11.494434999999999</v>
      </c>
      <c r="F148" s="90">
        <f t="shared" si="33"/>
        <v>-10.456944</v>
      </c>
      <c r="G148" s="44">
        <f t="shared" si="34"/>
        <v>-10.323009000000001</v>
      </c>
      <c r="H148" s="44">
        <f t="shared" si="35"/>
        <v>-10.215863000000001</v>
      </c>
      <c r="I148" s="44">
        <f t="shared" si="36"/>
        <v>-10.182245999999999</v>
      </c>
      <c r="J148" s="44">
        <f t="shared" si="37"/>
        <v>-10.180078</v>
      </c>
      <c r="K148" s="44">
        <f t="shared" si="38"/>
        <v>-10.343838</v>
      </c>
      <c r="L148" s="44">
        <f t="shared" si="39"/>
        <v>-10.778091999999999</v>
      </c>
      <c r="N148" s="89">
        <v>11178255000</v>
      </c>
      <c r="O148" s="89">
        <v>-10.474634</v>
      </c>
      <c r="Q148" s="90">
        <f t="shared" si="40"/>
        <v>11.494434999999999</v>
      </c>
      <c r="R148" s="90">
        <f t="shared" si="41"/>
        <v>-10.636943</v>
      </c>
      <c r="S148" s="44">
        <f t="shared" si="42"/>
        <v>-10.970818</v>
      </c>
      <c r="T148" s="44">
        <f t="shared" si="43"/>
        <v>-11.425333999999999</v>
      </c>
      <c r="U148" s="44">
        <f t="shared" si="44"/>
        <v>-12.267670000000001</v>
      </c>
      <c r="V148" s="44">
        <f t="shared" si="45"/>
        <v>-13.825397000000001</v>
      </c>
      <c r="W148" s="44">
        <f t="shared" si="46"/>
        <v>-16.571051000000001</v>
      </c>
      <c r="X148" s="44">
        <f t="shared" si="47"/>
        <v>-20.24485</v>
      </c>
    </row>
    <row r="149" spans="2:24" x14ac:dyDescent="0.25">
      <c r="B149" s="89">
        <v>11257300000</v>
      </c>
      <c r="C149" s="89">
        <v>-10.022403000000001</v>
      </c>
      <c r="E149" s="90">
        <f t="shared" si="32"/>
        <v>11.57348</v>
      </c>
      <c r="F149" s="90">
        <f t="shared" si="33"/>
        <v>-10.45064</v>
      </c>
      <c r="G149" s="44">
        <f t="shared" si="34"/>
        <v>-10.306849</v>
      </c>
      <c r="H149" s="44">
        <f t="shared" si="35"/>
        <v>-10.352294000000001</v>
      </c>
      <c r="I149" s="44">
        <f t="shared" si="36"/>
        <v>-10.314831999999999</v>
      </c>
      <c r="J149" s="44">
        <f t="shared" si="37"/>
        <v>-10.335899</v>
      </c>
      <c r="K149" s="44">
        <f t="shared" si="38"/>
        <v>-10.493261</v>
      </c>
      <c r="L149" s="44">
        <f t="shared" si="39"/>
        <v>-10.918844</v>
      </c>
      <c r="N149" s="89">
        <v>11257300000</v>
      </c>
      <c r="O149" s="89">
        <v>-10.582889</v>
      </c>
      <c r="Q149" s="90">
        <f t="shared" si="40"/>
        <v>11.57348</v>
      </c>
      <c r="R149" s="90">
        <f t="shared" si="41"/>
        <v>-10.460038000000001</v>
      </c>
      <c r="S149" s="44">
        <f t="shared" si="42"/>
        <v>-10.783222</v>
      </c>
      <c r="T149" s="44">
        <f t="shared" si="43"/>
        <v>-11.560480999999999</v>
      </c>
      <c r="U149" s="44">
        <f t="shared" si="44"/>
        <v>-12.58719</v>
      </c>
      <c r="V149" s="44">
        <f t="shared" si="45"/>
        <v>-14.278587</v>
      </c>
      <c r="W149" s="44">
        <f t="shared" si="46"/>
        <v>-17.279522</v>
      </c>
      <c r="X149" s="44">
        <f t="shared" si="47"/>
        <v>-21.039560000000002</v>
      </c>
    </row>
    <row r="150" spans="2:24" x14ac:dyDescent="0.25">
      <c r="B150" s="89">
        <v>11336345000</v>
      </c>
      <c r="C150" s="89">
        <v>-10.130334</v>
      </c>
      <c r="E150" s="90">
        <f t="shared" si="32"/>
        <v>11.652525000000001</v>
      </c>
      <c r="F150" s="90">
        <f t="shared" si="33"/>
        <v>-10.849750999999999</v>
      </c>
      <c r="G150" s="44">
        <f t="shared" si="34"/>
        <v>-10.700848000000001</v>
      </c>
      <c r="H150" s="44">
        <f t="shared" si="35"/>
        <v>-10.502177</v>
      </c>
      <c r="I150" s="44">
        <f t="shared" si="36"/>
        <v>-10.457580999999999</v>
      </c>
      <c r="J150" s="44">
        <f t="shared" si="37"/>
        <v>-10.472232</v>
      </c>
      <c r="K150" s="44">
        <f t="shared" si="38"/>
        <v>-10.629706000000001</v>
      </c>
      <c r="L150" s="44">
        <f t="shared" si="39"/>
        <v>-11.053077</v>
      </c>
      <c r="N150" s="89">
        <v>11336345000</v>
      </c>
      <c r="O150" s="89">
        <v>-10.539057</v>
      </c>
      <c r="Q150" s="90">
        <f t="shared" si="40"/>
        <v>11.652525000000001</v>
      </c>
      <c r="R150" s="90">
        <f t="shared" si="41"/>
        <v>-10.748150000000001</v>
      </c>
      <c r="S150" s="44">
        <f t="shared" si="42"/>
        <v>-11.130108</v>
      </c>
      <c r="T150" s="44">
        <f t="shared" si="43"/>
        <v>-11.686621000000001</v>
      </c>
      <c r="U150" s="44">
        <f t="shared" si="44"/>
        <v>-12.912178000000001</v>
      </c>
      <c r="V150" s="44">
        <f t="shared" si="45"/>
        <v>-14.952553</v>
      </c>
      <c r="W150" s="44">
        <f t="shared" si="46"/>
        <v>-18.220746999999999</v>
      </c>
      <c r="X150" s="44">
        <f t="shared" si="47"/>
        <v>-22.037697000000001</v>
      </c>
    </row>
    <row r="151" spans="2:24" x14ac:dyDescent="0.25">
      <c r="B151" s="89">
        <v>11415390000</v>
      </c>
      <c r="C151" s="89">
        <v>-10.286524</v>
      </c>
      <c r="E151" s="90">
        <f t="shared" si="32"/>
        <v>11.73157</v>
      </c>
      <c r="F151" s="90">
        <f t="shared" si="33"/>
        <v>-10.915671</v>
      </c>
      <c r="G151" s="44">
        <f t="shared" si="34"/>
        <v>-10.752891999999999</v>
      </c>
      <c r="H151" s="44">
        <f t="shared" si="35"/>
        <v>-10.690932</v>
      </c>
      <c r="I151" s="44">
        <f t="shared" si="36"/>
        <v>-10.643367</v>
      </c>
      <c r="J151" s="44">
        <f t="shared" si="37"/>
        <v>-10.672416</v>
      </c>
      <c r="K151" s="44">
        <f t="shared" si="38"/>
        <v>-10.831518000000001</v>
      </c>
      <c r="L151" s="44">
        <f t="shared" si="39"/>
        <v>-11.249941</v>
      </c>
      <c r="N151" s="89">
        <v>11415390000</v>
      </c>
      <c r="O151" s="89">
        <v>-10.689738</v>
      </c>
      <c r="Q151" s="90">
        <f t="shared" si="40"/>
        <v>11.73157</v>
      </c>
      <c r="R151" s="90">
        <f t="shared" si="41"/>
        <v>-10.664085</v>
      </c>
      <c r="S151" s="44">
        <f t="shared" si="42"/>
        <v>-11.099086</v>
      </c>
      <c r="T151" s="44">
        <f t="shared" si="43"/>
        <v>-11.975042</v>
      </c>
      <c r="U151" s="44">
        <f t="shared" si="44"/>
        <v>-13.513043</v>
      </c>
      <c r="V151" s="44">
        <f t="shared" si="45"/>
        <v>-15.971012999999999</v>
      </c>
      <c r="W151" s="44">
        <f t="shared" si="46"/>
        <v>-19.555904000000002</v>
      </c>
      <c r="X151" s="44">
        <f t="shared" si="47"/>
        <v>-23.429967999999999</v>
      </c>
    </row>
    <row r="152" spans="2:24" x14ac:dyDescent="0.25">
      <c r="B152" s="89">
        <v>11494435000</v>
      </c>
      <c r="C152" s="89">
        <v>-10.456944</v>
      </c>
      <c r="E152" s="90">
        <f t="shared" si="32"/>
        <v>11.810615</v>
      </c>
      <c r="F152" s="90">
        <f t="shared" si="33"/>
        <v>-11.120329999999999</v>
      </c>
      <c r="G152" s="44">
        <f t="shared" si="34"/>
        <v>-10.961516</v>
      </c>
      <c r="H152" s="44">
        <f t="shared" si="35"/>
        <v>-10.932187000000001</v>
      </c>
      <c r="I152" s="44">
        <f t="shared" si="36"/>
        <v>-10.877912</v>
      </c>
      <c r="J152" s="44">
        <f t="shared" si="37"/>
        <v>-10.851611999999999</v>
      </c>
      <c r="K152" s="44">
        <f t="shared" si="38"/>
        <v>-11.014582000000001</v>
      </c>
      <c r="L152" s="44">
        <f t="shared" si="39"/>
        <v>-11.443258999999999</v>
      </c>
      <c r="N152" s="89">
        <v>11494435000</v>
      </c>
      <c r="O152" s="89">
        <v>-10.636943</v>
      </c>
      <c r="Q152" s="90">
        <f t="shared" si="40"/>
        <v>11.810615</v>
      </c>
      <c r="R152" s="90">
        <f t="shared" si="41"/>
        <v>-10.712178</v>
      </c>
      <c r="S152" s="44">
        <f t="shared" si="42"/>
        <v>-11.193614</v>
      </c>
      <c r="T152" s="44">
        <f t="shared" si="43"/>
        <v>-12.379834000000001</v>
      </c>
      <c r="U152" s="44">
        <f t="shared" si="44"/>
        <v>-14.29045</v>
      </c>
      <c r="V152" s="44">
        <f t="shared" si="45"/>
        <v>-17.229773000000002</v>
      </c>
      <c r="W152" s="44">
        <f t="shared" si="46"/>
        <v>-21.00132</v>
      </c>
      <c r="X152" s="44">
        <f t="shared" si="47"/>
        <v>-24.834475999999999</v>
      </c>
    </row>
    <row r="153" spans="2:24" x14ac:dyDescent="0.25">
      <c r="B153" s="89">
        <v>11573480000</v>
      </c>
      <c r="C153" s="89">
        <v>-10.45064</v>
      </c>
      <c r="E153" s="90">
        <f t="shared" si="32"/>
        <v>11.889659999999999</v>
      </c>
      <c r="F153" s="90">
        <f t="shared" si="33"/>
        <v>-11.436624999999999</v>
      </c>
      <c r="G153" s="44">
        <f t="shared" si="34"/>
        <v>-11.272249</v>
      </c>
      <c r="H153" s="44">
        <f t="shared" si="35"/>
        <v>-11.133504</v>
      </c>
      <c r="I153" s="44">
        <f t="shared" si="36"/>
        <v>-11.078072000000001</v>
      </c>
      <c r="J153" s="44">
        <f t="shared" si="37"/>
        <v>-11.102344</v>
      </c>
      <c r="K153" s="44">
        <f t="shared" si="38"/>
        <v>-11.263832000000001</v>
      </c>
      <c r="L153" s="44">
        <f t="shared" si="39"/>
        <v>-11.702555</v>
      </c>
      <c r="N153" s="89">
        <v>11573480000</v>
      </c>
      <c r="O153" s="89">
        <v>-10.460038000000001</v>
      </c>
      <c r="Q153" s="90">
        <f t="shared" si="40"/>
        <v>11.889659999999999</v>
      </c>
      <c r="R153" s="90">
        <f t="shared" si="41"/>
        <v>-10.950113999999999</v>
      </c>
      <c r="S153" s="44">
        <f t="shared" si="42"/>
        <v>-11.602270000000001</v>
      </c>
      <c r="T153" s="44">
        <f t="shared" si="43"/>
        <v>-12.738263</v>
      </c>
      <c r="U153" s="44">
        <f t="shared" si="44"/>
        <v>-15.000339</v>
      </c>
      <c r="V153" s="44">
        <f t="shared" si="45"/>
        <v>-18.466201999999999</v>
      </c>
      <c r="W153" s="44">
        <f t="shared" si="46"/>
        <v>-22.319927</v>
      </c>
      <c r="X153" s="44">
        <f t="shared" si="47"/>
        <v>-26.062581999999999</v>
      </c>
    </row>
    <row r="154" spans="2:24" x14ac:dyDescent="0.25">
      <c r="B154" s="89">
        <v>11652525000</v>
      </c>
      <c r="C154" s="89">
        <v>-10.849750999999999</v>
      </c>
      <c r="E154" s="90">
        <f t="shared" si="32"/>
        <v>11.968705</v>
      </c>
      <c r="F154" s="90">
        <f t="shared" si="33"/>
        <v>-11.699939000000001</v>
      </c>
      <c r="G154" s="44">
        <f t="shared" si="34"/>
        <v>-11.528739</v>
      </c>
      <c r="H154" s="44">
        <f t="shared" si="35"/>
        <v>-11.406453000000001</v>
      </c>
      <c r="I154" s="44">
        <f t="shared" si="36"/>
        <v>-11.349278</v>
      </c>
      <c r="J154" s="44">
        <f t="shared" si="37"/>
        <v>-11.355148</v>
      </c>
      <c r="K154" s="44">
        <f t="shared" si="38"/>
        <v>-11.522337</v>
      </c>
      <c r="L154" s="44">
        <f t="shared" si="39"/>
        <v>-11.970060999999999</v>
      </c>
      <c r="N154" s="89">
        <v>11652525000</v>
      </c>
      <c r="O154" s="89">
        <v>-10.748150000000001</v>
      </c>
      <c r="Q154" s="90">
        <f t="shared" si="40"/>
        <v>11.968705</v>
      </c>
      <c r="R154" s="90">
        <f t="shared" si="41"/>
        <v>-10.968871999999999</v>
      </c>
      <c r="S154" s="44">
        <f t="shared" si="42"/>
        <v>-11.731373</v>
      </c>
      <c r="T154" s="44">
        <f t="shared" si="43"/>
        <v>-13.331939999999999</v>
      </c>
      <c r="U154" s="44">
        <f t="shared" si="44"/>
        <v>-15.982900000000001</v>
      </c>
      <c r="V154" s="44">
        <f t="shared" si="45"/>
        <v>-19.575113000000002</v>
      </c>
      <c r="W154" s="44">
        <f t="shared" si="46"/>
        <v>-23.446418999999999</v>
      </c>
      <c r="X154" s="44">
        <f t="shared" si="47"/>
        <v>-27.091269</v>
      </c>
    </row>
    <row r="155" spans="2:24" x14ac:dyDescent="0.25">
      <c r="B155" s="89">
        <v>11731570000</v>
      </c>
      <c r="C155" s="89">
        <v>-10.915671</v>
      </c>
      <c r="E155" s="90">
        <f t="shared" si="32"/>
        <v>12.047750000000001</v>
      </c>
      <c r="F155" s="90">
        <f t="shared" si="33"/>
        <v>-11.875173</v>
      </c>
      <c r="G155" s="44">
        <f t="shared" si="34"/>
        <v>-11.724364</v>
      </c>
      <c r="H155" s="44">
        <f t="shared" si="35"/>
        <v>-11.718856000000001</v>
      </c>
      <c r="I155" s="44">
        <f t="shared" si="36"/>
        <v>-11.660282</v>
      </c>
      <c r="J155" s="44">
        <f t="shared" si="37"/>
        <v>-11.641785</v>
      </c>
      <c r="K155" s="44">
        <f t="shared" si="38"/>
        <v>-11.813231</v>
      </c>
      <c r="L155" s="44">
        <f t="shared" si="39"/>
        <v>-12.272570999999999</v>
      </c>
      <c r="N155" s="89">
        <v>11731570000</v>
      </c>
      <c r="O155" s="89">
        <v>-10.664085</v>
      </c>
      <c r="Q155" s="90">
        <f t="shared" si="40"/>
        <v>12.047750000000001</v>
      </c>
      <c r="R155" s="90">
        <f t="shared" si="41"/>
        <v>-10.942455000000001</v>
      </c>
      <c r="S155" s="44">
        <f t="shared" si="42"/>
        <v>-11.80049</v>
      </c>
      <c r="T155" s="44">
        <f t="shared" si="43"/>
        <v>-14.168991999999999</v>
      </c>
      <c r="U155" s="44">
        <f t="shared" si="44"/>
        <v>-17.217241000000001</v>
      </c>
      <c r="V155" s="44">
        <f t="shared" si="45"/>
        <v>-20.680586000000002</v>
      </c>
      <c r="W155" s="44">
        <f t="shared" si="46"/>
        <v>-24.507836999999999</v>
      </c>
      <c r="X155" s="44">
        <f t="shared" si="47"/>
        <v>-28.032485999999999</v>
      </c>
    </row>
    <row r="156" spans="2:24" x14ac:dyDescent="0.25">
      <c r="B156" s="89">
        <v>11810615000</v>
      </c>
      <c r="C156" s="89">
        <v>-11.120329999999999</v>
      </c>
      <c r="E156" s="90">
        <f t="shared" si="32"/>
        <v>12.126795</v>
      </c>
      <c r="F156" s="90">
        <f t="shared" si="33"/>
        <v>-12.282408999999999</v>
      </c>
      <c r="G156" s="44">
        <f t="shared" si="34"/>
        <v>-12.121015</v>
      </c>
      <c r="H156" s="44">
        <f t="shared" si="35"/>
        <v>-12.040046</v>
      </c>
      <c r="I156" s="44">
        <f t="shared" si="36"/>
        <v>-11.983572000000001</v>
      </c>
      <c r="J156" s="44">
        <f t="shared" si="37"/>
        <v>-11.978128</v>
      </c>
      <c r="K156" s="44">
        <f t="shared" si="38"/>
        <v>-12.164070000000001</v>
      </c>
      <c r="L156" s="44">
        <f t="shared" si="39"/>
        <v>-12.640205</v>
      </c>
      <c r="N156" s="89">
        <v>11810615000</v>
      </c>
      <c r="O156" s="89">
        <v>-10.712178</v>
      </c>
      <c r="Q156" s="90">
        <f t="shared" si="40"/>
        <v>12.126795</v>
      </c>
      <c r="R156" s="90">
        <f t="shared" si="41"/>
        <v>-11.299519999999999</v>
      </c>
      <c r="S156" s="44">
        <f t="shared" si="42"/>
        <v>-12.501068</v>
      </c>
      <c r="T156" s="44">
        <f t="shared" si="43"/>
        <v>-15.049969000000001</v>
      </c>
      <c r="U156" s="44">
        <f t="shared" si="44"/>
        <v>-18.395040999999999</v>
      </c>
      <c r="V156" s="44">
        <f t="shared" si="45"/>
        <v>-22.107427999999999</v>
      </c>
      <c r="W156" s="44">
        <f t="shared" si="46"/>
        <v>-25.844650000000001</v>
      </c>
      <c r="X156" s="44">
        <f t="shared" si="47"/>
        <v>-29.229572000000001</v>
      </c>
    </row>
    <row r="157" spans="2:24" x14ac:dyDescent="0.25">
      <c r="B157" s="89">
        <v>11889660000</v>
      </c>
      <c r="C157" s="89">
        <v>-11.436624999999999</v>
      </c>
      <c r="E157" s="90">
        <f t="shared" si="32"/>
        <v>12.20584</v>
      </c>
      <c r="F157" s="90">
        <f t="shared" si="33"/>
        <v>-12.685138</v>
      </c>
      <c r="G157" s="44">
        <f t="shared" si="34"/>
        <v>-12.517391999999999</v>
      </c>
      <c r="H157" s="44">
        <f t="shared" si="35"/>
        <v>-12.395379</v>
      </c>
      <c r="I157" s="44">
        <f t="shared" si="36"/>
        <v>-12.343071999999999</v>
      </c>
      <c r="J157" s="44">
        <f t="shared" si="37"/>
        <v>-12.373661</v>
      </c>
      <c r="K157" s="44">
        <f t="shared" si="38"/>
        <v>-12.5715</v>
      </c>
      <c r="L157" s="44">
        <f t="shared" si="39"/>
        <v>-13.078944999999999</v>
      </c>
      <c r="N157" s="89">
        <v>11889660000</v>
      </c>
      <c r="O157" s="89">
        <v>-10.950113999999999</v>
      </c>
      <c r="Q157" s="90">
        <f t="shared" si="40"/>
        <v>12.20584</v>
      </c>
      <c r="R157" s="90">
        <f t="shared" si="41"/>
        <v>-11.727693</v>
      </c>
      <c r="S157" s="44">
        <f t="shared" si="42"/>
        <v>-13.404026999999999</v>
      </c>
      <c r="T157" s="44">
        <f t="shared" si="43"/>
        <v>-16.112375</v>
      </c>
      <c r="U157" s="44">
        <f t="shared" si="44"/>
        <v>-19.699627</v>
      </c>
      <c r="V157" s="44">
        <f t="shared" si="45"/>
        <v>-23.739858999999999</v>
      </c>
      <c r="W157" s="44">
        <f t="shared" si="46"/>
        <v>-27.339570999999999</v>
      </c>
      <c r="X157" s="44">
        <f t="shared" si="47"/>
        <v>-30.578678</v>
      </c>
    </row>
    <row r="158" spans="2:24" x14ac:dyDescent="0.25">
      <c r="B158" s="89">
        <v>11968705000</v>
      </c>
      <c r="C158" s="89">
        <v>-11.699939000000001</v>
      </c>
      <c r="E158" s="90">
        <f t="shared" si="32"/>
        <v>12.284884999999999</v>
      </c>
      <c r="F158" s="90">
        <f t="shared" si="33"/>
        <v>-13.035477</v>
      </c>
      <c r="G158" s="44">
        <f t="shared" si="34"/>
        <v>-12.872491</v>
      </c>
      <c r="H158" s="44">
        <f t="shared" si="35"/>
        <v>-12.787163</v>
      </c>
      <c r="I158" s="44">
        <f t="shared" si="36"/>
        <v>-12.741491</v>
      </c>
      <c r="J158" s="44">
        <f t="shared" si="37"/>
        <v>-12.781603</v>
      </c>
      <c r="K158" s="44">
        <f t="shared" si="38"/>
        <v>-12.999174999999999</v>
      </c>
      <c r="L158" s="44">
        <f t="shared" si="39"/>
        <v>-13.545893</v>
      </c>
      <c r="N158" s="89">
        <v>11968705000</v>
      </c>
      <c r="O158" s="89">
        <v>-10.968871999999999</v>
      </c>
      <c r="Q158" s="90">
        <f t="shared" si="40"/>
        <v>12.284884999999999</v>
      </c>
      <c r="R158" s="90">
        <f t="shared" si="41"/>
        <v>-12.055370999999999</v>
      </c>
      <c r="S158" s="44">
        <f t="shared" si="42"/>
        <v>-14.091310999999999</v>
      </c>
      <c r="T158" s="44">
        <f t="shared" si="43"/>
        <v>-17.432091</v>
      </c>
      <c r="U158" s="44">
        <f t="shared" si="44"/>
        <v>-21.220226</v>
      </c>
      <c r="V158" s="44">
        <f t="shared" si="45"/>
        <v>-25.116339</v>
      </c>
      <c r="W158" s="44">
        <f t="shared" si="46"/>
        <v>-28.577957000000001</v>
      </c>
      <c r="X158" s="44">
        <f t="shared" si="47"/>
        <v>-31.664303</v>
      </c>
    </row>
    <row r="159" spans="2:24" x14ac:dyDescent="0.25">
      <c r="B159" s="89">
        <v>12047750000</v>
      </c>
      <c r="C159" s="89">
        <v>-11.875173</v>
      </c>
      <c r="E159" s="90">
        <f t="shared" si="32"/>
        <v>12.36393</v>
      </c>
      <c r="F159" s="90">
        <f t="shared" si="33"/>
        <v>-13.487844000000001</v>
      </c>
      <c r="G159" s="44">
        <f t="shared" si="34"/>
        <v>-13.307207</v>
      </c>
      <c r="H159" s="44">
        <f t="shared" si="35"/>
        <v>-13.185216</v>
      </c>
      <c r="I159" s="44">
        <f t="shared" si="36"/>
        <v>-13.152393999999999</v>
      </c>
      <c r="J159" s="44">
        <f t="shared" si="37"/>
        <v>-13.204698</v>
      </c>
      <c r="K159" s="44">
        <f t="shared" si="38"/>
        <v>-13.454864000000001</v>
      </c>
      <c r="L159" s="44">
        <f t="shared" si="39"/>
        <v>-14.056621</v>
      </c>
      <c r="N159" s="89">
        <v>12047750000</v>
      </c>
      <c r="O159" s="89">
        <v>-10.942455000000001</v>
      </c>
      <c r="Q159" s="90">
        <f t="shared" si="40"/>
        <v>12.36393</v>
      </c>
      <c r="R159" s="90">
        <f t="shared" si="41"/>
        <v>-12.560568999999999</v>
      </c>
      <c r="S159" s="44">
        <f t="shared" si="42"/>
        <v>-15.047022</v>
      </c>
      <c r="T159" s="44">
        <f t="shared" si="43"/>
        <v>-18.536489</v>
      </c>
      <c r="U159" s="44">
        <f t="shared" si="44"/>
        <v>-22.420006000000001</v>
      </c>
      <c r="V159" s="44">
        <f t="shared" si="45"/>
        <v>-26.328658999999998</v>
      </c>
      <c r="W159" s="44">
        <f t="shared" si="46"/>
        <v>-29.639638999999999</v>
      </c>
      <c r="X159" s="44">
        <f t="shared" si="47"/>
        <v>-32.588146000000002</v>
      </c>
    </row>
    <row r="160" spans="2:24" x14ac:dyDescent="0.25">
      <c r="B160" s="89">
        <v>12126795000</v>
      </c>
      <c r="C160" s="89">
        <v>-12.282408999999999</v>
      </c>
      <c r="E160" s="90">
        <f t="shared" si="32"/>
        <v>12.442975000000001</v>
      </c>
      <c r="F160" s="90">
        <f t="shared" si="33"/>
        <v>-13.838272999999999</v>
      </c>
      <c r="G160" s="44">
        <f t="shared" si="34"/>
        <v>-13.669247</v>
      </c>
      <c r="H160" s="44">
        <f t="shared" si="35"/>
        <v>-13.604616999999999</v>
      </c>
      <c r="I160" s="44">
        <f t="shared" si="36"/>
        <v>-13.591924000000001</v>
      </c>
      <c r="J160" s="44">
        <f t="shared" si="37"/>
        <v>-13.668293</v>
      </c>
      <c r="K160" s="44">
        <f t="shared" si="38"/>
        <v>-13.969187</v>
      </c>
      <c r="L160" s="44">
        <f t="shared" si="39"/>
        <v>-14.65521</v>
      </c>
      <c r="N160" s="89">
        <v>12126795000</v>
      </c>
      <c r="O160" s="89">
        <v>-11.299519999999999</v>
      </c>
      <c r="Q160" s="90">
        <f t="shared" si="40"/>
        <v>12.442975000000001</v>
      </c>
      <c r="R160" s="90">
        <f t="shared" si="41"/>
        <v>-13.320316</v>
      </c>
      <c r="S160" s="44">
        <f t="shared" si="42"/>
        <v>-16.316814000000001</v>
      </c>
      <c r="T160" s="44">
        <f t="shared" si="43"/>
        <v>-19.334475999999999</v>
      </c>
      <c r="U160" s="44">
        <f t="shared" si="44"/>
        <v>-23.250595000000001</v>
      </c>
      <c r="V160" s="44">
        <f t="shared" si="45"/>
        <v>-27.239747999999999</v>
      </c>
      <c r="W160" s="44">
        <f t="shared" si="46"/>
        <v>-30.434341</v>
      </c>
      <c r="X160" s="44">
        <f t="shared" si="47"/>
        <v>-33.260902000000002</v>
      </c>
    </row>
    <row r="161" spans="2:24" x14ac:dyDescent="0.25">
      <c r="B161" s="89">
        <v>12205840000</v>
      </c>
      <c r="C161" s="89">
        <v>-12.685138</v>
      </c>
      <c r="E161" s="90">
        <f t="shared" si="32"/>
        <v>12.522019999999999</v>
      </c>
      <c r="F161" s="90">
        <f t="shared" si="33"/>
        <v>-14.222580000000001</v>
      </c>
      <c r="G161" s="44">
        <f t="shared" si="34"/>
        <v>-14.073305</v>
      </c>
      <c r="H161" s="44">
        <f t="shared" si="35"/>
        <v>-14.049484</v>
      </c>
      <c r="I161" s="44">
        <f t="shared" si="36"/>
        <v>-14.060465000000001</v>
      </c>
      <c r="J161" s="44">
        <f t="shared" si="37"/>
        <v>-14.17764</v>
      </c>
      <c r="K161" s="44">
        <f t="shared" si="38"/>
        <v>-14.546861</v>
      </c>
      <c r="L161" s="44">
        <f t="shared" si="39"/>
        <v>-15.325806</v>
      </c>
      <c r="N161" s="89">
        <v>12205840000</v>
      </c>
      <c r="O161" s="89">
        <v>-11.727693</v>
      </c>
      <c r="Q161" s="90">
        <f t="shared" si="40"/>
        <v>12.522019999999999</v>
      </c>
      <c r="R161" s="90">
        <f t="shared" si="41"/>
        <v>-13.369807</v>
      </c>
      <c r="S161" s="44">
        <f t="shared" si="42"/>
        <v>-16.470897999999998</v>
      </c>
      <c r="T161" s="44">
        <f t="shared" si="43"/>
        <v>-20.274408000000001</v>
      </c>
      <c r="U161" s="44">
        <f t="shared" si="44"/>
        <v>-24.178259000000001</v>
      </c>
      <c r="V161" s="44">
        <f t="shared" si="45"/>
        <v>-27.751684000000001</v>
      </c>
      <c r="W161" s="44">
        <f t="shared" si="46"/>
        <v>-30.879975999999999</v>
      </c>
      <c r="X161" s="44">
        <f t="shared" si="47"/>
        <v>-33.664684000000001</v>
      </c>
    </row>
    <row r="162" spans="2:24" x14ac:dyDescent="0.25">
      <c r="B162" s="89">
        <v>12284885000</v>
      </c>
      <c r="C162" s="89">
        <v>-13.035477</v>
      </c>
      <c r="E162" s="90">
        <f t="shared" si="32"/>
        <v>12.601065</v>
      </c>
      <c r="F162" s="90">
        <f t="shared" si="33"/>
        <v>-14.727632</v>
      </c>
      <c r="G162" s="44">
        <f t="shared" si="34"/>
        <v>-14.577019999999999</v>
      </c>
      <c r="H162" s="44">
        <f t="shared" si="35"/>
        <v>-14.508808</v>
      </c>
      <c r="I162" s="44">
        <f t="shared" si="36"/>
        <v>-14.563912999999999</v>
      </c>
      <c r="J162" s="44">
        <f t="shared" si="37"/>
        <v>-14.730741999999999</v>
      </c>
      <c r="K162" s="44">
        <f t="shared" si="38"/>
        <v>-15.170912</v>
      </c>
      <c r="L162" s="44">
        <f t="shared" si="39"/>
        <v>-16.053234</v>
      </c>
      <c r="N162" s="89">
        <v>12284885000</v>
      </c>
      <c r="O162" s="89">
        <v>-12.055370999999999</v>
      </c>
      <c r="Q162" s="90">
        <f t="shared" si="40"/>
        <v>12.601065</v>
      </c>
      <c r="R162" s="90">
        <f t="shared" si="41"/>
        <v>-13.257758000000001</v>
      </c>
      <c r="S162" s="44">
        <f t="shared" si="42"/>
        <v>-16.36956</v>
      </c>
      <c r="T162" s="44">
        <f t="shared" si="43"/>
        <v>-21.023848000000001</v>
      </c>
      <c r="U162" s="44">
        <f t="shared" si="44"/>
        <v>-24.899554999999999</v>
      </c>
      <c r="V162" s="44">
        <f t="shared" si="45"/>
        <v>-28.306336999999999</v>
      </c>
      <c r="W162" s="44">
        <f t="shared" si="46"/>
        <v>-31.391919999999999</v>
      </c>
      <c r="X162" s="44">
        <f t="shared" si="47"/>
        <v>-34.145831999999999</v>
      </c>
    </row>
    <row r="163" spans="2:24" x14ac:dyDescent="0.25">
      <c r="B163" s="89">
        <v>12363930000</v>
      </c>
      <c r="C163" s="89">
        <v>-13.487844000000001</v>
      </c>
      <c r="E163" s="90">
        <f t="shared" si="32"/>
        <v>12.680110000000001</v>
      </c>
      <c r="F163" s="90">
        <f t="shared" si="33"/>
        <v>-15.153964</v>
      </c>
      <c r="G163" s="44">
        <f t="shared" si="34"/>
        <v>-15.021134999999999</v>
      </c>
      <c r="H163" s="44">
        <f t="shared" si="35"/>
        <v>-15.005345</v>
      </c>
      <c r="I163" s="44">
        <f t="shared" si="36"/>
        <v>-15.118528</v>
      </c>
      <c r="J163" s="44">
        <f t="shared" si="37"/>
        <v>-15.361526</v>
      </c>
      <c r="K163" s="44">
        <f t="shared" si="38"/>
        <v>-15.920876</v>
      </c>
      <c r="L163" s="44">
        <f t="shared" si="39"/>
        <v>-16.960526000000002</v>
      </c>
      <c r="N163" s="89">
        <v>12363930000</v>
      </c>
      <c r="O163" s="89">
        <v>-12.560568999999999</v>
      </c>
      <c r="Q163" s="90">
        <f t="shared" si="40"/>
        <v>12.680110000000001</v>
      </c>
      <c r="R163" s="90">
        <f t="shared" si="41"/>
        <v>-14.412941</v>
      </c>
      <c r="S163" s="44">
        <f t="shared" si="42"/>
        <v>-17.99935</v>
      </c>
      <c r="T163" s="44">
        <f t="shared" si="43"/>
        <v>-21.064461000000001</v>
      </c>
      <c r="U163" s="44">
        <f t="shared" si="44"/>
        <v>-24.956022000000001</v>
      </c>
      <c r="V163" s="44">
        <f t="shared" si="45"/>
        <v>-28.877054000000001</v>
      </c>
      <c r="W163" s="44">
        <f t="shared" si="46"/>
        <v>-31.942827000000001</v>
      </c>
      <c r="X163" s="44">
        <f t="shared" si="47"/>
        <v>-34.666820999999999</v>
      </c>
    </row>
    <row r="164" spans="2:24" x14ac:dyDescent="0.25">
      <c r="B164" s="89">
        <v>12442975000</v>
      </c>
      <c r="C164" s="89">
        <v>-13.838272999999999</v>
      </c>
      <c r="E164" s="90">
        <f t="shared" si="32"/>
        <v>12.759155</v>
      </c>
      <c r="F164" s="90">
        <f t="shared" si="33"/>
        <v>-15.522758</v>
      </c>
      <c r="G164" s="44">
        <f t="shared" si="34"/>
        <v>-15.450760000000001</v>
      </c>
      <c r="H164" s="44">
        <f t="shared" si="35"/>
        <v>-15.529456</v>
      </c>
      <c r="I164" s="44">
        <f t="shared" si="36"/>
        <v>-15.705742000000001</v>
      </c>
      <c r="J164" s="44">
        <f t="shared" si="37"/>
        <v>-16.058530999999999</v>
      </c>
      <c r="K164" s="44">
        <f t="shared" si="38"/>
        <v>-16.768315999999999</v>
      </c>
      <c r="L164" s="44">
        <f t="shared" si="39"/>
        <v>-18.024909999999998</v>
      </c>
      <c r="N164" s="89">
        <v>12442975000</v>
      </c>
      <c r="O164" s="89">
        <v>-13.320316</v>
      </c>
      <c r="Q164" s="90">
        <f t="shared" si="40"/>
        <v>12.759155</v>
      </c>
      <c r="R164" s="90">
        <f t="shared" si="41"/>
        <v>-14.656041</v>
      </c>
      <c r="S164" s="44">
        <f t="shared" si="42"/>
        <v>-18.306608000000001</v>
      </c>
      <c r="T164" s="44">
        <f t="shared" si="43"/>
        <v>-20.882261</v>
      </c>
      <c r="U164" s="44">
        <f t="shared" si="44"/>
        <v>-24.80162</v>
      </c>
      <c r="V164" s="44">
        <f t="shared" si="45"/>
        <v>-28.912618999999999</v>
      </c>
      <c r="W164" s="44">
        <f t="shared" si="46"/>
        <v>-31.986751999999999</v>
      </c>
      <c r="X164" s="44">
        <f t="shared" si="47"/>
        <v>-34.721867000000003</v>
      </c>
    </row>
    <row r="165" spans="2:24" x14ac:dyDescent="0.25">
      <c r="B165" s="89">
        <v>12522020000</v>
      </c>
      <c r="C165" s="89">
        <v>-14.222580000000001</v>
      </c>
      <c r="E165" s="90">
        <f t="shared" si="32"/>
        <v>12.838200000000001</v>
      </c>
      <c r="F165" s="90">
        <f t="shared" si="33"/>
        <v>-15.963376999999999</v>
      </c>
      <c r="G165" s="44">
        <f t="shared" si="34"/>
        <v>-15.951247</v>
      </c>
      <c r="H165" s="44">
        <f t="shared" si="35"/>
        <v>-16.078613000000001</v>
      </c>
      <c r="I165" s="44">
        <f t="shared" si="36"/>
        <v>-16.336449000000002</v>
      </c>
      <c r="J165" s="44">
        <f t="shared" si="37"/>
        <v>-16.802008000000001</v>
      </c>
      <c r="K165" s="44">
        <f t="shared" si="38"/>
        <v>-17.669640000000001</v>
      </c>
      <c r="L165" s="44">
        <f t="shared" si="39"/>
        <v>-19.146270999999999</v>
      </c>
      <c r="N165" s="89">
        <v>12522020000</v>
      </c>
      <c r="O165" s="89">
        <v>-13.369807</v>
      </c>
      <c r="Q165" s="90">
        <f t="shared" si="40"/>
        <v>12.838200000000001</v>
      </c>
      <c r="R165" s="90">
        <f t="shared" si="41"/>
        <v>-13.208023000000001</v>
      </c>
      <c r="S165" s="44">
        <f t="shared" si="42"/>
        <v>-16.372254999999999</v>
      </c>
      <c r="T165" s="44">
        <f t="shared" si="43"/>
        <v>-20.666129999999999</v>
      </c>
      <c r="U165" s="44">
        <f t="shared" si="44"/>
        <v>-24.606991000000001</v>
      </c>
      <c r="V165" s="44">
        <f t="shared" si="45"/>
        <v>-28.216273999999999</v>
      </c>
      <c r="W165" s="44">
        <f t="shared" si="46"/>
        <v>-31.374918000000001</v>
      </c>
      <c r="X165" s="44">
        <f t="shared" si="47"/>
        <v>-34.175983000000002</v>
      </c>
    </row>
    <row r="166" spans="2:24" x14ac:dyDescent="0.25">
      <c r="B166" s="89">
        <v>12601065000</v>
      </c>
      <c r="C166" s="89">
        <v>-14.727632</v>
      </c>
      <c r="E166" s="90">
        <f t="shared" si="32"/>
        <v>12.917244999999999</v>
      </c>
      <c r="F166" s="90">
        <f t="shared" si="33"/>
        <v>-16.426856999999998</v>
      </c>
      <c r="G166" s="44">
        <f t="shared" si="34"/>
        <v>-16.456769999999999</v>
      </c>
      <c r="H166" s="44">
        <f t="shared" si="35"/>
        <v>-16.655187999999999</v>
      </c>
      <c r="I166" s="44">
        <f t="shared" si="36"/>
        <v>-17.005109999999998</v>
      </c>
      <c r="J166" s="44">
        <f t="shared" si="37"/>
        <v>-17.582981</v>
      </c>
      <c r="K166" s="44">
        <f t="shared" si="38"/>
        <v>-18.587833</v>
      </c>
      <c r="L166" s="44">
        <f t="shared" si="39"/>
        <v>-20.248259999999998</v>
      </c>
      <c r="N166" s="89">
        <v>12601065000</v>
      </c>
      <c r="O166" s="89">
        <v>-13.257758000000001</v>
      </c>
      <c r="Q166" s="90">
        <f t="shared" si="40"/>
        <v>12.917244999999999</v>
      </c>
      <c r="R166" s="90">
        <f t="shared" si="41"/>
        <v>-12.686522</v>
      </c>
      <c r="S166" s="44">
        <f t="shared" si="42"/>
        <v>-15.576514</v>
      </c>
      <c r="T166" s="44">
        <f t="shared" si="43"/>
        <v>-19.807461</v>
      </c>
      <c r="U166" s="44">
        <f t="shared" si="44"/>
        <v>-23.791712</v>
      </c>
      <c r="V166" s="44">
        <f t="shared" si="45"/>
        <v>-27.371876</v>
      </c>
      <c r="W166" s="44">
        <f t="shared" si="46"/>
        <v>-30.625426999999998</v>
      </c>
      <c r="X166" s="44">
        <f t="shared" si="47"/>
        <v>-33.495544000000002</v>
      </c>
    </row>
    <row r="167" spans="2:24" x14ac:dyDescent="0.25">
      <c r="B167" s="89">
        <v>12680110000</v>
      </c>
      <c r="C167" s="89">
        <v>-15.153964</v>
      </c>
      <c r="E167" s="90">
        <f t="shared" si="32"/>
        <v>12.99629</v>
      </c>
      <c r="F167" s="90">
        <f t="shared" si="33"/>
        <v>-16.881250000000001</v>
      </c>
      <c r="G167" s="44">
        <f t="shared" si="34"/>
        <v>-17.006084000000001</v>
      </c>
      <c r="H167" s="44">
        <f t="shared" si="35"/>
        <v>-17.243373999999999</v>
      </c>
      <c r="I167" s="44">
        <f t="shared" si="36"/>
        <v>-17.676437</v>
      </c>
      <c r="J167" s="44">
        <f t="shared" si="37"/>
        <v>-18.380490999999999</v>
      </c>
      <c r="K167" s="44">
        <f t="shared" si="38"/>
        <v>-19.513262000000001</v>
      </c>
      <c r="L167" s="44">
        <f t="shared" si="39"/>
        <v>-21.320952999999999</v>
      </c>
      <c r="N167" s="89">
        <v>12680110000</v>
      </c>
      <c r="O167" s="89">
        <v>-14.412941</v>
      </c>
      <c r="Q167" s="90">
        <f t="shared" si="40"/>
        <v>12.99629</v>
      </c>
      <c r="R167" s="90">
        <f t="shared" si="41"/>
        <v>-12.582504</v>
      </c>
      <c r="S167" s="44">
        <f t="shared" si="42"/>
        <v>-15.377478999999999</v>
      </c>
      <c r="T167" s="44">
        <f t="shared" si="43"/>
        <v>-18.625608</v>
      </c>
      <c r="U167" s="44">
        <f t="shared" si="44"/>
        <v>-22.642225</v>
      </c>
      <c r="V167" s="44">
        <f t="shared" si="45"/>
        <v>-26.616268000000002</v>
      </c>
      <c r="W167" s="44">
        <f t="shared" si="46"/>
        <v>-29.941497999999999</v>
      </c>
      <c r="X167" s="44">
        <f t="shared" si="47"/>
        <v>-32.903568</v>
      </c>
    </row>
    <row r="168" spans="2:24" x14ac:dyDescent="0.25">
      <c r="B168" s="89">
        <v>12759155000</v>
      </c>
      <c r="C168" s="89">
        <v>-15.522758</v>
      </c>
      <c r="E168" s="90">
        <f t="shared" si="32"/>
        <v>13.075335000000001</v>
      </c>
      <c r="F168" s="90">
        <f t="shared" si="33"/>
        <v>-17.374029</v>
      </c>
      <c r="G168" s="44">
        <f t="shared" si="34"/>
        <v>-17.564091000000001</v>
      </c>
      <c r="H168" s="44">
        <f t="shared" si="35"/>
        <v>-17.843737000000001</v>
      </c>
      <c r="I168" s="44">
        <f t="shared" si="36"/>
        <v>-18.342848</v>
      </c>
      <c r="J168" s="44">
        <f t="shared" si="37"/>
        <v>-19.166423999999999</v>
      </c>
      <c r="K168" s="44">
        <f t="shared" si="38"/>
        <v>-20.406651</v>
      </c>
      <c r="L168" s="44">
        <f t="shared" si="39"/>
        <v>-22.343304</v>
      </c>
      <c r="N168" s="89">
        <v>12759155000</v>
      </c>
      <c r="O168" s="89">
        <v>-14.656041</v>
      </c>
      <c r="Q168" s="90">
        <f t="shared" si="40"/>
        <v>13.075335000000001</v>
      </c>
      <c r="R168" s="90">
        <f t="shared" si="41"/>
        <v>-11.876257000000001</v>
      </c>
      <c r="S168" s="44">
        <f t="shared" si="42"/>
        <v>-14.16962</v>
      </c>
      <c r="T168" s="44">
        <f t="shared" si="43"/>
        <v>-17.519155999999999</v>
      </c>
      <c r="U168" s="44">
        <f t="shared" si="44"/>
        <v>-21.484131000000001</v>
      </c>
      <c r="V168" s="44">
        <f t="shared" si="45"/>
        <v>-25.693802000000002</v>
      </c>
      <c r="W168" s="44">
        <f t="shared" si="46"/>
        <v>-29.128879999999999</v>
      </c>
      <c r="X168" s="44">
        <f t="shared" si="47"/>
        <v>-32.194415999999997</v>
      </c>
    </row>
    <row r="169" spans="2:24" x14ac:dyDescent="0.25">
      <c r="B169" s="89">
        <v>12838200000</v>
      </c>
      <c r="C169" s="89">
        <v>-15.963376999999999</v>
      </c>
      <c r="E169" s="90">
        <f t="shared" si="32"/>
        <v>13.15438</v>
      </c>
      <c r="F169" s="90">
        <f t="shared" si="33"/>
        <v>-17.822928999999998</v>
      </c>
      <c r="G169" s="44">
        <f t="shared" si="34"/>
        <v>-18.055766999999999</v>
      </c>
      <c r="H169" s="44">
        <f t="shared" si="35"/>
        <v>-18.427766999999999</v>
      </c>
      <c r="I169" s="44">
        <f t="shared" si="36"/>
        <v>-18.985140000000001</v>
      </c>
      <c r="J169" s="44">
        <f t="shared" si="37"/>
        <v>-19.891013999999998</v>
      </c>
      <c r="K169" s="44">
        <f t="shared" si="38"/>
        <v>-21.191216000000001</v>
      </c>
      <c r="L169" s="44">
        <f t="shared" si="39"/>
        <v>-23.213238</v>
      </c>
      <c r="N169" s="89">
        <v>12838200000</v>
      </c>
      <c r="O169" s="89">
        <v>-13.208023000000001</v>
      </c>
      <c r="Q169" s="90">
        <f t="shared" si="40"/>
        <v>13.15438</v>
      </c>
      <c r="R169" s="90">
        <f t="shared" si="41"/>
        <v>-11.442307</v>
      </c>
      <c r="S169" s="44">
        <f t="shared" si="42"/>
        <v>-13.241047999999999</v>
      </c>
      <c r="T169" s="44">
        <f t="shared" si="43"/>
        <v>-16.293779000000001</v>
      </c>
      <c r="U169" s="44">
        <f t="shared" si="44"/>
        <v>-20.091145000000001</v>
      </c>
      <c r="V169" s="44">
        <f t="shared" si="45"/>
        <v>-24.217386000000001</v>
      </c>
      <c r="W169" s="44">
        <f t="shared" si="46"/>
        <v>-27.821073999999999</v>
      </c>
      <c r="X169" s="44">
        <f t="shared" si="47"/>
        <v>-31.052842999999999</v>
      </c>
    </row>
    <row r="170" spans="2:24" x14ac:dyDescent="0.25">
      <c r="B170" s="89">
        <v>12917245000</v>
      </c>
      <c r="C170" s="89">
        <v>-16.426856999999998</v>
      </c>
      <c r="E170" s="90">
        <f t="shared" si="32"/>
        <v>13.233425</v>
      </c>
      <c r="F170" s="90">
        <f t="shared" si="33"/>
        <v>-18.389773999999999</v>
      </c>
      <c r="G170" s="44">
        <f t="shared" si="34"/>
        <v>-18.635551</v>
      </c>
      <c r="H170" s="44">
        <f t="shared" si="35"/>
        <v>-18.983128000000001</v>
      </c>
      <c r="I170" s="44">
        <f t="shared" si="36"/>
        <v>-19.572412</v>
      </c>
      <c r="J170" s="44">
        <f t="shared" si="37"/>
        <v>-20.484589</v>
      </c>
      <c r="K170" s="44">
        <f t="shared" si="38"/>
        <v>-21.812206</v>
      </c>
      <c r="L170" s="44">
        <f t="shared" si="39"/>
        <v>-23.869654000000001</v>
      </c>
      <c r="N170" s="89">
        <v>12917245000</v>
      </c>
      <c r="O170" s="89">
        <v>-12.686522</v>
      </c>
      <c r="Q170" s="90">
        <f t="shared" si="40"/>
        <v>13.233425</v>
      </c>
      <c r="R170" s="90">
        <f t="shared" si="41"/>
        <v>-11.061866999999999</v>
      </c>
      <c r="S170" s="44">
        <f t="shared" si="42"/>
        <v>-12.245399000000001</v>
      </c>
      <c r="T170" s="44">
        <f t="shared" si="43"/>
        <v>-15.008732999999999</v>
      </c>
      <c r="U170" s="44">
        <f t="shared" si="44"/>
        <v>-18.573136999999999</v>
      </c>
      <c r="V170" s="44">
        <f t="shared" si="45"/>
        <v>-22.493179000000001</v>
      </c>
      <c r="W170" s="44">
        <f t="shared" si="46"/>
        <v>-26.274338</v>
      </c>
      <c r="X170" s="44">
        <f t="shared" si="47"/>
        <v>-29.678913000000001</v>
      </c>
    </row>
    <row r="171" spans="2:24" x14ac:dyDescent="0.25">
      <c r="B171" s="89">
        <v>12996290000</v>
      </c>
      <c r="C171" s="89">
        <v>-16.881250000000001</v>
      </c>
      <c r="E171" s="90">
        <f t="shared" si="32"/>
        <v>13.312469999999999</v>
      </c>
      <c r="F171" s="90">
        <f t="shared" si="33"/>
        <v>-18.897490000000001</v>
      </c>
      <c r="G171" s="44">
        <f t="shared" si="34"/>
        <v>-19.135356999999999</v>
      </c>
      <c r="H171" s="44">
        <f t="shared" si="35"/>
        <v>-19.532188000000001</v>
      </c>
      <c r="I171" s="44">
        <f t="shared" si="36"/>
        <v>-20.140302999999999</v>
      </c>
      <c r="J171" s="44">
        <f t="shared" si="37"/>
        <v>-21.026924000000001</v>
      </c>
      <c r="K171" s="44">
        <f t="shared" si="38"/>
        <v>-22.386144999999999</v>
      </c>
      <c r="L171" s="44">
        <f t="shared" si="39"/>
        <v>-24.494774</v>
      </c>
      <c r="N171" s="89">
        <v>12996290000</v>
      </c>
      <c r="O171" s="89">
        <v>-12.582504</v>
      </c>
      <c r="Q171" s="90">
        <f t="shared" si="40"/>
        <v>13.312469999999999</v>
      </c>
      <c r="R171" s="90">
        <f t="shared" si="41"/>
        <v>-10.782225</v>
      </c>
      <c r="S171" s="44">
        <f t="shared" si="42"/>
        <v>-11.508343999999999</v>
      </c>
      <c r="T171" s="44">
        <f t="shared" si="43"/>
        <v>-13.915854</v>
      </c>
      <c r="U171" s="44">
        <f t="shared" si="44"/>
        <v>-17.154308</v>
      </c>
      <c r="V171" s="44">
        <f t="shared" si="45"/>
        <v>-20.842936999999999</v>
      </c>
      <c r="W171" s="44">
        <f t="shared" si="46"/>
        <v>-24.751162000000001</v>
      </c>
      <c r="X171" s="44">
        <f t="shared" si="47"/>
        <v>-28.313514999999999</v>
      </c>
    </row>
    <row r="172" spans="2:24" x14ac:dyDescent="0.25">
      <c r="B172" s="89">
        <v>13075335000</v>
      </c>
      <c r="C172" s="89">
        <v>-17.374029</v>
      </c>
      <c r="E172" s="90">
        <f t="shared" si="32"/>
        <v>13.391515</v>
      </c>
      <c r="F172" s="90">
        <f t="shared" si="33"/>
        <v>-19.400255000000001</v>
      </c>
      <c r="G172" s="44">
        <f t="shared" si="34"/>
        <v>-19.644511999999999</v>
      </c>
      <c r="H172" s="44">
        <f t="shared" si="35"/>
        <v>-20.098623</v>
      </c>
      <c r="I172" s="44">
        <f t="shared" si="36"/>
        <v>-20.720243</v>
      </c>
      <c r="J172" s="44">
        <f t="shared" si="37"/>
        <v>-21.550749</v>
      </c>
      <c r="K172" s="44">
        <f t="shared" si="38"/>
        <v>-22.956682000000001</v>
      </c>
      <c r="L172" s="44">
        <f t="shared" si="39"/>
        <v>-25.129176999999999</v>
      </c>
      <c r="N172" s="89">
        <v>13075335000</v>
      </c>
      <c r="O172" s="89">
        <v>-11.876257000000001</v>
      </c>
      <c r="Q172" s="90">
        <f t="shared" si="40"/>
        <v>13.391515</v>
      </c>
      <c r="R172" s="90">
        <f t="shared" si="41"/>
        <v>-10.753663</v>
      </c>
      <c r="S172" s="44">
        <f t="shared" si="42"/>
        <v>-11.317256</v>
      </c>
      <c r="T172" s="44">
        <f t="shared" si="43"/>
        <v>-12.943250000000001</v>
      </c>
      <c r="U172" s="44">
        <f t="shared" si="44"/>
        <v>-15.71297</v>
      </c>
      <c r="V172" s="44">
        <f t="shared" si="45"/>
        <v>-19.419578999999999</v>
      </c>
      <c r="W172" s="44">
        <f t="shared" si="46"/>
        <v>-23.398548000000002</v>
      </c>
      <c r="X172" s="44">
        <f t="shared" si="47"/>
        <v>-27.10351</v>
      </c>
    </row>
    <row r="173" spans="2:24" x14ac:dyDescent="0.25">
      <c r="B173" s="89">
        <v>13154380000</v>
      </c>
      <c r="C173" s="89">
        <v>-17.822928999999998</v>
      </c>
      <c r="E173" s="90">
        <f t="shared" si="32"/>
        <v>13.470560000000001</v>
      </c>
      <c r="F173" s="90">
        <f t="shared" si="33"/>
        <v>-19.962883000000001</v>
      </c>
      <c r="G173" s="44">
        <f t="shared" si="34"/>
        <v>-20.223891999999999</v>
      </c>
      <c r="H173" s="44">
        <f t="shared" si="35"/>
        <v>-20.666414</v>
      </c>
      <c r="I173" s="44">
        <f t="shared" si="36"/>
        <v>-21.30592</v>
      </c>
      <c r="J173" s="44">
        <f t="shared" si="37"/>
        <v>-22.184878999999999</v>
      </c>
      <c r="K173" s="44">
        <f t="shared" si="38"/>
        <v>-23.663601</v>
      </c>
      <c r="L173" s="44">
        <f t="shared" si="39"/>
        <v>-26.003015999999999</v>
      </c>
      <c r="N173" s="89">
        <v>13154380000</v>
      </c>
      <c r="O173" s="89">
        <v>-11.442307</v>
      </c>
      <c r="Q173" s="90">
        <f t="shared" si="40"/>
        <v>13.470560000000001</v>
      </c>
      <c r="R173" s="90">
        <f t="shared" si="41"/>
        <v>-10.729502999999999</v>
      </c>
      <c r="S173" s="44">
        <f t="shared" si="42"/>
        <v>-11.154047</v>
      </c>
      <c r="T173" s="44">
        <f t="shared" si="43"/>
        <v>-12.249613999999999</v>
      </c>
      <c r="U173" s="44">
        <f t="shared" si="44"/>
        <v>-14.489207</v>
      </c>
      <c r="V173" s="44">
        <f t="shared" si="45"/>
        <v>-17.990549000000001</v>
      </c>
      <c r="W173" s="44">
        <f t="shared" si="46"/>
        <v>-21.951694</v>
      </c>
      <c r="X173" s="44">
        <f t="shared" si="47"/>
        <v>-25.765021999999998</v>
      </c>
    </row>
    <row r="174" spans="2:24" x14ac:dyDescent="0.25">
      <c r="B174" s="89">
        <v>13233425000</v>
      </c>
      <c r="C174" s="89">
        <v>-18.389773999999999</v>
      </c>
      <c r="E174" s="90">
        <f t="shared" si="32"/>
        <v>13.549605</v>
      </c>
      <c r="F174" s="90">
        <f t="shared" si="33"/>
        <v>-20.576101000000001</v>
      </c>
      <c r="G174" s="44">
        <f t="shared" si="34"/>
        <v>-20.852108000000001</v>
      </c>
      <c r="H174" s="44">
        <f t="shared" si="35"/>
        <v>-21.257807</v>
      </c>
      <c r="I174" s="44">
        <f t="shared" si="36"/>
        <v>-21.912980999999998</v>
      </c>
      <c r="J174" s="44">
        <f t="shared" si="37"/>
        <v>-22.889596999999998</v>
      </c>
      <c r="K174" s="44">
        <f t="shared" si="38"/>
        <v>-24.479624000000001</v>
      </c>
      <c r="L174" s="44">
        <f t="shared" si="39"/>
        <v>-27.014130000000002</v>
      </c>
      <c r="N174" s="89">
        <v>13233425000</v>
      </c>
      <c r="O174" s="89">
        <v>-11.061866999999999</v>
      </c>
      <c r="Q174" s="90">
        <f t="shared" si="40"/>
        <v>13.549605</v>
      </c>
      <c r="R174" s="90">
        <f t="shared" si="41"/>
        <v>-10.687365</v>
      </c>
      <c r="S174" s="44">
        <f t="shared" si="42"/>
        <v>-10.921593</v>
      </c>
      <c r="T174" s="44">
        <f t="shared" si="43"/>
        <v>-11.859012</v>
      </c>
      <c r="U174" s="44">
        <f t="shared" si="44"/>
        <v>-13.64289</v>
      </c>
      <c r="V174" s="44">
        <f t="shared" si="45"/>
        <v>-16.413446</v>
      </c>
      <c r="W174" s="44">
        <f t="shared" si="46"/>
        <v>-20.223326</v>
      </c>
      <c r="X174" s="44">
        <f t="shared" si="47"/>
        <v>-24.130253</v>
      </c>
    </row>
    <row r="175" spans="2:24" x14ac:dyDescent="0.25">
      <c r="B175" s="89">
        <v>13312470000</v>
      </c>
      <c r="C175" s="89">
        <v>-18.897490000000001</v>
      </c>
      <c r="E175" s="90">
        <f t="shared" si="32"/>
        <v>13.62865</v>
      </c>
      <c r="F175" s="90">
        <f t="shared" si="33"/>
        <v>-21.151577</v>
      </c>
      <c r="G175" s="44">
        <f t="shared" si="34"/>
        <v>-21.457899000000001</v>
      </c>
      <c r="H175" s="44">
        <f t="shared" si="35"/>
        <v>-21.910157999999999</v>
      </c>
      <c r="I175" s="44">
        <f t="shared" si="36"/>
        <v>-22.597721</v>
      </c>
      <c r="J175" s="44">
        <f t="shared" si="37"/>
        <v>-23.595800000000001</v>
      </c>
      <c r="K175" s="44">
        <f t="shared" si="38"/>
        <v>-25.308865000000001</v>
      </c>
      <c r="L175" s="44">
        <f t="shared" si="39"/>
        <v>-28.055627999999999</v>
      </c>
      <c r="N175" s="89">
        <v>13312470000</v>
      </c>
      <c r="O175" s="89">
        <v>-10.782225</v>
      </c>
      <c r="Q175" s="90">
        <f t="shared" si="40"/>
        <v>13.62865</v>
      </c>
      <c r="R175" s="90">
        <f t="shared" si="41"/>
        <v>-10.774100000000001</v>
      </c>
      <c r="S175" s="44">
        <f t="shared" si="42"/>
        <v>-10.907273</v>
      </c>
      <c r="T175" s="44">
        <f t="shared" si="43"/>
        <v>-11.583503</v>
      </c>
      <c r="U175" s="44">
        <f t="shared" si="44"/>
        <v>-12.924405</v>
      </c>
      <c r="V175" s="44">
        <f t="shared" si="45"/>
        <v>-15.089549999999999</v>
      </c>
      <c r="W175" s="44">
        <f t="shared" si="46"/>
        <v>-18.660181000000001</v>
      </c>
      <c r="X175" s="44">
        <f t="shared" si="47"/>
        <v>-22.603629999999999</v>
      </c>
    </row>
    <row r="176" spans="2:24" x14ac:dyDescent="0.25">
      <c r="B176" s="89">
        <v>13391515000</v>
      </c>
      <c r="C176" s="89">
        <v>-19.400255000000001</v>
      </c>
      <c r="E176" s="90">
        <f t="shared" si="32"/>
        <v>13.707694999999999</v>
      </c>
      <c r="F176" s="90">
        <f t="shared" si="33"/>
        <v>-21.738052</v>
      </c>
      <c r="G176" s="44">
        <f t="shared" si="34"/>
        <v>-22.030889999999999</v>
      </c>
      <c r="H176" s="44">
        <f t="shared" si="35"/>
        <v>-22.603300000000001</v>
      </c>
      <c r="I176" s="44">
        <f t="shared" si="36"/>
        <v>-23.349060000000001</v>
      </c>
      <c r="J176" s="44">
        <f t="shared" si="37"/>
        <v>-24.413951999999998</v>
      </c>
      <c r="K176" s="44">
        <f t="shared" si="38"/>
        <v>-26.321299</v>
      </c>
      <c r="L176" s="44">
        <f t="shared" si="39"/>
        <v>-29.325209000000001</v>
      </c>
      <c r="N176" s="89">
        <v>13391515000</v>
      </c>
      <c r="O176" s="89">
        <v>-10.753663</v>
      </c>
      <c r="Q176" s="90">
        <f t="shared" si="40"/>
        <v>13.707694999999999</v>
      </c>
      <c r="R176" s="90">
        <f t="shared" si="41"/>
        <v>-10.889390000000001</v>
      </c>
      <c r="S176" s="44">
        <f t="shared" si="42"/>
        <v>-10.994818</v>
      </c>
      <c r="T176" s="44">
        <f t="shared" si="43"/>
        <v>-11.437965999999999</v>
      </c>
      <c r="U176" s="44">
        <f t="shared" si="44"/>
        <v>-12.373787</v>
      </c>
      <c r="V176" s="44">
        <f t="shared" si="45"/>
        <v>-14.229425000000001</v>
      </c>
      <c r="W176" s="44">
        <f t="shared" si="46"/>
        <v>-17.454674000000001</v>
      </c>
      <c r="X176" s="44">
        <f t="shared" si="47"/>
        <v>-21.326761000000001</v>
      </c>
    </row>
    <row r="177" spans="2:24" x14ac:dyDescent="0.25">
      <c r="B177" s="89">
        <v>13470560000</v>
      </c>
      <c r="C177" s="89">
        <v>-19.962883000000001</v>
      </c>
      <c r="E177" s="90">
        <f t="shared" si="32"/>
        <v>13.78674</v>
      </c>
      <c r="F177" s="90">
        <f t="shared" si="33"/>
        <v>-22.459257000000001</v>
      </c>
      <c r="G177" s="44">
        <f t="shared" si="34"/>
        <v>-22.777079000000001</v>
      </c>
      <c r="H177" s="44">
        <f t="shared" si="35"/>
        <v>-23.288627999999999</v>
      </c>
      <c r="I177" s="44">
        <f t="shared" si="36"/>
        <v>-24.094740000000002</v>
      </c>
      <c r="J177" s="44">
        <f t="shared" si="37"/>
        <v>-25.390514</v>
      </c>
      <c r="K177" s="44">
        <f t="shared" si="38"/>
        <v>-27.601237999999999</v>
      </c>
      <c r="L177" s="44">
        <f t="shared" si="39"/>
        <v>-30.945784</v>
      </c>
      <c r="N177" s="89">
        <v>13470560000</v>
      </c>
      <c r="O177" s="89">
        <v>-10.729502999999999</v>
      </c>
      <c r="Q177" s="90">
        <f t="shared" si="40"/>
        <v>13.78674</v>
      </c>
      <c r="R177" s="90">
        <f t="shared" si="41"/>
        <v>-11.068733</v>
      </c>
      <c r="S177" s="44">
        <f t="shared" si="42"/>
        <v>-11.134687</v>
      </c>
      <c r="T177" s="44">
        <f t="shared" si="43"/>
        <v>-11.470275000000001</v>
      </c>
      <c r="U177" s="44">
        <f t="shared" si="44"/>
        <v>-12.149898</v>
      </c>
      <c r="V177" s="44">
        <f t="shared" si="45"/>
        <v>-13.620839999999999</v>
      </c>
      <c r="W177" s="44">
        <f t="shared" si="46"/>
        <v>-16.360610999999999</v>
      </c>
      <c r="X177" s="44">
        <f t="shared" si="47"/>
        <v>-20.001186000000001</v>
      </c>
    </row>
    <row r="178" spans="2:24" x14ac:dyDescent="0.25">
      <c r="B178" s="89">
        <v>13549605000</v>
      </c>
      <c r="C178" s="89">
        <v>-20.576101000000001</v>
      </c>
      <c r="E178" s="90">
        <f t="shared" si="32"/>
        <v>13.865785000000001</v>
      </c>
      <c r="F178" s="90">
        <f t="shared" si="33"/>
        <v>-23.130500999999999</v>
      </c>
      <c r="G178" s="44">
        <f t="shared" si="34"/>
        <v>-23.511225</v>
      </c>
      <c r="H178" s="44">
        <f t="shared" si="35"/>
        <v>-23.987805999999999</v>
      </c>
      <c r="I178" s="44">
        <f t="shared" si="36"/>
        <v>-24.910049000000001</v>
      </c>
      <c r="J178" s="44">
        <f t="shared" si="37"/>
        <v>-26.433067000000001</v>
      </c>
      <c r="K178" s="44">
        <f t="shared" si="38"/>
        <v>-29.015557999999999</v>
      </c>
      <c r="L178" s="44">
        <f t="shared" si="39"/>
        <v>-32.733559</v>
      </c>
      <c r="N178" s="89">
        <v>13549605000</v>
      </c>
      <c r="O178" s="89">
        <v>-10.687365</v>
      </c>
      <c r="Q178" s="90">
        <f t="shared" si="40"/>
        <v>13.865785000000001</v>
      </c>
      <c r="R178" s="90">
        <f t="shared" si="41"/>
        <v>-11.385185999999999</v>
      </c>
      <c r="S178" s="44">
        <f t="shared" si="42"/>
        <v>-11.395562999999999</v>
      </c>
      <c r="T178" s="44">
        <f t="shared" si="43"/>
        <v>-11.613826</v>
      </c>
      <c r="U178" s="44">
        <f t="shared" si="44"/>
        <v>-12.130113</v>
      </c>
      <c r="V178" s="44">
        <f t="shared" si="45"/>
        <v>-13.151812</v>
      </c>
      <c r="W178" s="44">
        <f t="shared" si="46"/>
        <v>-15.390743000000001</v>
      </c>
      <c r="X178" s="44">
        <f t="shared" si="47"/>
        <v>-18.730454999999999</v>
      </c>
    </row>
    <row r="179" spans="2:24" x14ac:dyDescent="0.25">
      <c r="B179" s="89">
        <v>13628650000</v>
      </c>
      <c r="C179" s="89">
        <v>-21.151577</v>
      </c>
      <c r="E179" s="90">
        <f t="shared" si="32"/>
        <v>13.94483</v>
      </c>
      <c r="F179" s="90">
        <f t="shared" si="33"/>
        <v>-23.685780000000001</v>
      </c>
      <c r="G179" s="44">
        <f t="shared" si="34"/>
        <v>-24.055868</v>
      </c>
      <c r="H179" s="44">
        <f t="shared" si="35"/>
        <v>-24.746979</v>
      </c>
      <c r="I179" s="44">
        <f t="shared" si="36"/>
        <v>-25.881599000000001</v>
      </c>
      <c r="J179" s="44">
        <f t="shared" si="37"/>
        <v>-27.627483000000002</v>
      </c>
      <c r="K179" s="44">
        <f t="shared" si="38"/>
        <v>-30.661532999999999</v>
      </c>
      <c r="L179" s="44">
        <f t="shared" si="39"/>
        <v>-34.698943999999997</v>
      </c>
      <c r="N179" s="89">
        <v>13628650000</v>
      </c>
      <c r="O179" s="89">
        <v>-10.774100000000001</v>
      </c>
      <c r="Q179" s="90">
        <f t="shared" si="40"/>
        <v>13.94483</v>
      </c>
      <c r="R179" s="90">
        <f t="shared" si="41"/>
        <v>-11.624453000000001</v>
      </c>
      <c r="S179" s="44">
        <f t="shared" si="42"/>
        <v>-11.626953</v>
      </c>
      <c r="T179" s="44">
        <f t="shared" si="43"/>
        <v>-11.847757</v>
      </c>
      <c r="U179" s="44">
        <f t="shared" si="44"/>
        <v>-12.213737999999999</v>
      </c>
      <c r="V179" s="44">
        <f t="shared" si="45"/>
        <v>-12.939750999999999</v>
      </c>
      <c r="W179" s="44">
        <f t="shared" si="46"/>
        <v>-14.730584</v>
      </c>
      <c r="X179" s="44">
        <f t="shared" si="47"/>
        <v>-17.708611999999999</v>
      </c>
    </row>
    <row r="180" spans="2:24" x14ac:dyDescent="0.25">
      <c r="B180" s="89">
        <v>13707695000</v>
      </c>
      <c r="C180" s="89">
        <v>-21.738052</v>
      </c>
      <c r="E180" s="90">
        <f t="shared" si="32"/>
        <v>14.023875</v>
      </c>
      <c r="F180" s="90">
        <f t="shared" si="33"/>
        <v>-24.163689000000002</v>
      </c>
      <c r="G180" s="44">
        <f t="shared" si="34"/>
        <v>-24.660727000000001</v>
      </c>
      <c r="H180" s="44">
        <f t="shared" si="35"/>
        <v>-25.433340000000001</v>
      </c>
      <c r="I180" s="44">
        <f t="shared" si="36"/>
        <v>-26.839749999999999</v>
      </c>
      <c r="J180" s="44">
        <f t="shared" si="37"/>
        <v>-29.121212</v>
      </c>
      <c r="K180" s="44">
        <f t="shared" si="38"/>
        <v>-32.629950999999998</v>
      </c>
      <c r="L180" s="44">
        <f t="shared" si="39"/>
        <v>-36.886009000000001</v>
      </c>
      <c r="N180" s="89">
        <v>13707695000</v>
      </c>
      <c r="O180" s="89">
        <v>-10.889390000000001</v>
      </c>
      <c r="Q180" s="90">
        <f t="shared" si="40"/>
        <v>14.023875</v>
      </c>
      <c r="R180" s="90">
        <f t="shared" si="41"/>
        <v>-11.973653000000001</v>
      </c>
      <c r="S180" s="44">
        <f t="shared" si="42"/>
        <v>-11.957582</v>
      </c>
      <c r="T180" s="44">
        <f t="shared" si="43"/>
        <v>-12.156294000000001</v>
      </c>
      <c r="U180" s="44">
        <f t="shared" si="44"/>
        <v>-12.419017999999999</v>
      </c>
      <c r="V180" s="44">
        <f t="shared" si="45"/>
        <v>-13.018991</v>
      </c>
      <c r="W180" s="44">
        <f t="shared" si="46"/>
        <v>-14.464093</v>
      </c>
      <c r="X180" s="44">
        <f t="shared" si="47"/>
        <v>-17.033626999999999</v>
      </c>
    </row>
    <row r="181" spans="2:24" x14ac:dyDescent="0.25">
      <c r="B181" s="89">
        <v>13786740000</v>
      </c>
      <c r="C181" s="89">
        <v>-22.459257000000001</v>
      </c>
      <c r="E181" s="90">
        <f t="shared" si="32"/>
        <v>14.102919999999999</v>
      </c>
      <c r="F181" s="90">
        <f t="shared" si="33"/>
        <v>-24.701332000000001</v>
      </c>
      <c r="G181" s="44">
        <f t="shared" si="34"/>
        <v>-25.288332</v>
      </c>
      <c r="H181" s="44">
        <f t="shared" si="35"/>
        <v>-26.147144000000001</v>
      </c>
      <c r="I181" s="44">
        <f t="shared" si="36"/>
        <v>-27.945232000000001</v>
      </c>
      <c r="J181" s="44">
        <f t="shared" si="37"/>
        <v>-30.763048000000001</v>
      </c>
      <c r="K181" s="44">
        <f t="shared" si="38"/>
        <v>-34.753906000000001</v>
      </c>
      <c r="L181" s="44">
        <f t="shared" si="39"/>
        <v>-39.077838999999997</v>
      </c>
      <c r="N181" s="89">
        <v>13786740000</v>
      </c>
      <c r="O181" s="89">
        <v>-11.068733</v>
      </c>
      <c r="Q181" s="90">
        <f t="shared" si="40"/>
        <v>14.102919999999999</v>
      </c>
      <c r="R181" s="90">
        <f t="shared" si="41"/>
        <v>-12.514182</v>
      </c>
      <c r="S181" s="44">
        <f t="shared" si="42"/>
        <v>-12.472962000000001</v>
      </c>
      <c r="T181" s="44">
        <f t="shared" si="43"/>
        <v>-12.542869</v>
      </c>
      <c r="U181" s="44">
        <f t="shared" si="44"/>
        <v>-12.752352</v>
      </c>
      <c r="V181" s="44">
        <f t="shared" si="45"/>
        <v>-13.200027</v>
      </c>
      <c r="W181" s="44">
        <f t="shared" si="46"/>
        <v>-14.340336000000001</v>
      </c>
      <c r="X181" s="44">
        <f t="shared" si="47"/>
        <v>-16.497005000000001</v>
      </c>
    </row>
    <row r="182" spans="2:24" x14ac:dyDescent="0.25">
      <c r="B182" s="89">
        <v>13865785000</v>
      </c>
      <c r="C182" s="89">
        <v>-23.130500999999999</v>
      </c>
      <c r="E182" s="90">
        <f t="shared" si="32"/>
        <v>14.181965</v>
      </c>
      <c r="F182" s="90">
        <f t="shared" si="33"/>
        <v>-24.90344</v>
      </c>
      <c r="G182" s="44">
        <f t="shared" si="34"/>
        <v>-25.540562000000001</v>
      </c>
      <c r="H182" s="44">
        <f t="shared" si="35"/>
        <v>-27.004452000000001</v>
      </c>
      <c r="I182" s="44">
        <f t="shared" si="36"/>
        <v>-29.332875999999999</v>
      </c>
      <c r="J182" s="44">
        <f t="shared" si="37"/>
        <v>-32.645930999999997</v>
      </c>
      <c r="K182" s="44">
        <f t="shared" si="38"/>
        <v>-36.970759999999999</v>
      </c>
      <c r="L182" s="44">
        <f t="shared" si="39"/>
        <v>-41.219588999999999</v>
      </c>
      <c r="N182" s="89">
        <v>13865785000</v>
      </c>
      <c r="O182" s="89">
        <v>-11.385185999999999</v>
      </c>
      <c r="Q182" s="90">
        <f t="shared" si="40"/>
        <v>14.181965</v>
      </c>
      <c r="R182" s="90">
        <f t="shared" si="41"/>
        <v>-12.973516</v>
      </c>
      <c r="S182" s="44">
        <f t="shared" si="42"/>
        <v>-12.915760000000001</v>
      </c>
      <c r="T182" s="44">
        <f t="shared" si="43"/>
        <v>-13.018026000000001</v>
      </c>
      <c r="U182" s="44">
        <f t="shared" si="44"/>
        <v>-13.177288000000001</v>
      </c>
      <c r="V182" s="44">
        <f t="shared" si="45"/>
        <v>-13.52275</v>
      </c>
      <c r="W182" s="44">
        <f t="shared" si="46"/>
        <v>-14.437644000000001</v>
      </c>
      <c r="X182" s="44">
        <f t="shared" si="47"/>
        <v>-16.247812</v>
      </c>
    </row>
    <row r="183" spans="2:24" x14ac:dyDescent="0.25">
      <c r="B183" s="89">
        <v>13944830000</v>
      </c>
      <c r="C183" s="89">
        <v>-23.685780000000001</v>
      </c>
      <c r="E183" s="90">
        <f t="shared" si="32"/>
        <v>14.261010000000001</v>
      </c>
      <c r="F183" s="90">
        <f t="shared" si="33"/>
        <v>-25.115402</v>
      </c>
      <c r="G183" s="44">
        <f t="shared" si="34"/>
        <v>-26.021753</v>
      </c>
      <c r="H183" s="44">
        <f t="shared" si="35"/>
        <v>-27.921249</v>
      </c>
      <c r="I183" s="44">
        <f t="shared" si="36"/>
        <v>-30.823419999999999</v>
      </c>
      <c r="J183" s="44">
        <f t="shared" si="37"/>
        <v>-34.643982000000001</v>
      </c>
      <c r="K183" s="44">
        <f t="shared" si="38"/>
        <v>-39.065002</v>
      </c>
      <c r="L183" s="44">
        <f t="shared" si="39"/>
        <v>-43.081482000000001</v>
      </c>
      <c r="N183" s="89">
        <v>13944830000</v>
      </c>
      <c r="O183" s="89">
        <v>-11.624453000000001</v>
      </c>
      <c r="Q183" s="90">
        <f t="shared" si="40"/>
        <v>14.261010000000001</v>
      </c>
      <c r="R183" s="90">
        <f t="shared" si="41"/>
        <v>-13.524343</v>
      </c>
      <c r="S183" s="44">
        <f t="shared" si="42"/>
        <v>-13.446683999999999</v>
      </c>
      <c r="T183" s="44">
        <f t="shared" si="43"/>
        <v>-13.541376</v>
      </c>
      <c r="U183" s="44">
        <f t="shared" si="44"/>
        <v>-13.664823</v>
      </c>
      <c r="V183" s="44">
        <f t="shared" si="45"/>
        <v>-13.97198</v>
      </c>
      <c r="W183" s="44">
        <f t="shared" si="46"/>
        <v>-14.766564000000001</v>
      </c>
      <c r="X183" s="44">
        <f t="shared" si="47"/>
        <v>-16.348516</v>
      </c>
    </row>
    <row r="184" spans="2:24" x14ac:dyDescent="0.25">
      <c r="B184" s="89">
        <v>14023875000</v>
      </c>
      <c r="C184" s="89">
        <v>-24.163689000000002</v>
      </c>
      <c r="E184" s="90">
        <f t="shared" si="32"/>
        <v>14.340055</v>
      </c>
      <c r="F184" s="90">
        <f t="shared" si="33"/>
        <v>-25.340914000000001</v>
      </c>
      <c r="G184" s="44">
        <f t="shared" si="34"/>
        <v>-26.568646999999999</v>
      </c>
      <c r="H184" s="44">
        <f t="shared" si="35"/>
        <v>-29.037991000000002</v>
      </c>
      <c r="I184" s="44">
        <f t="shared" si="36"/>
        <v>-32.483387</v>
      </c>
      <c r="J184" s="44">
        <f t="shared" si="37"/>
        <v>-36.723782</v>
      </c>
      <c r="K184" s="44">
        <f t="shared" si="38"/>
        <v>-41.061104</v>
      </c>
      <c r="L184" s="44">
        <f t="shared" si="39"/>
        <v>-44.797111999999998</v>
      </c>
      <c r="N184" s="89">
        <v>14023875000</v>
      </c>
      <c r="O184" s="89">
        <v>-11.973653000000001</v>
      </c>
      <c r="Q184" s="90">
        <f t="shared" si="40"/>
        <v>14.340055</v>
      </c>
      <c r="R184" s="90">
        <f t="shared" si="41"/>
        <v>-14.249434000000001</v>
      </c>
      <c r="S184" s="44">
        <f t="shared" si="42"/>
        <v>-14.13048</v>
      </c>
      <c r="T184" s="44">
        <f t="shared" si="43"/>
        <v>-14.040321</v>
      </c>
      <c r="U184" s="44">
        <f t="shared" si="44"/>
        <v>-14.147843</v>
      </c>
      <c r="V184" s="44">
        <f t="shared" si="45"/>
        <v>-14.499459999999999</v>
      </c>
      <c r="W184" s="44">
        <f t="shared" si="46"/>
        <v>-15.223027999999999</v>
      </c>
      <c r="X184" s="44">
        <f t="shared" si="47"/>
        <v>-16.657598</v>
      </c>
    </row>
    <row r="185" spans="2:24" x14ac:dyDescent="0.25">
      <c r="B185" s="89">
        <v>14102920000</v>
      </c>
      <c r="C185" s="89">
        <v>-24.701332000000001</v>
      </c>
      <c r="E185" s="90">
        <f t="shared" si="32"/>
        <v>14.4191</v>
      </c>
      <c r="F185" s="90">
        <f t="shared" si="33"/>
        <v>-25.294913999999999</v>
      </c>
      <c r="G185" s="44">
        <f t="shared" si="34"/>
        <v>-27.011181000000001</v>
      </c>
      <c r="H185" s="44">
        <f t="shared" si="35"/>
        <v>-30.514208</v>
      </c>
      <c r="I185" s="44">
        <f t="shared" si="36"/>
        <v>-34.418334999999999</v>
      </c>
      <c r="J185" s="44">
        <f t="shared" si="37"/>
        <v>-38.738135999999997</v>
      </c>
      <c r="K185" s="44">
        <f t="shared" si="38"/>
        <v>-42.818859000000003</v>
      </c>
      <c r="L185" s="44">
        <f t="shared" si="39"/>
        <v>-46.312103</v>
      </c>
      <c r="N185" s="89">
        <v>14102920000</v>
      </c>
      <c r="O185" s="89">
        <v>-12.514182</v>
      </c>
      <c r="Q185" s="90">
        <f t="shared" si="40"/>
        <v>14.4191</v>
      </c>
      <c r="R185" s="90">
        <f t="shared" si="41"/>
        <v>-14.820967</v>
      </c>
      <c r="S185" s="44">
        <f t="shared" si="42"/>
        <v>-14.689723000000001</v>
      </c>
      <c r="T185" s="44">
        <f t="shared" si="43"/>
        <v>-14.556713</v>
      </c>
      <c r="U185" s="44">
        <f t="shared" si="44"/>
        <v>-14.647024999999999</v>
      </c>
      <c r="V185" s="44">
        <f t="shared" si="45"/>
        <v>-14.992018</v>
      </c>
      <c r="W185" s="44">
        <f t="shared" si="46"/>
        <v>-15.68723</v>
      </c>
      <c r="X185" s="44">
        <f t="shared" si="47"/>
        <v>-17.049990000000001</v>
      </c>
    </row>
    <row r="186" spans="2:24" x14ac:dyDescent="0.25">
      <c r="B186" s="89">
        <v>14181965000</v>
      </c>
      <c r="C186" s="89">
        <v>-24.90344</v>
      </c>
      <c r="E186" s="90">
        <f t="shared" si="32"/>
        <v>14.498144999999999</v>
      </c>
      <c r="F186" s="90">
        <f t="shared" si="33"/>
        <v>-25.651052</v>
      </c>
      <c r="G186" s="44">
        <f t="shared" si="34"/>
        <v>-28.118237000000001</v>
      </c>
      <c r="H186" s="44">
        <f t="shared" si="35"/>
        <v>-32.015968000000001</v>
      </c>
      <c r="I186" s="44">
        <f t="shared" si="36"/>
        <v>-36.175190000000001</v>
      </c>
      <c r="J186" s="44">
        <f t="shared" si="37"/>
        <v>-40.585445</v>
      </c>
      <c r="K186" s="44">
        <f t="shared" si="38"/>
        <v>-44.334403999999999</v>
      </c>
      <c r="L186" s="44">
        <f t="shared" si="39"/>
        <v>-47.490611999999999</v>
      </c>
      <c r="N186" s="89">
        <v>14181965000</v>
      </c>
      <c r="O186" s="89">
        <v>-12.973516</v>
      </c>
      <c r="Q186" s="90">
        <f t="shared" si="40"/>
        <v>14.498144999999999</v>
      </c>
      <c r="R186" s="90">
        <f t="shared" si="41"/>
        <v>-15.200707</v>
      </c>
      <c r="S186" s="44">
        <f t="shared" si="42"/>
        <v>-15.049365</v>
      </c>
      <c r="T186" s="44">
        <f t="shared" si="43"/>
        <v>-15.001222</v>
      </c>
      <c r="U186" s="44">
        <f t="shared" si="44"/>
        <v>-15.072896999999999</v>
      </c>
      <c r="V186" s="44">
        <f t="shared" si="45"/>
        <v>-15.455605</v>
      </c>
      <c r="W186" s="44">
        <f t="shared" si="46"/>
        <v>-16.16403</v>
      </c>
      <c r="X186" s="44">
        <f t="shared" si="47"/>
        <v>-17.539204000000002</v>
      </c>
    </row>
    <row r="187" spans="2:24" x14ac:dyDescent="0.25">
      <c r="B187" s="89">
        <v>14261010000</v>
      </c>
      <c r="C187" s="89">
        <v>-25.115402</v>
      </c>
      <c r="E187" s="90">
        <f t="shared" si="32"/>
        <v>14.57719</v>
      </c>
      <c r="F187" s="90">
        <f t="shared" si="33"/>
        <v>-26.359549999999999</v>
      </c>
      <c r="G187" s="44">
        <f t="shared" si="34"/>
        <v>-29.735249</v>
      </c>
      <c r="H187" s="44">
        <f t="shared" si="35"/>
        <v>-33.480834999999999</v>
      </c>
      <c r="I187" s="44">
        <f t="shared" si="36"/>
        <v>-37.739552000000003</v>
      </c>
      <c r="J187" s="44">
        <f t="shared" si="37"/>
        <v>-42.080852999999998</v>
      </c>
      <c r="K187" s="44">
        <f t="shared" si="38"/>
        <v>-45.503273</v>
      </c>
      <c r="L187" s="44">
        <f t="shared" si="39"/>
        <v>-48.538525</v>
      </c>
      <c r="N187" s="89">
        <v>14261010000</v>
      </c>
      <c r="O187" s="89">
        <v>-13.524343</v>
      </c>
      <c r="Q187" s="90">
        <f t="shared" si="40"/>
        <v>14.57719</v>
      </c>
      <c r="R187" s="90">
        <f t="shared" si="41"/>
        <v>-15.813846</v>
      </c>
      <c r="S187" s="44">
        <f t="shared" si="42"/>
        <v>-15.606413</v>
      </c>
      <c r="T187" s="44">
        <f t="shared" si="43"/>
        <v>-15.430662</v>
      </c>
      <c r="U187" s="44">
        <f t="shared" si="44"/>
        <v>-15.488685</v>
      </c>
      <c r="V187" s="44">
        <f t="shared" si="45"/>
        <v>-15.790623999999999</v>
      </c>
      <c r="W187" s="44">
        <f t="shared" si="46"/>
        <v>-16.527767000000001</v>
      </c>
      <c r="X187" s="44">
        <f t="shared" si="47"/>
        <v>-17.966532000000001</v>
      </c>
    </row>
    <row r="188" spans="2:24" x14ac:dyDescent="0.25">
      <c r="B188" s="89">
        <v>14340055000</v>
      </c>
      <c r="C188" s="89">
        <v>-25.340914000000001</v>
      </c>
      <c r="E188" s="90">
        <f t="shared" si="32"/>
        <v>14.656235000000001</v>
      </c>
      <c r="F188" s="90">
        <f t="shared" si="33"/>
        <v>-26.736740000000001</v>
      </c>
      <c r="G188" s="44">
        <f t="shared" si="34"/>
        <v>-30.672191999999999</v>
      </c>
      <c r="H188" s="44">
        <f t="shared" si="35"/>
        <v>-34.835625</v>
      </c>
      <c r="I188" s="44">
        <f t="shared" si="36"/>
        <v>-39.052776000000001</v>
      </c>
      <c r="J188" s="44">
        <f t="shared" si="37"/>
        <v>-43.149048000000001</v>
      </c>
      <c r="K188" s="44">
        <f t="shared" si="38"/>
        <v>-46.360610999999999</v>
      </c>
      <c r="L188" s="44">
        <f t="shared" si="39"/>
        <v>-49.115932000000001</v>
      </c>
      <c r="N188" s="89">
        <v>14340055000</v>
      </c>
      <c r="O188" s="89">
        <v>-14.249434000000001</v>
      </c>
      <c r="Q188" s="90">
        <f t="shared" si="40"/>
        <v>14.656235000000001</v>
      </c>
      <c r="R188" s="90">
        <f t="shared" si="41"/>
        <v>-16.110109000000001</v>
      </c>
      <c r="S188" s="44">
        <f t="shared" si="42"/>
        <v>-15.825923</v>
      </c>
      <c r="T188" s="44">
        <f t="shared" si="43"/>
        <v>-15.899507</v>
      </c>
      <c r="U188" s="44">
        <f t="shared" si="44"/>
        <v>-15.91248</v>
      </c>
      <c r="V188" s="44">
        <f t="shared" si="45"/>
        <v>-16.197094</v>
      </c>
      <c r="W188" s="44">
        <f t="shared" si="46"/>
        <v>-16.993863999999999</v>
      </c>
      <c r="X188" s="44">
        <f t="shared" si="47"/>
        <v>-18.577279999999998</v>
      </c>
    </row>
    <row r="189" spans="2:24" x14ac:dyDescent="0.25">
      <c r="B189" s="89">
        <v>14419100000</v>
      </c>
      <c r="C189" s="89">
        <v>-25.294913999999999</v>
      </c>
      <c r="E189" s="90">
        <f t="shared" si="32"/>
        <v>14.735279999999999</v>
      </c>
      <c r="F189" s="90">
        <f t="shared" si="33"/>
        <v>-27.578081000000001</v>
      </c>
      <c r="G189" s="44">
        <f t="shared" si="34"/>
        <v>-31.951388999999999</v>
      </c>
      <c r="H189" s="44">
        <f t="shared" si="35"/>
        <v>-35.622551000000001</v>
      </c>
      <c r="I189" s="44">
        <f t="shared" si="36"/>
        <v>-39.704932999999997</v>
      </c>
      <c r="J189" s="44">
        <f t="shared" si="37"/>
        <v>-43.703465000000001</v>
      </c>
      <c r="K189" s="44">
        <f t="shared" si="38"/>
        <v>-46.712429</v>
      </c>
      <c r="L189" s="44">
        <f t="shared" si="39"/>
        <v>-49.398437999999999</v>
      </c>
      <c r="N189" s="89">
        <v>14419100000</v>
      </c>
      <c r="O189" s="89">
        <v>-14.820967</v>
      </c>
      <c r="Q189" s="90">
        <f t="shared" si="40"/>
        <v>14.735279999999999</v>
      </c>
      <c r="R189" s="90">
        <f t="shared" si="41"/>
        <v>-16.976944</v>
      </c>
      <c r="S189" s="44">
        <f t="shared" si="42"/>
        <v>-16.489402999999999</v>
      </c>
      <c r="T189" s="44">
        <f t="shared" si="43"/>
        <v>-16.510681000000002</v>
      </c>
      <c r="U189" s="44">
        <f t="shared" si="44"/>
        <v>-16.426521000000001</v>
      </c>
      <c r="V189" s="44">
        <f t="shared" si="45"/>
        <v>-16.628864</v>
      </c>
      <c r="W189" s="44">
        <f t="shared" si="46"/>
        <v>-17.528793</v>
      </c>
      <c r="X189" s="44">
        <f t="shared" si="47"/>
        <v>-19.359843999999999</v>
      </c>
    </row>
    <row r="190" spans="2:24" x14ac:dyDescent="0.25">
      <c r="B190" s="89">
        <v>14498145000</v>
      </c>
      <c r="C190" s="89">
        <v>-25.651052</v>
      </c>
      <c r="E190" s="90">
        <f t="shared" si="32"/>
        <v>14.814325</v>
      </c>
      <c r="F190" s="90">
        <f t="shared" si="33"/>
        <v>-28.055686999999999</v>
      </c>
      <c r="G190" s="44">
        <f t="shared" si="34"/>
        <v>-32.459904000000002</v>
      </c>
      <c r="H190" s="44">
        <f t="shared" si="35"/>
        <v>-35.642395</v>
      </c>
      <c r="I190" s="44">
        <f t="shared" si="36"/>
        <v>-39.648139999999998</v>
      </c>
      <c r="J190" s="44">
        <f t="shared" si="37"/>
        <v>-43.682938</v>
      </c>
      <c r="K190" s="44">
        <f t="shared" si="38"/>
        <v>-46.669769000000002</v>
      </c>
      <c r="L190" s="44">
        <f t="shared" si="39"/>
        <v>-49.286754999999999</v>
      </c>
      <c r="N190" s="89">
        <v>14498145000</v>
      </c>
      <c r="O190" s="89">
        <v>-15.200707</v>
      </c>
      <c r="Q190" s="90">
        <f t="shared" si="40"/>
        <v>14.814325</v>
      </c>
      <c r="R190" s="90">
        <f t="shared" si="41"/>
        <v>-18.541616000000001</v>
      </c>
      <c r="S190" s="44">
        <f t="shared" si="42"/>
        <v>-17.503933</v>
      </c>
      <c r="T190" s="44">
        <f t="shared" si="43"/>
        <v>-17.396954999999998</v>
      </c>
      <c r="U190" s="44">
        <f t="shared" si="44"/>
        <v>-17.117588000000001</v>
      </c>
      <c r="V190" s="44">
        <f t="shared" si="45"/>
        <v>-17.255554</v>
      </c>
      <c r="W190" s="44">
        <f t="shared" si="46"/>
        <v>-18.286524</v>
      </c>
      <c r="X190" s="44">
        <f t="shared" si="47"/>
        <v>-20.432089000000001</v>
      </c>
    </row>
    <row r="191" spans="2:24" x14ac:dyDescent="0.25">
      <c r="B191" s="89">
        <v>14577190000</v>
      </c>
      <c r="C191" s="89">
        <v>-26.359549999999999</v>
      </c>
      <c r="E191" s="90">
        <f t="shared" si="32"/>
        <v>14.893370000000001</v>
      </c>
      <c r="F191" s="90">
        <f t="shared" si="33"/>
        <v>-27.209983999999999</v>
      </c>
      <c r="G191" s="44">
        <f t="shared" si="34"/>
        <v>-31.462434999999999</v>
      </c>
      <c r="H191" s="44">
        <f t="shared" si="35"/>
        <v>-35.126399999999997</v>
      </c>
      <c r="I191" s="44">
        <f t="shared" si="36"/>
        <v>-39.139389000000001</v>
      </c>
      <c r="J191" s="44">
        <f t="shared" si="37"/>
        <v>-42.999797999999998</v>
      </c>
      <c r="K191" s="44">
        <f t="shared" si="38"/>
        <v>-45.934916999999999</v>
      </c>
      <c r="L191" s="44">
        <f t="shared" si="39"/>
        <v>-48.565907000000003</v>
      </c>
      <c r="N191" s="89">
        <v>14577190000</v>
      </c>
      <c r="O191" s="89">
        <v>-15.813846</v>
      </c>
      <c r="Q191" s="90">
        <f t="shared" si="40"/>
        <v>14.893370000000001</v>
      </c>
      <c r="R191" s="90">
        <f t="shared" si="41"/>
        <v>-20.661280000000001</v>
      </c>
      <c r="S191" s="44">
        <f t="shared" si="42"/>
        <v>-19.039487999999999</v>
      </c>
      <c r="T191" s="44">
        <f t="shared" si="43"/>
        <v>-18.843658000000001</v>
      </c>
      <c r="U191" s="44">
        <f t="shared" si="44"/>
        <v>-18.173539999999999</v>
      </c>
      <c r="V191" s="44">
        <f t="shared" si="45"/>
        <v>-18.074770000000001</v>
      </c>
      <c r="W191" s="44">
        <f t="shared" si="46"/>
        <v>-19.255448999999999</v>
      </c>
      <c r="X191" s="44">
        <f t="shared" si="47"/>
        <v>-21.754515000000001</v>
      </c>
    </row>
    <row r="192" spans="2:24" x14ac:dyDescent="0.25">
      <c r="B192" s="89">
        <v>14656235000</v>
      </c>
      <c r="C192" s="89">
        <v>-26.736740000000001</v>
      </c>
      <c r="E192" s="90">
        <f t="shared" si="32"/>
        <v>14.972415</v>
      </c>
      <c r="F192" s="90">
        <f t="shared" si="33"/>
        <v>-25.848848</v>
      </c>
      <c r="G192" s="44">
        <f t="shared" si="34"/>
        <v>-29.888148999999999</v>
      </c>
      <c r="H192" s="44">
        <f t="shared" si="35"/>
        <v>-33.831389999999999</v>
      </c>
      <c r="I192" s="44">
        <f t="shared" si="36"/>
        <v>-37.872878999999998</v>
      </c>
      <c r="J192" s="44">
        <f t="shared" si="37"/>
        <v>-41.718674</v>
      </c>
      <c r="K192" s="44">
        <f t="shared" si="38"/>
        <v>-44.818085000000004</v>
      </c>
      <c r="L192" s="44">
        <f t="shared" si="39"/>
        <v>-47.482655000000001</v>
      </c>
      <c r="N192" s="89">
        <v>14656235000</v>
      </c>
      <c r="O192" s="89">
        <v>-16.110109000000001</v>
      </c>
      <c r="Q192" s="90">
        <f t="shared" si="40"/>
        <v>14.972415</v>
      </c>
      <c r="R192" s="90">
        <f t="shared" si="41"/>
        <v>-23.527156999999999</v>
      </c>
      <c r="S192" s="44">
        <f t="shared" si="42"/>
        <v>-21.678422999999999</v>
      </c>
      <c r="T192" s="44">
        <f t="shared" si="43"/>
        <v>-20.743811000000001</v>
      </c>
      <c r="U192" s="44">
        <f t="shared" si="44"/>
        <v>-19.510023</v>
      </c>
      <c r="V192" s="44">
        <f t="shared" si="45"/>
        <v>-19.161857999999999</v>
      </c>
      <c r="W192" s="44">
        <f t="shared" si="46"/>
        <v>-20.363227999999999</v>
      </c>
      <c r="X192" s="44">
        <f t="shared" si="47"/>
        <v>-23.114170000000001</v>
      </c>
    </row>
    <row r="193" spans="2:24" x14ac:dyDescent="0.25">
      <c r="B193" s="89">
        <v>14735280000</v>
      </c>
      <c r="C193" s="89">
        <v>-27.578081000000001</v>
      </c>
      <c r="E193" s="90">
        <f t="shared" si="32"/>
        <v>15.051460000000001</v>
      </c>
      <c r="F193" s="90">
        <f t="shared" si="33"/>
        <v>-24.526947</v>
      </c>
      <c r="G193" s="44">
        <f t="shared" si="34"/>
        <v>-28.301962</v>
      </c>
      <c r="H193" s="44">
        <f t="shared" si="35"/>
        <v>-31.926897</v>
      </c>
      <c r="I193" s="44">
        <f t="shared" si="36"/>
        <v>-36.034301999999997</v>
      </c>
      <c r="J193" s="44">
        <f t="shared" si="37"/>
        <v>-40.035305000000001</v>
      </c>
      <c r="K193" s="44">
        <f t="shared" si="38"/>
        <v>-43.256481000000001</v>
      </c>
      <c r="L193" s="44">
        <f t="shared" si="39"/>
        <v>-45.922275999999997</v>
      </c>
      <c r="N193" s="89">
        <v>14735280000</v>
      </c>
      <c r="O193" s="89">
        <v>-16.976944</v>
      </c>
      <c r="Q193" s="90">
        <f t="shared" si="40"/>
        <v>15.051460000000001</v>
      </c>
      <c r="R193" s="90">
        <f t="shared" si="41"/>
        <v>-26.835692999999999</v>
      </c>
      <c r="S193" s="44">
        <f t="shared" si="42"/>
        <v>-25.281466999999999</v>
      </c>
      <c r="T193" s="44">
        <f t="shared" si="43"/>
        <v>-23.253397</v>
      </c>
      <c r="U193" s="44">
        <f t="shared" si="44"/>
        <v>-21.299562000000002</v>
      </c>
      <c r="V193" s="44">
        <f t="shared" si="45"/>
        <v>-20.417629000000002</v>
      </c>
      <c r="W193" s="44">
        <f t="shared" si="46"/>
        <v>-21.509502000000001</v>
      </c>
      <c r="X193" s="44">
        <f t="shared" si="47"/>
        <v>-24.396730000000002</v>
      </c>
    </row>
    <row r="194" spans="2:24" x14ac:dyDescent="0.25">
      <c r="B194" s="89">
        <v>14814325000</v>
      </c>
      <c r="C194" s="89">
        <v>-28.055686999999999</v>
      </c>
      <c r="E194" s="90">
        <f t="shared" si="32"/>
        <v>15.130504999999999</v>
      </c>
      <c r="F194" s="90">
        <f t="shared" si="33"/>
        <v>-22.377533</v>
      </c>
      <c r="G194" s="44">
        <f t="shared" si="34"/>
        <v>-25.662043000000001</v>
      </c>
      <c r="H194" s="44">
        <f t="shared" si="35"/>
        <v>-30.018183000000001</v>
      </c>
      <c r="I194" s="44">
        <f t="shared" si="36"/>
        <v>-34.216152000000001</v>
      </c>
      <c r="J194" s="44">
        <f t="shared" si="37"/>
        <v>-37.997509000000001</v>
      </c>
      <c r="K194" s="44">
        <f t="shared" si="38"/>
        <v>-41.367713999999999</v>
      </c>
      <c r="L194" s="44">
        <f t="shared" si="39"/>
        <v>-44.254181000000003</v>
      </c>
      <c r="N194" s="89">
        <v>14814325000</v>
      </c>
      <c r="O194" s="89">
        <v>-18.541616000000001</v>
      </c>
      <c r="Q194" s="90">
        <f t="shared" si="40"/>
        <v>15.130504999999999</v>
      </c>
      <c r="R194" s="90">
        <f t="shared" si="41"/>
        <v>-29.870867000000001</v>
      </c>
      <c r="S194" s="44">
        <f t="shared" si="42"/>
        <v>-28.472576</v>
      </c>
      <c r="T194" s="44">
        <f t="shared" si="43"/>
        <v>-26.279055</v>
      </c>
      <c r="U194" s="44">
        <f t="shared" si="44"/>
        <v>-23.481311999999999</v>
      </c>
      <c r="V194" s="44">
        <f t="shared" si="45"/>
        <v>-21.920099</v>
      </c>
      <c r="W194" s="44">
        <f t="shared" si="46"/>
        <v>-22.697599</v>
      </c>
      <c r="X194" s="44">
        <f t="shared" si="47"/>
        <v>-25.559000000000001</v>
      </c>
    </row>
    <row r="195" spans="2:24" x14ac:dyDescent="0.25">
      <c r="B195" s="89">
        <v>14893370000</v>
      </c>
      <c r="C195" s="89">
        <v>-27.209983999999999</v>
      </c>
      <c r="E195" s="90">
        <f t="shared" si="32"/>
        <v>15.20955</v>
      </c>
      <c r="F195" s="90">
        <f t="shared" si="33"/>
        <v>-20.652670000000001</v>
      </c>
      <c r="G195" s="44">
        <f t="shared" si="34"/>
        <v>-23.398334999999999</v>
      </c>
      <c r="H195" s="44">
        <f t="shared" si="35"/>
        <v>-28.054345999999999</v>
      </c>
      <c r="I195" s="44">
        <f t="shared" si="36"/>
        <v>-32.285355000000003</v>
      </c>
      <c r="J195" s="44">
        <f t="shared" si="37"/>
        <v>-36.074593</v>
      </c>
      <c r="K195" s="44">
        <f t="shared" si="38"/>
        <v>-39.570960999999997</v>
      </c>
      <c r="L195" s="44">
        <f t="shared" si="39"/>
        <v>-42.622711000000002</v>
      </c>
      <c r="N195" s="89">
        <v>14893370000</v>
      </c>
      <c r="O195" s="89">
        <v>-20.661280000000001</v>
      </c>
      <c r="Q195" s="90">
        <f t="shared" si="40"/>
        <v>15.20955</v>
      </c>
      <c r="R195" s="90">
        <f t="shared" si="41"/>
        <v>-34.226990000000001</v>
      </c>
      <c r="S195" s="44">
        <f t="shared" si="42"/>
        <v>-32.567104</v>
      </c>
      <c r="T195" s="44">
        <f t="shared" si="43"/>
        <v>-29.878613000000001</v>
      </c>
      <c r="U195" s="44">
        <f t="shared" si="44"/>
        <v>-26.112895999999999</v>
      </c>
      <c r="V195" s="44">
        <f t="shared" si="45"/>
        <v>-23.603024000000001</v>
      </c>
      <c r="W195" s="44">
        <f t="shared" si="46"/>
        <v>-23.955593</v>
      </c>
      <c r="X195" s="44">
        <f t="shared" si="47"/>
        <v>-26.707830000000001</v>
      </c>
    </row>
    <row r="196" spans="2:24" x14ac:dyDescent="0.25">
      <c r="B196" s="89">
        <v>14972415000</v>
      </c>
      <c r="C196" s="89">
        <v>-25.848848</v>
      </c>
      <c r="E196" s="90">
        <f t="shared" si="32"/>
        <v>15.288595000000001</v>
      </c>
      <c r="F196" s="90">
        <f t="shared" si="33"/>
        <v>-19.727004999999998</v>
      </c>
      <c r="G196" s="44">
        <f t="shared" si="34"/>
        <v>-22.465837000000001</v>
      </c>
      <c r="H196" s="44">
        <f t="shared" si="35"/>
        <v>-25.986046000000002</v>
      </c>
      <c r="I196" s="44">
        <f t="shared" si="36"/>
        <v>-30.194464</v>
      </c>
      <c r="J196" s="44">
        <f t="shared" si="37"/>
        <v>-34.371445000000001</v>
      </c>
      <c r="K196" s="44">
        <f t="shared" si="38"/>
        <v>-37.914867000000001</v>
      </c>
      <c r="L196" s="44">
        <f t="shared" si="39"/>
        <v>-41.090302000000001</v>
      </c>
      <c r="N196" s="89">
        <v>14972415000</v>
      </c>
      <c r="O196" s="89">
        <v>-23.527156999999999</v>
      </c>
      <c r="Q196" s="90">
        <f t="shared" si="40"/>
        <v>15.288595000000001</v>
      </c>
      <c r="R196" s="90">
        <f t="shared" si="41"/>
        <v>-38.897078999999998</v>
      </c>
      <c r="S196" s="44">
        <f t="shared" si="42"/>
        <v>-36.888420000000004</v>
      </c>
      <c r="T196" s="44">
        <f t="shared" si="43"/>
        <v>-33.915951</v>
      </c>
      <c r="U196" s="44">
        <f t="shared" si="44"/>
        <v>-29.132389</v>
      </c>
      <c r="V196" s="44">
        <f t="shared" si="45"/>
        <v>-25.617343999999999</v>
      </c>
      <c r="W196" s="44">
        <f t="shared" si="46"/>
        <v>-25.277994</v>
      </c>
      <c r="X196" s="44">
        <f t="shared" si="47"/>
        <v>-27.73218</v>
      </c>
    </row>
    <row r="197" spans="2:24" x14ac:dyDescent="0.25">
      <c r="B197" s="89">
        <v>15051460000</v>
      </c>
      <c r="C197" s="89">
        <v>-24.526947</v>
      </c>
      <c r="E197" s="90">
        <f t="shared" ref="E197:E205" si="48">B201/1000000000</f>
        <v>15.36764</v>
      </c>
      <c r="F197" s="90">
        <f t="shared" ref="F197:F205" si="49">C201</f>
        <v>-18.301736999999999</v>
      </c>
      <c r="G197" s="44">
        <f t="shared" ref="G197:G205" si="50">C407</f>
        <v>-20.742598000000001</v>
      </c>
      <c r="H197" s="44">
        <f t="shared" ref="H197:H205" si="51">C613</f>
        <v>-24.222168</v>
      </c>
      <c r="I197" s="44">
        <f t="shared" ref="I197:I205" si="52">C819</f>
        <v>-28.393882999999999</v>
      </c>
      <c r="J197" s="44">
        <f t="shared" ref="J197:J205" si="53">C1025</f>
        <v>-32.657851999999998</v>
      </c>
      <c r="K197" s="44">
        <f t="shared" ref="K197:K205" si="54">C1231</f>
        <v>-36.336235000000002</v>
      </c>
      <c r="L197" s="44">
        <f t="shared" si="39"/>
        <v>-39.506110999999997</v>
      </c>
      <c r="N197" s="89">
        <v>15051460000</v>
      </c>
      <c r="O197" s="89">
        <v>-26.835692999999999</v>
      </c>
      <c r="Q197" s="90">
        <f t="shared" si="40"/>
        <v>15.36764</v>
      </c>
      <c r="R197" s="90">
        <f t="shared" si="41"/>
        <v>-46.762497000000003</v>
      </c>
      <c r="S197" s="44">
        <f t="shared" si="42"/>
        <v>-43.260818</v>
      </c>
      <c r="T197" s="44">
        <f t="shared" si="43"/>
        <v>-37.616951</v>
      </c>
      <c r="U197" s="44">
        <f t="shared" si="44"/>
        <v>-32.073073999999998</v>
      </c>
      <c r="V197" s="44">
        <f t="shared" si="45"/>
        <v>-27.97682</v>
      </c>
      <c r="W197" s="44">
        <f t="shared" si="46"/>
        <v>-26.736702000000001</v>
      </c>
      <c r="X197" s="44">
        <f t="shared" si="47"/>
        <v>-28.728732999999998</v>
      </c>
    </row>
    <row r="198" spans="2:24" x14ac:dyDescent="0.25">
      <c r="B198" s="89">
        <v>15130505000</v>
      </c>
      <c r="C198" s="89">
        <v>-22.377533</v>
      </c>
      <c r="E198" s="90">
        <f t="shared" si="48"/>
        <v>15.446685</v>
      </c>
      <c r="F198" s="90">
        <f t="shared" si="49"/>
        <v>-17.121068999999999</v>
      </c>
      <c r="G198" s="44">
        <f t="shared" si="50"/>
        <v>-19.033497000000001</v>
      </c>
      <c r="H198" s="44">
        <f t="shared" si="51"/>
        <v>-22.724990999999999</v>
      </c>
      <c r="I198" s="44">
        <f t="shared" si="52"/>
        <v>-26.804676000000001</v>
      </c>
      <c r="J198" s="44">
        <f t="shared" si="53"/>
        <v>-30.881499999999999</v>
      </c>
      <c r="K198" s="44">
        <f t="shared" si="54"/>
        <v>-34.640320000000003</v>
      </c>
      <c r="L198" s="44">
        <f t="shared" ref="L198:L205" si="55">C1438</f>
        <v>-37.913829999999997</v>
      </c>
      <c r="N198" s="89">
        <v>15130505000</v>
      </c>
      <c r="O198" s="89">
        <v>-29.870867000000001</v>
      </c>
      <c r="Q198" s="90">
        <f t="shared" ref="Q198:Q205" si="56">N202/1000000000</f>
        <v>15.446685</v>
      </c>
      <c r="R198" s="90">
        <f t="shared" ref="R198:R205" si="57">O202</f>
        <v>-59.589615000000002</v>
      </c>
      <c r="S198" s="44">
        <f t="shared" ref="S198:S205" si="58">O408</f>
        <v>-50.480536999999998</v>
      </c>
      <c r="T198" s="44">
        <f t="shared" ref="T198:T205" si="59">O614</f>
        <v>-40.609043</v>
      </c>
      <c r="U198" s="44">
        <f t="shared" ref="U198:U205" si="60">O820</f>
        <v>-35.122604000000003</v>
      </c>
      <c r="V198" s="44">
        <f t="shared" ref="V198:V205" si="61">O1026</f>
        <v>-30.163128</v>
      </c>
      <c r="W198" s="44">
        <f t="shared" ref="W198:W205" si="62">O1232</f>
        <v>-28.294513999999999</v>
      </c>
      <c r="X198" s="44">
        <f t="shared" ref="X198:X205" si="63">O1438</f>
        <v>-30.003174000000001</v>
      </c>
    </row>
    <row r="199" spans="2:24" x14ac:dyDescent="0.25">
      <c r="B199" s="89">
        <v>15209550000</v>
      </c>
      <c r="C199" s="89">
        <v>-20.652670000000001</v>
      </c>
      <c r="E199" s="90">
        <f t="shared" si="48"/>
        <v>15.525729999999999</v>
      </c>
      <c r="F199" s="90">
        <f t="shared" si="49"/>
        <v>-16.358851999999999</v>
      </c>
      <c r="G199" s="44">
        <f t="shared" si="50"/>
        <v>-17.987997</v>
      </c>
      <c r="H199" s="44">
        <f t="shared" si="51"/>
        <v>-21.257387000000001</v>
      </c>
      <c r="I199" s="44">
        <f t="shared" si="52"/>
        <v>-25.210370999999999</v>
      </c>
      <c r="J199" s="44">
        <f t="shared" si="53"/>
        <v>-29.188645999999999</v>
      </c>
      <c r="K199" s="44">
        <f t="shared" si="54"/>
        <v>-33.077671000000002</v>
      </c>
      <c r="L199" s="44">
        <f t="shared" si="55"/>
        <v>-36.458866</v>
      </c>
      <c r="N199" s="89">
        <v>15209550000</v>
      </c>
      <c r="O199" s="89">
        <v>-34.226990000000001</v>
      </c>
      <c r="Q199" s="90">
        <f t="shared" si="56"/>
        <v>15.525729999999999</v>
      </c>
      <c r="R199" s="90">
        <f t="shared" si="57"/>
        <v>-48.458205999999997</v>
      </c>
      <c r="S199" s="44">
        <f t="shared" si="58"/>
        <v>-48.466782000000002</v>
      </c>
      <c r="T199" s="44">
        <f t="shared" si="59"/>
        <v>-42.671436</v>
      </c>
      <c r="U199" s="44">
        <f t="shared" si="60"/>
        <v>-37.756264000000002</v>
      </c>
      <c r="V199" s="44">
        <f t="shared" si="61"/>
        <v>-32.706904999999999</v>
      </c>
      <c r="W199" s="44">
        <f t="shared" si="62"/>
        <v>-30.265799000000001</v>
      </c>
      <c r="X199" s="44">
        <f t="shared" si="63"/>
        <v>-31.668823</v>
      </c>
    </row>
    <row r="200" spans="2:24" x14ac:dyDescent="0.25">
      <c r="B200" s="89">
        <v>15288595000</v>
      </c>
      <c r="C200" s="89">
        <v>-19.727004999999998</v>
      </c>
      <c r="E200" s="90">
        <f t="shared" si="48"/>
        <v>15.604775</v>
      </c>
      <c r="F200" s="90">
        <f t="shared" si="49"/>
        <v>-15.901581999999999</v>
      </c>
      <c r="G200" s="44">
        <f t="shared" si="50"/>
        <v>-17.162174</v>
      </c>
      <c r="H200" s="44">
        <f t="shared" si="51"/>
        <v>-20.052513000000001</v>
      </c>
      <c r="I200" s="44">
        <f t="shared" si="52"/>
        <v>-23.863344000000001</v>
      </c>
      <c r="J200" s="44">
        <f t="shared" si="53"/>
        <v>-27.923414000000001</v>
      </c>
      <c r="K200" s="44">
        <f t="shared" si="54"/>
        <v>-31.868970999999998</v>
      </c>
      <c r="L200" s="44">
        <f t="shared" si="55"/>
        <v>-35.374741</v>
      </c>
      <c r="N200" s="89">
        <v>15288595000</v>
      </c>
      <c r="O200" s="89">
        <v>-38.897078999999998</v>
      </c>
      <c r="Q200" s="90">
        <f t="shared" si="56"/>
        <v>15.604775</v>
      </c>
      <c r="R200" s="90">
        <f t="shared" si="57"/>
        <v>-44.672660999999998</v>
      </c>
      <c r="S200" s="44">
        <f t="shared" si="58"/>
        <v>-45.346237000000002</v>
      </c>
      <c r="T200" s="44">
        <f t="shared" si="59"/>
        <v>-43.628208000000001</v>
      </c>
      <c r="U200" s="44">
        <f t="shared" si="60"/>
        <v>-39.654648000000002</v>
      </c>
      <c r="V200" s="44">
        <f t="shared" si="61"/>
        <v>-34.947600999999999</v>
      </c>
      <c r="W200" s="44">
        <f t="shared" si="62"/>
        <v>-32.346764</v>
      </c>
      <c r="X200" s="44">
        <f t="shared" si="63"/>
        <v>-33.708148999999999</v>
      </c>
    </row>
    <row r="201" spans="2:24" x14ac:dyDescent="0.25">
      <c r="B201" s="89">
        <v>15367640000</v>
      </c>
      <c r="C201" s="89">
        <v>-18.301736999999999</v>
      </c>
      <c r="E201" s="90">
        <f t="shared" si="48"/>
        <v>15.683820000000001</v>
      </c>
      <c r="F201" s="90">
        <f t="shared" si="49"/>
        <v>-15.540132</v>
      </c>
      <c r="G201" s="44">
        <f t="shared" si="50"/>
        <v>-16.615245999999999</v>
      </c>
      <c r="H201" s="44">
        <f t="shared" si="51"/>
        <v>-19.145363</v>
      </c>
      <c r="I201" s="44">
        <f t="shared" si="52"/>
        <v>-22.700973999999999</v>
      </c>
      <c r="J201" s="44">
        <f t="shared" si="53"/>
        <v>-26.825348000000002</v>
      </c>
      <c r="K201" s="44">
        <f t="shared" si="54"/>
        <v>-30.820361999999999</v>
      </c>
      <c r="L201" s="44">
        <f t="shared" si="55"/>
        <v>-34.384388000000001</v>
      </c>
      <c r="N201" s="89">
        <v>15367640000</v>
      </c>
      <c r="O201" s="89">
        <v>-46.762497000000003</v>
      </c>
      <c r="Q201" s="90">
        <f t="shared" si="56"/>
        <v>15.683820000000001</v>
      </c>
      <c r="R201" s="90">
        <f t="shared" si="57"/>
        <v>-43.267586000000001</v>
      </c>
      <c r="S201" s="44">
        <f t="shared" si="58"/>
        <v>-43.497807000000002</v>
      </c>
      <c r="T201" s="44">
        <f t="shared" si="59"/>
        <v>-43.503559000000003</v>
      </c>
      <c r="U201" s="44">
        <f t="shared" si="60"/>
        <v>-40.903270999999997</v>
      </c>
      <c r="V201" s="44">
        <f t="shared" si="61"/>
        <v>-37.225951999999999</v>
      </c>
      <c r="W201" s="44">
        <f t="shared" si="62"/>
        <v>-34.566093000000002</v>
      </c>
      <c r="X201" s="44">
        <f t="shared" si="63"/>
        <v>-35.932181999999997</v>
      </c>
    </row>
    <row r="202" spans="2:24" x14ac:dyDescent="0.25">
      <c r="B202" s="89">
        <v>15446685000</v>
      </c>
      <c r="C202" s="89">
        <v>-17.121068999999999</v>
      </c>
      <c r="E202" s="90">
        <f t="shared" si="48"/>
        <v>15.762865</v>
      </c>
      <c r="F202" s="90">
        <f t="shared" si="49"/>
        <v>-15.160527</v>
      </c>
      <c r="G202" s="44">
        <f t="shared" si="50"/>
        <v>-16.162451000000001</v>
      </c>
      <c r="H202" s="44">
        <f t="shared" si="51"/>
        <v>-18.461382</v>
      </c>
      <c r="I202" s="44">
        <f t="shared" si="52"/>
        <v>-21.750686999999999</v>
      </c>
      <c r="J202" s="44">
        <f t="shared" si="53"/>
        <v>-25.708410000000001</v>
      </c>
      <c r="K202" s="44">
        <f t="shared" si="54"/>
        <v>-29.761551000000001</v>
      </c>
      <c r="L202" s="44">
        <f t="shared" si="55"/>
        <v>-33.469177000000002</v>
      </c>
      <c r="N202" s="89">
        <v>15446685000</v>
      </c>
      <c r="O202" s="89">
        <v>-59.589615000000002</v>
      </c>
      <c r="Q202" s="90">
        <f t="shared" si="56"/>
        <v>15.762865</v>
      </c>
      <c r="R202" s="90">
        <f t="shared" si="57"/>
        <v>-42.396991999999997</v>
      </c>
      <c r="S202" s="44">
        <f t="shared" si="58"/>
        <v>-42.640366</v>
      </c>
      <c r="T202" s="44">
        <f t="shared" si="59"/>
        <v>-43.197921999999998</v>
      </c>
      <c r="U202" s="44">
        <f t="shared" si="60"/>
        <v>-41.843432999999997</v>
      </c>
      <c r="V202" s="44">
        <f t="shared" si="61"/>
        <v>-39.267131999999997</v>
      </c>
      <c r="W202" s="44">
        <f t="shared" si="62"/>
        <v>-37.162956000000001</v>
      </c>
      <c r="X202" s="44">
        <f t="shared" si="63"/>
        <v>-38.756698999999998</v>
      </c>
    </row>
    <row r="203" spans="2:24" x14ac:dyDescent="0.25">
      <c r="B203" s="89">
        <v>15525730000</v>
      </c>
      <c r="C203" s="89">
        <v>-16.358851999999999</v>
      </c>
      <c r="E203" s="90">
        <f t="shared" si="48"/>
        <v>15.84191</v>
      </c>
      <c r="F203" s="90">
        <f t="shared" si="49"/>
        <v>-15.306423000000001</v>
      </c>
      <c r="G203" s="44">
        <f t="shared" si="50"/>
        <v>-16.108395000000002</v>
      </c>
      <c r="H203" s="44">
        <f t="shared" si="51"/>
        <v>-18.036004999999999</v>
      </c>
      <c r="I203" s="44">
        <f t="shared" si="52"/>
        <v>-21.044333999999999</v>
      </c>
      <c r="J203" s="44">
        <f t="shared" si="53"/>
        <v>-24.847670000000001</v>
      </c>
      <c r="K203" s="44">
        <f t="shared" si="54"/>
        <v>-28.958385</v>
      </c>
      <c r="L203" s="44">
        <f t="shared" si="55"/>
        <v>-32.765532999999998</v>
      </c>
      <c r="N203" s="89">
        <v>15525730000</v>
      </c>
      <c r="O203" s="89">
        <v>-48.458205999999997</v>
      </c>
      <c r="Q203" s="90">
        <f t="shared" si="56"/>
        <v>15.84191</v>
      </c>
      <c r="R203" s="90">
        <f t="shared" si="57"/>
        <v>-42.269942999999998</v>
      </c>
      <c r="S203" s="44">
        <f t="shared" si="58"/>
        <v>-42.560893999999998</v>
      </c>
      <c r="T203" s="44">
        <f t="shared" si="59"/>
        <v>-42.819405000000003</v>
      </c>
      <c r="U203" s="44">
        <f t="shared" si="60"/>
        <v>-42.141719999999999</v>
      </c>
      <c r="V203" s="44">
        <f t="shared" si="61"/>
        <v>-40.825026999999999</v>
      </c>
      <c r="W203" s="44">
        <f t="shared" si="62"/>
        <v>-39.618057</v>
      </c>
      <c r="X203" s="44">
        <f t="shared" si="63"/>
        <v>-41.458199</v>
      </c>
    </row>
    <row r="204" spans="2:24" x14ac:dyDescent="0.25">
      <c r="B204" s="89">
        <v>15604775000</v>
      </c>
      <c r="C204" s="89">
        <v>-15.901581999999999</v>
      </c>
      <c r="E204" s="90">
        <f t="shared" si="48"/>
        <v>15.920954999999999</v>
      </c>
      <c r="F204" s="90">
        <f t="shared" si="49"/>
        <v>-15.249181</v>
      </c>
      <c r="G204" s="44">
        <f t="shared" si="50"/>
        <v>-16.030138000000001</v>
      </c>
      <c r="H204" s="44">
        <f t="shared" si="51"/>
        <v>-17.772068000000001</v>
      </c>
      <c r="I204" s="44">
        <f t="shared" si="52"/>
        <v>-20.535833</v>
      </c>
      <c r="J204" s="44">
        <f t="shared" si="53"/>
        <v>-24.060986</v>
      </c>
      <c r="K204" s="44">
        <f t="shared" si="54"/>
        <v>-28.236197000000001</v>
      </c>
      <c r="L204" s="44">
        <f t="shared" si="55"/>
        <v>-32.171925000000002</v>
      </c>
      <c r="N204" s="89">
        <v>15604775000</v>
      </c>
      <c r="O204" s="89">
        <v>-44.672660999999998</v>
      </c>
      <c r="Q204" s="90">
        <f t="shared" si="56"/>
        <v>15.920954999999999</v>
      </c>
      <c r="R204" s="90">
        <f t="shared" si="57"/>
        <v>-42.243907999999998</v>
      </c>
      <c r="S204" s="44">
        <f t="shared" si="58"/>
        <v>-42.695835000000002</v>
      </c>
      <c r="T204" s="44">
        <f t="shared" si="59"/>
        <v>-42.642288000000001</v>
      </c>
      <c r="U204" s="44">
        <f t="shared" si="60"/>
        <v>-42.301468</v>
      </c>
      <c r="V204" s="44">
        <f t="shared" si="61"/>
        <v>-42.016444999999997</v>
      </c>
      <c r="W204" s="44">
        <f t="shared" si="62"/>
        <v>-42.000214</v>
      </c>
      <c r="X204" s="44">
        <f t="shared" si="63"/>
        <v>-44.305588</v>
      </c>
    </row>
    <row r="205" spans="2:24" x14ac:dyDescent="0.25">
      <c r="B205" s="89">
        <v>15683820000</v>
      </c>
      <c r="C205" s="89">
        <v>-15.540132</v>
      </c>
      <c r="E205" s="90">
        <f t="shared" si="48"/>
        <v>16</v>
      </c>
      <c r="F205" s="90">
        <f t="shared" si="49"/>
        <v>-15.505715</v>
      </c>
      <c r="G205" s="44">
        <f t="shared" si="50"/>
        <v>-16.277227</v>
      </c>
      <c r="H205" s="44">
        <f t="shared" si="51"/>
        <v>-17.622313999999999</v>
      </c>
      <c r="I205" s="44">
        <f t="shared" si="52"/>
        <v>-20.166823999999998</v>
      </c>
      <c r="J205" s="44">
        <f t="shared" si="53"/>
        <v>-23.815221999999999</v>
      </c>
      <c r="K205" s="44">
        <f t="shared" si="54"/>
        <v>-28.007940000000001</v>
      </c>
      <c r="L205" s="44">
        <f t="shared" si="55"/>
        <v>-31.962246</v>
      </c>
      <c r="N205" s="89">
        <v>15683820000</v>
      </c>
      <c r="O205" s="89">
        <v>-43.267586000000001</v>
      </c>
      <c r="Q205" s="90">
        <f t="shared" si="56"/>
        <v>16</v>
      </c>
      <c r="R205" s="90">
        <f t="shared" si="57"/>
        <v>-42.821083000000002</v>
      </c>
      <c r="S205" s="44">
        <f t="shared" si="58"/>
        <v>-43.092606000000004</v>
      </c>
      <c r="T205" s="44">
        <f t="shared" si="59"/>
        <v>-42.620483</v>
      </c>
      <c r="U205" s="44">
        <f t="shared" si="60"/>
        <v>-42.476275999999999</v>
      </c>
      <c r="V205" s="44">
        <f t="shared" si="61"/>
        <v>-42.337733999999998</v>
      </c>
      <c r="W205" s="44">
        <f t="shared" si="62"/>
        <v>-43.193489</v>
      </c>
      <c r="X205" s="44">
        <f t="shared" si="63"/>
        <v>-45.953671</v>
      </c>
    </row>
    <row r="206" spans="2:24" x14ac:dyDescent="0.25">
      <c r="B206" s="89">
        <v>15762865000</v>
      </c>
      <c r="C206" s="89">
        <v>-15.160527</v>
      </c>
      <c r="N206" s="89">
        <v>15762865000</v>
      </c>
      <c r="O206" s="89">
        <v>-42.396991999999997</v>
      </c>
    </row>
    <row r="207" spans="2:24" x14ac:dyDescent="0.25">
      <c r="B207" s="89">
        <v>15841910000</v>
      </c>
      <c r="C207" s="89">
        <v>-15.306423000000001</v>
      </c>
      <c r="N207" s="89">
        <v>15841910000</v>
      </c>
      <c r="O207" s="89">
        <v>-42.269942999999998</v>
      </c>
    </row>
    <row r="208" spans="2:24" x14ac:dyDescent="0.25">
      <c r="B208" s="89">
        <v>15920955000</v>
      </c>
      <c r="C208" s="89">
        <v>-15.249181</v>
      </c>
      <c r="N208" s="89">
        <v>15920955000</v>
      </c>
      <c r="O208" s="89">
        <v>-42.243907999999998</v>
      </c>
    </row>
    <row r="209" spans="2:15" x14ac:dyDescent="0.25">
      <c r="B209" s="89">
        <v>16000000000</v>
      </c>
      <c r="C209" s="89">
        <v>-15.505715</v>
      </c>
      <c r="N209" s="89">
        <v>16000000000</v>
      </c>
      <c r="O209" s="89">
        <v>-42.821083000000002</v>
      </c>
    </row>
    <row r="210" spans="2:15" x14ac:dyDescent="0.25">
      <c r="B210" s="89" t="s">
        <v>21</v>
      </c>
      <c r="N210" s="89" t="s">
        <v>21</v>
      </c>
    </row>
    <row r="213" spans="2:15" x14ac:dyDescent="0.25">
      <c r="B213" s="89" t="s">
        <v>18</v>
      </c>
      <c r="N213" s="89" t="s">
        <v>18</v>
      </c>
    </row>
    <row r="214" spans="2:15" x14ac:dyDescent="0.25">
      <c r="B214" s="89" t="s">
        <v>19</v>
      </c>
      <c r="C214" s="89" t="s">
        <v>269</v>
      </c>
      <c r="N214" s="89" t="s">
        <v>19</v>
      </c>
      <c r="O214" s="89" t="s">
        <v>269</v>
      </c>
    </row>
    <row r="215" spans="2:15" x14ac:dyDescent="0.25">
      <c r="B215" s="89">
        <v>191000000</v>
      </c>
      <c r="C215" s="89">
        <v>-53.339286999999999</v>
      </c>
      <c r="N215" s="89">
        <v>191000000</v>
      </c>
      <c r="O215" s="89">
        <v>-29.384226000000002</v>
      </c>
    </row>
    <row r="216" spans="2:15" x14ac:dyDescent="0.25">
      <c r="B216" s="89">
        <v>270045000</v>
      </c>
      <c r="C216" s="89">
        <v>-46.405307999999998</v>
      </c>
      <c r="N216" s="89">
        <v>270045000</v>
      </c>
      <c r="O216" s="89">
        <v>-26.215477</v>
      </c>
    </row>
    <row r="217" spans="2:15" x14ac:dyDescent="0.25">
      <c r="B217" s="89">
        <v>349090000</v>
      </c>
      <c r="C217" s="89">
        <v>-42.334063999999998</v>
      </c>
      <c r="N217" s="89">
        <v>349090000</v>
      </c>
      <c r="O217" s="89">
        <v>-24.740631</v>
      </c>
    </row>
    <row r="218" spans="2:15" x14ac:dyDescent="0.25">
      <c r="B218" s="89">
        <v>428135000</v>
      </c>
      <c r="C218" s="89">
        <v>-38.632747999999999</v>
      </c>
      <c r="N218" s="89">
        <v>428135000</v>
      </c>
      <c r="O218" s="89">
        <v>-23.307573000000001</v>
      </c>
    </row>
    <row r="219" spans="2:15" x14ac:dyDescent="0.25">
      <c r="B219" s="89">
        <v>507180000</v>
      </c>
      <c r="C219" s="89">
        <v>-35.855286</v>
      </c>
      <c r="N219" s="89">
        <v>507180000</v>
      </c>
      <c r="O219" s="89">
        <v>-22.13467</v>
      </c>
    </row>
    <row r="220" spans="2:15" x14ac:dyDescent="0.25">
      <c r="B220" s="89">
        <v>586225000</v>
      </c>
      <c r="C220" s="89">
        <v>-33.640658999999999</v>
      </c>
      <c r="N220" s="89">
        <v>586225000</v>
      </c>
      <c r="O220" s="89">
        <v>-21.572582000000001</v>
      </c>
    </row>
    <row r="221" spans="2:15" x14ac:dyDescent="0.25">
      <c r="B221" s="89">
        <v>665270000</v>
      </c>
      <c r="C221" s="89">
        <v>-31.52882</v>
      </c>
      <c r="N221" s="89">
        <v>665270000</v>
      </c>
      <c r="O221" s="89">
        <v>-20.697783999999999</v>
      </c>
    </row>
    <row r="222" spans="2:15" x14ac:dyDescent="0.25">
      <c r="B222" s="89">
        <v>744315000</v>
      </c>
      <c r="C222" s="89">
        <v>-29.690584000000001</v>
      </c>
      <c r="N222" s="89">
        <v>744315000</v>
      </c>
      <c r="O222" s="89">
        <v>-20.183917999999998</v>
      </c>
    </row>
    <row r="223" spans="2:15" x14ac:dyDescent="0.25">
      <c r="B223" s="89">
        <v>823360000</v>
      </c>
      <c r="C223" s="89">
        <v>-28.069898999999999</v>
      </c>
      <c r="N223" s="89">
        <v>823360000</v>
      </c>
      <c r="O223" s="89">
        <v>-19.576692999999999</v>
      </c>
    </row>
    <row r="224" spans="2:15" x14ac:dyDescent="0.25">
      <c r="B224" s="89">
        <v>902405000</v>
      </c>
      <c r="C224" s="89">
        <v>-26.316519</v>
      </c>
      <c r="N224" s="89">
        <v>902405000</v>
      </c>
      <c r="O224" s="89">
        <v>-18.947195000000001</v>
      </c>
    </row>
    <row r="225" spans="2:15" x14ac:dyDescent="0.25">
      <c r="B225" s="89">
        <v>981450000</v>
      </c>
      <c r="C225" s="89">
        <v>-24.771470999999998</v>
      </c>
      <c r="N225" s="89">
        <v>981450000</v>
      </c>
      <c r="O225" s="89">
        <v>-18.362015</v>
      </c>
    </row>
    <row r="226" spans="2:15" x14ac:dyDescent="0.25">
      <c r="B226" s="89">
        <v>1060495000</v>
      </c>
      <c r="C226" s="89">
        <v>-22.969533999999999</v>
      </c>
      <c r="N226" s="89">
        <v>1060495000</v>
      </c>
      <c r="O226" s="89">
        <v>-17.504771999999999</v>
      </c>
    </row>
    <row r="227" spans="2:15" x14ac:dyDescent="0.25">
      <c r="B227" s="89">
        <v>1139540000</v>
      </c>
      <c r="C227" s="89">
        <v>-21.084356</v>
      </c>
      <c r="N227" s="89">
        <v>1139540000</v>
      </c>
      <c r="O227" s="89">
        <v>-16.741879000000001</v>
      </c>
    </row>
    <row r="228" spans="2:15" x14ac:dyDescent="0.25">
      <c r="B228" s="89">
        <v>1218585000</v>
      </c>
      <c r="C228" s="89">
        <v>-19.487674999999999</v>
      </c>
      <c r="N228" s="89">
        <v>1218585000</v>
      </c>
      <c r="O228" s="89">
        <v>-15.916549</v>
      </c>
    </row>
    <row r="229" spans="2:15" x14ac:dyDescent="0.25">
      <c r="B229" s="89">
        <v>1297630000</v>
      </c>
      <c r="C229" s="89">
        <v>-17.636206000000001</v>
      </c>
      <c r="N229" s="89">
        <v>1297630000</v>
      </c>
      <c r="O229" s="89">
        <v>-15.108824</v>
      </c>
    </row>
    <row r="230" spans="2:15" x14ac:dyDescent="0.25">
      <c r="B230" s="89">
        <v>1376675000</v>
      </c>
      <c r="C230" s="89">
        <v>-16.083552999999998</v>
      </c>
      <c r="N230" s="89">
        <v>1376675000</v>
      </c>
      <c r="O230" s="89">
        <v>-14.288773000000001</v>
      </c>
    </row>
    <row r="231" spans="2:15" x14ac:dyDescent="0.25">
      <c r="B231" s="89">
        <v>1455720000</v>
      </c>
      <c r="C231" s="89">
        <v>-14.514894</v>
      </c>
      <c r="N231" s="89">
        <v>1455720000</v>
      </c>
      <c r="O231" s="89">
        <v>-13.695575</v>
      </c>
    </row>
    <row r="232" spans="2:15" x14ac:dyDescent="0.25">
      <c r="B232" s="89">
        <v>1534765000</v>
      </c>
      <c r="C232" s="89">
        <v>-12.963181000000001</v>
      </c>
      <c r="N232" s="89">
        <v>1534765000</v>
      </c>
      <c r="O232" s="89">
        <v>-12.848917999999999</v>
      </c>
    </row>
    <row r="233" spans="2:15" x14ac:dyDescent="0.25">
      <c r="B233" s="89">
        <v>1613810000</v>
      </c>
      <c r="C233" s="89">
        <v>-11.418438</v>
      </c>
      <c r="N233" s="89">
        <v>1613810000</v>
      </c>
      <c r="O233" s="89">
        <v>-12.122699000000001</v>
      </c>
    </row>
    <row r="234" spans="2:15" x14ac:dyDescent="0.25">
      <c r="B234" s="89">
        <v>1692855000</v>
      </c>
      <c r="C234" s="89">
        <v>-10.159416</v>
      </c>
      <c r="N234" s="89">
        <v>1692855000</v>
      </c>
      <c r="O234" s="89">
        <v>-11.423083999999999</v>
      </c>
    </row>
    <row r="235" spans="2:15" x14ac:dyDescent="0.25">
      <c r="B235" s="89">
        <v>1771900000</v>
      </c>
      <c r="C235" s="89">
        <v>-9.0106649000000001</v>
      </c>
      <c r="N235" s="89">
        <v>1771900000</v>
      </c>
      <c r="O235" s="89">
        <v>-10.715448</v>
      </c>
    </row>
    <row r="236" spans="2:15" x14ac:dyDescent="0.25">
      <c r="B236" s="89">
        <v>1850945000</v>
      </c>
      <c r="C236" s="89">
        <v>-8.2516602999999993</v>
      </c>
      <c r="N236" s="89">
        <v>1850945000</v>
      </c>
      <c r="O236" s="89">
        <v>-10.112596999999999</v>
      </c>
    </row>
    <row r="237" spans="2:15" x14ac:dyDescent="0.25">
      <c r="B237" s="89">
        <v>1929990000</v>
      </c>
      <c r="C237" s="89">
        <v>-7.7624792999999999</v>
      </c>
      <c r="N237" s="89">
        <v>1929990000</v>
      </c>
      <c r="O237" s="89">
        <v>-9.6558104</v>
      </c>
    </row>
    <row r="238" spans="2:15" x14ac:dyDescent="0.25">
      <c r="B238" s="89">
        <v>2009035000</v>
      </c>
      <c r="C238" s="89">
        <v>-7.4038424000000003</v>
      </c>
      <c r="N238" s="89">
        <v>2009035000</v>
      </c>
      <c r="O238" s="89">
        <v>-9.1927824000000005</v>
      </c>
    </row>
    <row r="239" spans="2:15" x14ac:dyDescent="0.25">
      <c r="B239" s="89">
        <v>2088080000</v>
      </c>
      <c r="C239" s="89">
        <v>-7.2573328000000004</v>
      </c>
      <c r="N239" s="89">
        <v>2088080000</v>
      </c>
      <c r="O239" s="89">
        <v>-8.9114771000000008</v>
      </c>
    </row>
    <row r="240" spans="2:15" x14ac:dyDescent="0.25">
      <c r="B240" s="89">
        <v>2167125000</v>
      </c>
      <c r="C240" s="89">
        <v>-7.0991368000000001</v>
      </c>
      <c r="N240" s="89">
        <v>2167125000</v>
      </c>
      <c r="O240" s="89">
        <v>-8.5162487000000002</v>
      </c>
    </row>
    <row r="241" spans="2:15" x14ac:dyDescent="0.25">
      <c r="B241" s="89">
        <v>2246170000</v>
      </c>
      <c r="C241" s="89">
        <v>-7.2500128999999998</v>
      </c>
      <c r="N241" s="89">
        <v>2246170000</v>
      </c>
      <c r="O241" s="89">
        <v>-8.3121165999999995</v>
      </c>
    </row>
    <row r="242" spans="2:15" x14ac:dyDescent="0.25">
      <c r="B242" s="89">
        <v>2325215000</v>
      </c>
      <c r="C242" s="89">
        <v>-7.2886848000000004</v>
      </c>
      <c r="N242" s="89">
        <v>2325215000</v>
      </c>
      <c r="O242" s="89">
        <v>-8.0471000999999998</v>
      </c>
    </row>
    <row r="243" spans="2:15" x14ac:dyDescent="0.25">
      <c r="B243" s="89">
        <v>2404260000</v>
      </c>
      <c r="C243" s="89">
        <v>-7.4619317000000001</v>
      </c>
      <c r="N243" s="89">
        <v>2404260000</v>
      </c>
      <c r="O243" s="89">
        <v>-7.9508038000000001</v>
      </c>
    </row>
    <row r="244" spans="2:15" x14ac:dyDescent="0.25">
      <c r="B244" s="89">
        <v>2483305000</v>
      </c>
      <c r="C244" s="89">
        <v>-7.5698813999999999</v>
      </c>
      <c r="N244" s="89">
        <v>2483305000</v>
      </c>
      <c r="O244" s="89">
        <v>-7.8159102999999996</v>
      </c>
    </row>
    <row r="245" spans="2:15" x14ac:dyDescent="0.25">
      <c r="B245" s="89">
        <v>2562350000</v>
      </c>
      <c r="C245" s="89">
        <v>-7.6807647000000001</v>
      </c>
      <c r="N245" s="89">
        <v>2562350000</v>
      </c>
      <c r="O245" s="89">
        <v>-7.7681908999999996</v>
      </c>
    </row>
    <row r="246" spans="2:15" x14ac:dyDescent="0.25">
      <c r="B246" s="89">
        <v>2641395000</v>
      </c>
      <c r="C246" s="89">
        <v>-7.7284984999999997</v>
      </c>
      <c r="N246" s="89">
        <v>2641395000</v>
      </c>
      <c r="O246" s="89">
        <v>-7.7436261000000002</v>
      </c>
    </row>
    <row r="247" spans="2:15" x14ac:dyDescent="0.25">
      <c r="B247" s="89">
        <v>2720440000</v>
      </c>
      <c r="C247" s="89">
        <v>-7.8066874000000004</v>
      </c>
      <c r="N247" s="89">
        <v>2720440000</v>
      </c>
      <c r="O247" s="89">
        <v>-7.8133911999999999</v>
      </c>
    </row>
    <row r="248" spans="2:15" x14ac:dyDescent="0.25">
      <c r="B248" s="89">
        <v>2799485000</v>
      </c>
      <c r="C248" s="89">
        <v>-7.8404913000000001</v>
      </c>
      <c r="N248" s="89">
        <v>2799485000</v>
      </c>
      <c r="O248" s="89">
        <v>-7.8752145999999996</v>
      </c>
    </row>
    <row r="249" spans="2:15" x14ac:dyDescent="0.25">
      <c r="B249" s="89">
        <v>2878530000</v>
      </c>
      <c r="C249" s="89">
        <v>-7.8636011999999997</v>
      </c>
      <c r="N249" s="89">
        <v>2878530000</v>
      </c>
      <c r="O249" s="89">
        <v>-7.9824590999999998</v>
      </c>
    </row>
    <row r="250" spans="2:15" x14ac:dyDescent="0.25">
      <c r="B250" s="89">
        <v>2957575000</v>
      </c>
      <c r="C250" s="89">
        <v>-7.8424430000000003</v>
      </c>
      <c r="N250" s="89">
        <v>2957575000</v>
      </c>
      <c r="O250" s="89">
        <v>-8.0571356000000005</v>
      </c>
    </row>
    <row r="251" spans="2:15" x14ac:dyDescent="0.25">
      <c r="B251" s="89">
        <v>3036620000</v>
      </c>
      <c r="C251" s="89">
        <v>-7.8137363999999998</v>
      </c>
      <c r="N251" s="89">
        <v>3036620000</v>
      </c>
      <c r="O251" s="89">
        <v>-8.1307668999999994</v>
      </c>
    </row>
    <row r="252" spans="2:15" x14ac:dyDescent="0.25">
      <c r="B252" s="89">
        <v>3115665000</v>
      </c>
      <c r="C252" s="89">
        <v>-7.7502459999999997</v>
      </c>
      <c r="N252" s="89">
        <v>3115665000</v>
      </c>
      <c r="O252" s="89">
        <v>-8.2118701999999999</v>
      </c>
    </row>
    <row r="253" spans="2:15" x14ac:dyDescent="0.25">
      <c r="B253" s="89">
        <v>3194710000</v>
      </c>
      <c r="C253" s="89">
        <v>-7.7601022999999998</v>
      </c>
      <c r="N253" s="89">
        <v>3194710000</v>
      </c>
      <c r="O253" s="89">
        <v>-8.2698879000000005</v>
      </c>
    </row>
    <row r="254" spans="2:15" x14ac:dyDescent="0.25">
      <c r="B254" s="89">
        <v>3273755000</v>
      </c>
      <c r="C254" s="89">
        <v>-7.8127903999999999</v>
      </c>
      <c r="N254" s="89">
        <v>3273755000</v>
      </c>
      <c r="O254" s="89">
        <v>-8.2549486000000005</v>
      </c>
    </row>
    <row r="255" spans="2:15" x14ac:dyDescent="0.25">
      <c r="B255" s="89">
        <v>3352800000</v>
      </c>
      <c r="C255" s="89">
        <v>-7.8817238999999999</v>
      </c>
      <c r="N255" s="89">
        <v>3352800000</v>
      </c>
      <c r="O255" s="89">
        <v>-8.2937964999999991</v>
      </c>
    </row>
    <row r="256" spans="2:15" x14ac:dyDescent="0.25">
      <c r="B256" s="89">
        <v>3431845000</v>
      </c>
      <c r="C256" s="89">
        <v>-7.9642410000000003</v>
      </c>
      <c r="N256" s="89">
        <v>3431845000</v>
      </c>
      <c r="O256" s="89">
        <v>-8.2928742999999994</v>
      </c>
    </row>
    <row r="257" spans="2:15" x14ac:dyDescent="0.25">
      <c r="B257" s="89">
        <v>3510890000</v>
      </c>
      <c r="C257" s="89">
        <v>-8.0148764000000003</v>
      </c>
      <c r="N257" s="89">
        <v>3510890000</v>
      </c>
      <c r="O257" s="89">
        <v>-8.3895111</v>
      </c>
    </row>
    <row r="258" spans="2:15" x14ac:dyDescent="0.25">
      <c r="B258" s="89">
        <v>3589935000</v>
      </c>
      <c r="C258" s="89">
        <v>-8.0390425000000008</v>
      </c>
      <c r="N258" s="89">
        <v>3589935000</v>
      </c>
      <c r="O258" s="89">
        <v>-8.4653454000000004</v>
      </c>
    </row>
    <row r="259" spans="2:15" x14ac:dyDescent="0.25">
      <c r="B259" s="89">
        <v>3668980000</v>
      </c>
      <c r="C259" s="89">
        <v>-8.0222339999999992</v>
      </c>
      <c r="N259" s="89">
        <v>3668980000</v>
      </c>
      <c r="O259" s="89">
        <v>-8.4850730999999993</v>
      </c>
    </row>
    <row r="260" spans="2:15" x14ac:dyDescent="0.25">
      <c r="B260" s="89">
        <v>3748025000</v>
      </c>
      <c r="C260" s="89">
        <v>-8.0741700999999999</v>
      </c>
      <c r="N260" s="89">
        <v>3748025000</v>
      </c>
      <c r="O260" s="89">
        <v>-8.4119062000000007</v>
      </c>
    </row>
    <row r="261" spans="2:15" x14ac:dyDescent="0.25">
      <c r="B261" s="89">
        <v>3827070000</v>
      </c>
      <c r="C261" s="89">
        <v>-8.2094754999999999</v>
      </c>
      <c r="N261" s="89">
        <v>3827070000</v>
      </c>
      <c r="O261" s="89">
        <v>-8.4394798000000009</v>
      </c>
    </row>
    <row r="262" spans="2:15" x14ac:dyDescent="0.25">
      <c r="B262" s="89">
        <v>3906115000</v>
      </c>
      <c r="C262" s="89">
        <v>-8.2174311000000007</v>
      </c>
      <c r="N262" s="89">
        <v>3906115000</v>
      </c>
      <c r="O262" s="89">
        <v>-8.404954</v>
      </c>
    </row>
    <row r="263" spans="2:15" x14ac:dyDescent="0.25">
      <c r="B263" s="89">
        <v>3985160000</v>
      </c>
      <c r="C263" s="89">
        <v>-8.2018851999999995</v>
      </c>
      <c r="N263" s="89">
        <v>3985160000</v>
      </c>
      <c r="O263" s="89">
        <v>-8.4138584000000005</v>
      </c>
    </row>
    <row r="264" spans="2:15" x14ac:dyDescent="0.25">
      <c r="B264" s="89">
        <v>4064205000</v>
      </c>
      <c r="C264" s="89">
        <v>-8.1801224000000001</v>
      </c>
      <c r="N264" s="89">
        <v>4064205000</v>
      </c>
      <c r="O264" s="89">
        <v>-8.4806594999999998</v>
      </c>
    </row>
    <row r="265" spans="2:15" x14ac:dyDescent="0.25">
      <c r="B265" s="89">
        <v>4143250000</v>
      </c>
      <c r="C265" s="89">
        <v>-8.1174049000000004</v>
      </c>
      <c r="N265" s="89">
        <v>4143250000</v>
      </c>
      <c r="O265" s="89">
        <v>-8.5441275000000001</v>
      </c>
    </row>
    <row r="266" spans="2:15" x14ac:dyDescent="0.25">
      <c r="B266" s="89">
        <v>4222295000</v>
      </c>
      <c r="C266" s="89">
        <v>-8.0569582000000004</v>
      </c>
      <c r="N266" s="89">
        <v>4222295000</v>
      </c>
      <c r="O266" s="89">
        <v>-8.5973606</v>
      </c>
    </row>
    <row r="267" spans="2:15" x14ac:dyDescent="0.25">
      <c r="B267" s="89">
        <v>4301340000</v>
      </c>
      <c r="C267" s="89">
        <v>-8.0300598000000001</v>
      </c>
      <c r="N267" s="89">
        <v>4301340000</v>
      </c>
      <c r="O267" s="89">
        <v>-8.6503800999999996</v>
      </c>
    </row>
    <row r="268" spans="2:15" x14ac:dyDescent="0.25">
      <c r="B268" s="89">
        <v>4380385000</v>
      </c>
      <c r="C268" s="89">
        <v>-7.8955593000000004</v>
      </c>
      <c r="N268" s="89">
        <v>4380385000</v>
      </c>
      <c r="O268" s="89">
        <v>-8.7067776000000006</v>
      </c>
    </row>
    <row r="269" spans="2:15" x14ac:dyDescent="0.25">
      <c r="B269" s="89">
        <v>4459430000</v>
      </c>
      <c r="C269" s="89">
        <v>-7.9259019000000004</v>
      </c>
      <c r="N269" s="89">
        <v>4459430000</v>
      </c>
      <c r="O269" s="89">
        <v>-8.8218049999999995</v>
      </c>
    </row>
    <row r="270" spans="2:15" x14ac:dyDescent="0.25">
      <c r="B270" s="89">
        <v>4538475000</v>
      </c>
      <c r="C270" s="89">
        <v>-7.8989963999999997</v>
      </c>
      <c r="N270" s="89">
        <v>4538475000</v>
      </c>
      <c r="O270" s="89">
        <v>-8.9081936000000006</v>
      </c>
    </row>
    <row r="271" spans="2:15" x14ac:dyDescent="0.25">
      <c r="B271" s="89">
        <v>4617520000</v>
      </c>
      <c r="C271" s="89">
        <v>-7.8564258000000002</v>
      </c>
      <c r="N271" s="89">
        <v>4617520000</v>
      </c>
      <c r="O271" s="89">
        <v>-8.9632816000000002</v>
      </c>
    </row>
    <row r="272" spans="2:15" x14ac:dyDescent="0.25">
      <c r="B272" s="89">
        <v>4696565000</v>
      </c>
      <c r="C272" s="89">
        <v>-7.9602937999999996</v>
      </c>
      <c r="N272" s="89">
        <v>4696565000</v>
      </c>
      <c r="O272" s="89">
        <v>-9.1214399000000004</v>
      </c>
    </row>
    <row r="273" spans="2:15" x14ac:dyDescent="0.25">
      <c r="B273" s="89">
        <v>4775610000</v>
      </c>
      <c r="C273" s="89">
        <v>-8.0473175000000001</v>
      </c>
      <c r="N273" s="89">
        <v>4775610000</v>
      </c>
      <c r="O273" s="89">
        <v>-9.2232322999999994</v>
      </c>
    </row>
    <row r="274" spans="2:15" x14ac:dyDescent="0.25">
      <c r="B274" s="89">
        <v>4854655000</v>
      </c>
      <c r="C274" s="89">
        <v>-8.0960778999999992</v>
      </c>
      <c r="N274" s="89">
        <v>4854655000</v>
      </c>
      <c r="O274" s="89">
        <v>-9.3194914000000004</v>
      </c>
    </row>
    <row r="275" spans="2:15" x14ac:dyDescent="0.25">
      <c r="B275" s="89">
        <v>4933700000</v>
      </c>
      <c r="C275" s="89">
        <v>-7.9823960999999999</v>
      </c>
      <c r="N275" s="89">
        <v>4933700000</v>
      </c>
      <c r="O275" s="89">
        <v>-9.3244199999999999</v>
      </c>
    </row>
    <row r="276" spans="2:15" x14ac:dyDescent="0.25">
      <c r="B276" s="89">
        <v>5012745000</v>
      </c>
      <c r="C276" s="89">
        <v>-7.9666347999999996</v>
      </c>
      <c r="N276" s="89">
        <v>5012745000</v>
      </c>
      <c r="O276" s="89">
        <v>-9.3822708000000006</v>
      </c>
    </row>
    <row r="277" spans="2:15" x14ac:dyDescent="0.25">
      <c r="B277" s="89">
        <v>5091790000</v>
      </c>
      <c r="C277" s="89">
        <v>-8.0736855999999992</v>
      </c>
      <c r="N277" s="89">
        <v>5091790000</v>
      </c>
      <c r="O277" s="89">
        <v>-9.5412044999999992</v>
      </c>
    </row>
    <row r="278" spans="2:15" x14ac:dyDescent="0.25">
      <c r="B278" s="89">
        <v>5170835000</v>
      </c>
      <c r="C278" s="89">
        <v>-8.1051663999999999</v>
      </c>
      <c r="N278" s="89">
        <v>5170835000</v>
      </c>
      <c r="O278" s="89">
        <v>-9.6041612999999995</v>
      </c>
    </row>
    <row r="279" spans="2:15" x14ac:dyDescent="0.25">
      <c r="B279" s="89">
        <v>5249880000</v>
      </c>
      <c r="C279" s="89">
        <v>-8.1367197000000004</v>
      </c>
      <c r="N279" s="89">
        <v>5249880000</v>
      </c>
      <c r="O279" s="89">
        <v>-9.6430178000000009</v>
      </c>
    </row>
    <row r="280" spans="2:15" x14ac:dyDescent="0.25">
      <c r="B280" s="89">
        <v>5328925000</v>
      </c>
      <c r="C280" s="89">
        <v>-8.1739101000000005</v>
      </c>
      <c r="N280" s="89">
        <v>5328925000</v>
      </c>
      <c r="O280" s="89">
        <v>-9.7014399000000004</v>
      </c>
    </row>
    <row r="281" spans="2:15" x14ac:dyDescent="0.25">
      <c r="B281" s="89">
        <v>5407970000</v>
      </c>
      <c r="C281" s="89">
        <v>-8.2311744999999998</v>
      </c>
      <c r="N281" s="89">
        <v>5407970000</v>
      </c>
      <c r="O281" s="89">
        <v>-9.8043736999999993</v>
      </c>
    </row>
    <row r="282" spans="2:15" x14ac:dyDescent="0.25">
      <c r="B282" s="89">
        <v>5487015000</v>
      </c>
      <c r="C282" s="89">
        <v>-8.2661505000000002</v>
      </c>
      <c r="N282" s="89">
        <v>5487015000</v>
      </c>
      <c r="O282" s="89">
        <v>-9.9111633000000001</v>
      </c>
    </row>
    <row r="283" spans="2:15" x14ac:dyDescent="0.25">
      <c r="B283" s="89">
        <v>5566060000</v>
      </c>
      <c r="C283" s="89">
        <v>-8.2474194000000001</v>
      </c>
      <c r="N283" s="89">
        <v>5566060000</v>
      </c>
      <c r="O283" s="89">
        <v>-9.8912144000000009</v>
      </c>
    </row>
    <row r="284" spans="2:15" x14ac:dyDescent="0.25">
      <c r="B284" s="89">
        <v>5645105000</v>
      </c>
      <c r="C284" s="89">
        <v>-8.3209972000000008</v>
      </c>
      <c r="N284" s="89">
        <v>5645105000</v>
      </c>
      <c r="O284" s="89">
        <v>-9.9578018000000004</v>
      </c>
    </row>
    <row r="285" spans="2:15" x14ac:dyDescent="0.25">
      <c r="B285" s="89">
        <v>5724150000</v>
      </c>
      <c r="C285" s="89">
        <v>-8.3736400999999994</v>
      </c>
      <c r="N285" s="89">
        <v>5724150000</v>
      </c>
      <c r="O285" s="89">
        <v>-10.027746</v>
      </c>
    </row>
    <row r="286" spans="2:15" x14ac:dyDescent="0.25">
      <c r="B286" s="89">
        <v>5803195000</v>
      </c>
      <c r="C286" s="89">
        <v>-8.3472823999999992</v>
      </c>
      <c r="N286" s="89">
        <v>5803195000</v>
      </c>
      <c r="O286" s="89">
        <v>-9.9558058000000003</v>
      </c>
    </row>
    <row r="287" spans="2:15" x14ac:dyDescent="0.25">
      <c r="B287" s="89">
        <v>5882240000</v>
      </c>
      <c r="C287" s="89">
        <v>-8.4431858000000002</v>
      </c>
      <c r="N287" s="89">
        <v>5882240000</v>
      </c>
      <c r="O287" s="89">
        <v>-10.073957999999999</v>
      </c>
    </row>
    <row r="288" spans="2:15" x14ac:dyDescent="0.25">
      <c r="B288" s="89">
        <v>5961285000</v>
      </c>
      <c r="C288" s="89">
        <v>-8.3293896000000007</v>
      </c>
      <c r="N288" s="89">
        <v>5961285000</v>
      </c>
      <c r="O288" s="89">
        <v>-10.002653</v>
      </c>
    </row>
    <row r="289" spans="2:15" x14ac:dyDescent="0.25">
      <c r="B289" s="89">
        <v>6040330000</v>
      </c>
      <c r="C289" s="89">
        <v>-8.3342437999999994</v>
      </c>
      <c r="N289" s="89">
        <v>6040330000</v>
      </c>
      <c r="O289" s="89">
        <v>-10.000073</v>
      </c>
    </row>
    <row r="290" spans="2:15" x14ac:dyDescent="0.25">
      <c r="B290" s="89">
        <v>6119375000</v>
      </c>
      <c r="C290" s="89">
        <v>-8.3567199999999993</v>
      </c>
      <c r="N290" s="89">
        <v>6119375000</v>
      </c>
      <c r="O290" s="89">
        <v>-10.002169</v>
      </c>
    </row>
    <row r="291" spans="2:15" x14ac:dyDescent="0.25">
      <c r="B291" s="89">
        <v>6198420000</v>
      </c>
      <c r="C291" s="89">
        <v>-8.3807402</v>
      </c>
      <c r="N291" s="89">
        <v>6198420000</v>
      </c>
      <c r="O291" s="89">
        <v>-10.033379999999999</v>
      </c>
    </row>
    <row r="292" spans="2:15" x14ac:dyDescent="0.25">
      <c r="B292" s="89">
        <v>6277465000</v>
      </c>
      <c r="C292" s="89">
        <v>-8.3884858999999992</v>
      </c>
      <c r="N292" s="89">
        <v>6277465000</v>
      </c>
      <c r="O292" s="89">
        <v>-10.010232999999999</v>
      </c>
    </row>
    <row r="293" spans="2:15" x14ac:dyDescent="0.25">
      <c r="B293" s="89">
        <v>6356510000</v>
      </c>
      <c r="C293" s="89">
        <v>-8.3583116999999998</v>
      </c>
      <c r="N293" s="89">
        <v>6356510000</v>
      </c>
      <c r="O293" s="89">
        <v>-10.002096999999999</v>
      </c>
    </row>
    <row r="294" spans="2:15" x14ac:dyDescent="0.25">
      <c r="B294" s="89">
        <v>6435555000</v>
      </c>
      <c r="C294" s="89">
        <v>-8.4113121</v>
      </c>
      <c r="N294" s="89">
        <v>6435555000</v>
      </c>
      <c r="O294" s="89">
        <v>-10.108682</v>
      </c>
    </row>
    <row r="295" spans="2:15" x14ac:dyDescent="0.25">
      <c r="B295" s="89">
        <v>6514600000</v>
      </c>
      <c r="C295" s="89">
        <v>-8.4539212999999993</v>
      </c>
      <c r="N295" s="89">
        <v>6514600000</v>
      </c>
      <c r="O295" s="89">
        <v>-10.134047000000001</v>
      </c>
    </row>
    <row r="296" spans="2:15" x14ac:dyDescent="0.25">
      <c r="B296" s="89">
        <v>6593645000</v>
      </c>
      <c r="C296" s="89">
        <v>-8.4474763999999993</v>
      </c>
      <c r="N296" s="89">
        <v>6593645000</v>
      </c>
      <c r="O296" s="89">
        <v>-10.133067</v>
      </c>
    </row>
    <row r="297" spans="2:15" x14ac:dyDescent="0.25">
      <c r="B297" s="89">
        <v>6672690000</v>
      </c>
      <c r="C297" s="89">
        <v>-8.5748443999999999</v>
      </c>
      <c r="N297" s="89">
        <v>6672690000</v>
      </c>
      <c r="O297" s="89">
        <v>-10.280099</v>
      </c>
    </row>
    <row r="298" spans="2:15" x14ac:dyDescent="0.25">
      <c r="B298" s="89">
        <v>6751735000</v>
      </c>
      <c r="C298" s="89">
        <v>-8.5537709999999993</v>
      </c>
      <c r="N298" s="89">
        <v>6751735000</v>
      </c>
      <c r="O298" s="89">
        <v>-10.207598000000001</v>
      </c>
    </row>
    <row r="299" spans="2:15" x14ac:dyDescent="0.25">
      <c r="B299" s="89">
        <v>6830780000</v>
      </c>
      <c r="C299" s="89">
        <v>-8.5524178000000006</v>
      </c>
      <c r="N299" s="89">
        <v>6830780000</v>
      </c>
      <c r="O299" s="89">
        <v>-10.257377999999999</v>
      </c>
    </row>
    <row r="300" spans="2:15" x14ac:dyDescent="0.25">
      <c r="B300" s="89">
        <v>6909825000</v>
      </c>
      <c r="C300" s="89">
        <v>-8.5564956999999993</v>
      </c>
      <c r="N300" s="89">
        <v>6909825000</v>
      </c>
      <c r="O300" s="89">
        <v>-10.22076</v>
      </c>
    </row>
    <row r="301" spans="2:15" x14ac:dyDescent="0.25">
      <c r="B301" s="89">
        <v>6988870000</v>
      </c>
      <c r="C301" s="89">
        <v>-8.5317907000000002</v>
      </c>
      <c r="N301" s="89">
        <v>6988870000</v>
      </c>
      <c r="O301" s="89">
        <v>-10.172207999999999</v>
      </c>
    </row>
    <row r="302" spans="2:15" x14ac:dyDescent="0.25">
      <c r="B302" s="89">
        <v>7067915000</v>
      </c>
      <c r="C302" s="89">
        <v>-8.5356425999999992</v>
      </c>
      <c r="N302" s="89">
        <v>7067915000</v>
      </c>
      <c r="O302" s="89">
        <v>-10.152751</v>
      </c>
    </row>
    <row r="303" spans="2:15" x14ac:dyDescent="0.25">
      <c r="B303" s="89">
        <v>7146960000</v>
      </c>
      <c r="C303" s="89">
        <v>-8.5810718999999995</v>
      </c>
      <c r="N303" s="89">
        <v>7146960000</v>
      </c>
      <c r="O303" s="89">
        <v>-10.126348999999999</v>
      </c>
    </row>
    <row r="304" spans="2:15" x14ac:dyDescent="0.25">
      <c r="B304" s="89">
        <v>7226005000</v>
      </c>
      <c r="C304" s="89">
        <v>-8.4853076999999999</v>
      </c>
      <c r="N304" s="89">
        <v>7226005000</v>
      </c>
      <c r="O304" s="89">
        <v>-10.009411999999999</v>
      </c>
    </row>
    <row r="305" spans="2:15" x14ac:dyDescent="0.25">
      <c r="B305" s="89">
        <v>7305050000</v>
      </c>
      <c r="C305" s="89">
        <v>-8.5233544999999999</v>
      </c>
      <c r="N305" s="89">
        <v>7305050000</v>
      </c>
      <c r="O305" s="89">
        <v>-10.116323</v>
      </c>
    </row>
    <row r="306" spans="2:15" x14ac:dyDescent="0.25">
      <c r="B306" s="89">
        <v>7384095000</v>
      </c>
      <c r="C306" s="89">
        <v>-8.5085802000000008</v>
      </c>
      <c r="N306" s="89">
        <v>7384095000</v>
      </c>
      <c r="O306" s="89">
        <v>-10.099316999999999</v>
      </c>
    </row>
    <row r="307" spans="2:15" x14ac:dyDescent="0.25">
      <c r="B307" s="89">
        <v>7463140000</v>
      </c>
      <c r="C307" s="89">
        <v>-8.5434283999999998</v>
      </c>
      <c r="N307" s="89">
        <v>7463140000</v>
      </c>
      <c r="O307" s="89">
        <v>-10.168945000000001</v>
      </c>
    </row>
    <row r="308" spans="2:15" x14ac:dyDescent="0.25">
      <c r="B308" s="89">
        <v>7542185000</v>
      </c>
      <c r="C308" s="89">
        <v>-8.6275034000000002</v>
      </c>
      <c r="N308" s="89">
        <v>7542185000</v>
      </c>
      <c r="O308" s="89">
        <v>-10.315941</v>
      </c>
    </row>
    <row r="309" spans="2:15" x14ac:dyDescent="0.25">
      <c r="B309" s="89">
        <v>7621230000</v>
      </c>
      <c r="C309" s="89">
        <v>-8.6016369000000008</v>
      </c>
      <c r="N309" s="89">
        <v>7621230000</v>
      </c>
      <c r="O309" s="89">
        <v>-10.300874</v>
      </c>
    </row>
    <row r="310" spans="2:15" x14ac:dyDescent="0.25">
      <c r="B310" s="89">
        <v>7700275000</v>
      </c>
      <c r="C310" s="89">
        <v>-8.7366332999999994</v>
      </c>
      <c r="N310" s="89">
        <v>7700275000</v>
      </c>
      <c r="O310" s="89">
        <v>-10.513123999999999</v>
      </c>
    </row>
    <row r="311" spans="2:15" x14ac:dyDescent="0.25">
      <c r="B311" s="89">
        <v>7779320000</v>
      </c>
      <c r="C311" s="89">
        <v>-8.8219317999999998</v>
      </c>
      <c r="N311" s="89">
        <v>7779320000</v>
      </c>
      <c r="O311" s="89">
        <v>-10.611082</v>
      </c>
    </row>
    <row r="312" spans="2:15" x14ac:dyDescent="0.25">
      <c r="B312" s="89">
        <v>7858365000</v>
      </c>
      <c r="C312" s="89">
        <v>-8.8449135000000005</v>
      </c>
      <c r="N312" s="89">
        <v>7858365000</v>
      </c>
      <c r="O312" s="89">
        <v>-10.689105</v>
      </c>
    </row>
    <row r="313" spans="2:15" x14ac:dyDescent="0.25">
      <c r="B313" s="89">
        <v>7937410000</v>
      </c>
      <c r="C313" s="89">
        <v>-8.9600781999999999</v>
      </c>
      <c r="N313" s="89">
        <v>7937410000</v>
      </c>
      <c r="O313" s="89">
        <v>-10.749708</v>
      </c>
    </row>
    <row r="314" spans="2:15" x14ac:dyDescent="0.25">
      <c r="B314" s="89">
        <v>8016455000</v>
      </c>
      <c r="C314" s="89">
        <v>-8.9776468000000005</v>
      </c>
      <c r="N314" s="89">
        <v>8016455000</v>
      </c>
      <c r="O314" s="89">
        <v>-10.868922</v>
      </c>
    </row>
    <row r="315" spans="2:15" x14ac:dyDescent="0.25">
      <c r="B315" s="89">
        <v>8095500000</v>
      </c>
      <c r="C315" s="89">
        <v>-9.0897331000000001</v>
      </c>
      <c r="N315" s="89">
        <v>8095500000</v>
      </c>
      <c r="O315" s="89">
        <v>-10.913364</v>
      </c>
    </row>
    <row r="316" spans="2:15" x14ac:dyDescent="0.25">
      <c r="B316" s="89">
        <v>8174545000</v>
      </c>
      <c r="C316" s="89">
        <v>-8.9656076000000002</v>
      </c>
      <c r="N316" s="89">
        <v>8174545000</v>
      </c>
      <c r="O316" s="89">
        <v>-10.807145</v>
      </c>
    </row>
    <row r="317" spans="2:15" x14ac:dyDescent="0.25">
      <c r="B317" s="89">
        <v>8253590000</v>
      </c>
      <c r="C317" s="89">
        <v>-9.1241169000000006</v>
      </c>
      <c r="N317" s="89">
        <v>8253590000</v>
      </c>
      <c r="O317" s="89">
        <v>-10.999461</v>
      </c>
    </row>
    <row r="318" spans="2:15" x14ac:dyDescent="0.25">
      <c r="B318" s="89">
        <v>8332635000</v>
      </c>
      <c r="C318" s="89">
        <v>-9.1062145000000001</v>
      </c>
      <c r="N318" s="89">
        <v>8332635000</v>
      </c>
      <c r="O318" s="89">
        <v>-10.919495</v>
      </c>
    </row>
    <row r="319" spans="2:15" x14ac:dyDescent="0.25">
      <c r="B319" s="89">
        <v>8411680000</v>
      </c>
      <c r="C319" s="89">
        <v>-9.1189689999999999</v>
      </c>
      <c r="N319" s="89">
        <v>8411680000</v>
      </c>
      <c r="O319" s="89">
        <v>-10.920389</v>
      </c>
    </row>
    <row r="320" spans="2:15" x14ac:dyDescent="0.25">
      <c r="B320" s="89">
        <v>8490725000</v>
      </c>
      <c r="C320" s="89">
        <v>-9.2318735000000007</v>
      </c>
      <c r="N320" s="89">
        <v>8490725000</v>
      </c>
      <c r="O320" s="89">
        <v>-11.026719</v>
      </c>
    </row>
    <row r="321" spans="2:15" x14ac:dyDescent="0.25">
      <c r="B321" s="89">
        <v>8569770000</v>
      </c>
      <c r="C321" s="89">
        <v>-9.0756215999999998</v>
      </c>
      <c r="N321" s="89">
        <v>8569770000</v>
      </c>
      <c r="O321" s="89">
        <v>-10.844087</v>
      </c>
    </row>
    <row r="322" spans="2:15" x14ac:dyDescent="0.25">
      <c r="B322" s="89">
        <v>8648815000</v>
      </c>
      <c r="C322" s="89">
        <v>-9.1628846999999993</v>
      </c>
      <c r="N322" s="89">
        <v>8648815000</v>
      </c>
      <c r="O322" s="89">
        <v>-10.960637999999999</v>
      </c>
    </row>
    <row r="323" spans="2:15" x14ac:dyDescent="0.25">
      <c r="B323" s="89">
        <v>8727860000</v>
      </c>
      <c r="C323" s="89">
        <v>-9.2160749000000006</v>
      </c>
      <c r="N323" s="89">
        <v>8727860000</v>
      </c>
      <c r="O323" s="89">
        <v>-10.976347000000001</v>
      </c>
    </row>
    <row r="324" spans="2:15" x14ac:dyDescent="0.25">
      <c r="B324" s="89">
        <v>8806905000</v>
      </c>
      <c r="C324" s="89">
        <v>-8.9361343000000009</v>
      </c>
      <c r="N324" s="89">
        <v>8806905000</v>
      </c>
      <c r="O324" s="89">
        <v>-10.692045</v>
      </c>
    </row>
    <row r="325" spans="2:15" x14ac:dyDescent="0.25">
      <c r="B325" s="89">
        <v>8885950000</v>
      </c>
      <c r="C325" s="89">
        <v>-9.0872145</v>
      </c>
      <c r="N325" s="89">
        <v>8885950000</v>
      </c>
      <c r="O325" s="89">
        <v>-10.852848</v>
      </c>
    </row>
    <row r="326" spans="2:15" x14ac:dyDescent="0.25">
      <c r="B326" s="89">
        <v>8964995000</v>
      </c>
      <c r="C326" s="89">
        <v>-9.0553570000000008</v>
      </c>
      <c r="N326" s="89">
        <v>8964995000</v>
      </c>
      <c r="O326" s="89">
        <v>-10.738892999999999</v>
      </c>
    </row>
    <row r="327" spans="2:15" x14ac:dyDescent="0.25">
      <c r="B327" s="89">
        <v>9044040000</v>
      </c>
      <c r="C327" s="89">
        <v>-9.0072192999999992</v>
      </c>
      <c r="N327" s="89">
        <v>9044040000</v>
      </c>
      <c r="O327" s="89">
        <v>-10.766283</v>
      </c>
    </row>
    <row r="328" spans="2:15" x14ac:dyDescent="0.25">
      <c r="B328" s="89">
        <v>9123085000</v>
      </c>
      <c r="C328" s="89">
        <v>-8.9934224999999994</v>
      </c>
      <c r="N328" s="89">
        <v>9123085000</v>
      </c>
      <c r="O328" s="89">
        <v>-10.720293</v>
      </c>
    </row>
    <row r="329" spans="2:15" x14ac:dyDescent="0.25">
      <c r="B329" s="89">
        <v>9202130000</v>
      </c>
      <c r="C329" s="89">
        <v>-8.9562177999999992</v>
      </c>
      <c r="N329" s="89">
        <v>9202130000</v>
      </c>
      <c r="O329" s="89">
        <v>-10.725023999999999</v>
      </c>
    </row>
    <row r="330" spans="2:15" x14ac:dyDescent="0.25">
      <c r="B330" s="89">
        <v>9281175000</v>
      </c>
      <c r="C330" s="89">
        <v>-8.9188147000000004</v>
      </c>
      <c r="N330" s="89">
        <v>9281175000</v>
      </c>
      <c r="O330" s="89">
        <v>-10.758025999999999</v>
      </c>
    </row>
    <row r="331" spans="2:15" x14ac:dyDescent="0.25">
      <c r="B331" s="89">
        <v>9360220000</v>
      </c>
      <c r="C331" s="89">
        <v>-8.7297934999999995</v>
      </c>
      <c r="N331" s="89">
        <v>9360220000</v>
      </c>
      <c r="O331" s="89">
        <v>-10.588331999999999</v>
      </c>
    </row>
    <row r="332" spans="2:15" x14ac:dyDescent="0.25">
      <c r="B332" s="89">
        <v>9439265000</v>
      </c>
      <c r="C332" s="89">
        <v>-8.7538070999999995</v>
      </c>
      <c r="N332" s="89">
        <v>9439265000</v>
      </c>
      <c r="O332" s="89">
        <v>-10.652599</v>
      </c>
    </row>
    <row r="333" spans="2:15" x14ac:dyDescent="0.25">
      <c r="B333" s="89">
        <v>9518310000</v>
      </c>
      <c r="C333" s="89">
        <v>-8.7709598999999994</v>
      </c>
      <c r="N333" s="89">
        <v>9518310000</v>
      </c>
      <c r="O333" s="89">
        <v>-10.664018</v>
      </c>
    </row>
    <row r="334" spans="2:15" x14ac:dyDescent="0.25">
      <c r="B334" s="89">
        <v>9597355000</v>
      </c>
      <c r="C334" s="89">
        <v>-8.7194929000000005</v>
      </c>
      <c r="N334" s="89">
        <v>9597355000</v>
      </c>
      <c r="O334" s="89">
        <v>-10.617324</v>
      </c>
    </row>
    <row r="335" spans="2:15" x14ac:dyDescent="0.25">
      <c r="B335" s="89">
        <v>9676400000</v>
      </c>
      <c r="C335" s="89">
        <v>-8.7547569000000003</v>
      </c>
      <c r="N335" s="89">
        <v>9676400000</v>
      </c>
      <c r="O335" s="89">
        <v>-10.652068999999999</v>
      </c>
    </row>
    <row r="336" spans="2:15" x14ac:dyDescent="0.25">
      <c r="B336" s="89">
        <v>9755445000</v>
      </c>
      <c r="C336" s="89">
        <v>-8.6898555999999996</v>
      </c>
      <c r="N336" s="89">
        <v>9755445000</v>
      </c>
      <c r="O336" s="89">
        <v>-10.532525</v>
      </c>
    </row>
    <row r="337" spans="2:15" x14ac:dyDescent="0.25">
      <c r="B337" s="89">
        <v>9834490000</v>
      </c>
      <c r="C337" s="89">
        <v>-8.8158951000000005</v>
      </c>
      <c r="N337" s="89">
        <v>9834490000</v>
      </c>
      <c r="O337" s="89">
        <v>-10.648204</v>
      </c>
    </row>
    <row r="338" spans="2:15" x14ac:dyDescent="0.25">
      <c r="B338" s="89">
        <v>9913535000</v>
      </c>
      <c r="C338" s="89">
        <v>-8.7707767000000008</v>
      </c>
      <c r="N338" s="89">
        <v>9913535000</v>
      </c>
      <c r="O338" s="89">
        <v>-10.586555000000001</v>
      </c>
    </row>
    <row r="339" spans="2:15" x14ac:dyDescent="0.25">
      <c r="B339" s="89">
        <v>9992580000</v>
      </c>
      <c r="C339" s="89">
        <v>-8.8200932000000005</v>
      </c>
      <c r="N339" s="89">
        <v>9992580000</v>
      </c>
      <c r="O339" s="89">
        <v>-10.627618</v>
      </c>
    </row>
    <row r="340" spans="2:15" x14ac:dyDescent="0.25">
      <c r="B340" s="89">
        <v>10071625000</v>
      </c>
      <c r="C340" s="89">
        <v>-8.8905249000000008</v>
      </c>
      <c r="N340" s="89">
        <v>10071625000</v>
      </c>
      <c r="O340" s="89">
        <v>-10.671797</v>
      </c>
    </row>
    <row r="341" spans="2:15" x14ac:dyDescent="0.25">
      <c r="B341" s="89">
        <v>10150670000</v>
      </c>
      <c r="C341" s="89">
        <v>-8.8410291999999995</v>
      </c>
      <c r="N341" s="89">
        <v>10150670000</v>
      </c>
      <c r="O341" s="89">
        <v>-10.633165999999999</v>
      </c>
    </row>
    <row r="342" spans="2:15" x14ac:dyDescent="0.25">
      <c r="B342" s="89">
        <v>10229715000</v>
      </c>
      <c r="C342" s="89">
        <v>-8.9183245000000007</v>
      </c>
      <c r="N342" s="89">
        <v>10229715000</v>
      </c>
      <c r="O342" s="89">
        <v>-10.677559</v>
      </c>
    </row>
    <row r="343" spans="2:15" x14ac:dyDescent="0.25">
      <c r="B343" s="89">
        <v>10308760000</v>
      </c>
      <c r="C343" s="89">
        <v>-8.9332600000000006</v>
      </c>
      <c r="N343" s="89">
        <v>10308760000</v>
      </c>
      <c r="O343" s="89">
        <v>-10.647162</v>
      </c>
    </row>
    <row r="344" spans="2:15" x14ac:dyDescent="0.25">
      <c r="B344" s="89">
        <v>10387805000</v>
      </c>
      <c r="C344" s="89">
        <v>-9.0354109000000005</v>
      </c>
      <c r="N344" s="89">
        <v>10387805000</v>
      </c>
      <c r="O344" s="89">
        <v>-10.719385000000001</v>
      </c>
    </row>
    <row r="345" spans="2:15" x14ac:dyDescent="0.25">
      <c r="B345" s="89">
        <v>10466850000</v>
      </c>
      <c r="C345" s="89">
        <v>-9.0298929000000001</v>
      </c>
      <c r="N345" s="89">
        <v>10466850000</v>
      </c>
      <c r="O345" s="89">
        <v>-10.699365</v>
      </c>
    </row>
    <row r="346" spans="2:15" x14ac:dyDescent="0.25">
      <c r="B346" s="89">
        <v>10545895000</v>
      </c>
      <c r="C346" s="89">
        <v>-9.0757998999999998</v>
      </c>
      <c r="N346" s="89">
        <v>10545895000</v>
      </c>
      <c r="O346" s="89">
        <v>-10.655644000000001</v>
      </c>
    </row>
    <row r="347" spans="2:15" x14ac:dyDescent="0.25">
      <c r="B347" s="89">
        <v>10624940000</v>
      </c>
      <c r="C347" s="89">
        <v>-9.1432695000000006</v>
      </c>
      <c r="N347" s="89">
        <v>10624940000</v>
      </c>
      <c r="O347" s="89">
        <v>-10.672276</v>
      </c>
    </row>
    <row r="348" spans="2:15" x14ac:dyDescent="0.25">
      <c r="B348" s="89">
        <v>10703985000</v>
      </c>
      <c r="C348" s="89">
        <v>-9.2974204999999994</v>
      </c>
      <c r="N348" s="89">
        <v>10703985000</v>
      </c>
      <c r="O348" s="89">
        <v>-10.744896000000001</v>
      </c>
    </row>
    <row r="349" spans="2:15" x14ac:dyDescent="0.25">
      <c r="B349" s="89">
        <v>10783030000</v>
      </c>
      <c r="C349" s="89">
        <v>-9.2759198999999999</v>
      </c>
      <c r="N349" s="89">
        <v>10783030000</v>
      </c>
      <c r="O349" s="89">
        <v>-10.646754</v>
      </c>
    </row>
    <row r="350" spans="2:15" x14ac:dyDescent="0.25">
      <c r="B350" s="89">
        <v>10862075000</v>
      </c>
      <c r="C350" s="89">
        <v>-9.4982939000000002</v>
      </c>
      <c r="N350" s="89">
        <v>10862075000</v>
      </c>
      <c r="O350" s="89">
        <v>-10.828791000000001</v>
      </c>
    </row>
    <row r="351" spans="2:15" x14ac:dyDescent="0.25">
      <c r="B351" s="89">
        <v>10941120000</v>
      </c>
      <c r="C351" s="89">
        <v>-9.5246791999999996</v>
      </c>
      <c r="N351" s="89">
        <v>10941120000</v>
      </c>
      <c r="O351" s="89">
        <v>-10.782560999999999</v>
      </c>
    </row>
    <row r="352" spans="2:15" x14ac:dyDescent="0.25">
      <c r="B352" s="89">
        <v>11020165000</v>
      </c>
      <c r="C352" s="89">
        <v>-9.5739345999999994</v>
      </c>
      <c r="N352" s="89">
        <v>11020165000</v>
      </c>
      <c r="O352" s="89">
        <v>-10.752124999999999</v>
      </c>
    </row>
    <row r="353" spans="2:15" x14ac:dyDescent="0.25">
      <c r="B353" s="89">
        <v>11099210000</v>
      </c>
      <c r="C353" s="89">
        <v>-9.8304539000000002</v>
      </c>
      <c r="N353" s="89">
        <v>11099210000</v>
      </c>
      <c r="O353" s="89">
        <v>-10.927458</v>
      </c>
    </row>
    <row r="354" spans="2:15" x14ac:dyDescent="0.25">
      <c r="B354" s="89">
        <v>11178255000</v>
      </c>
      <c r="C354" s="89">
        <v>-9.6986103000000004</v>
      </c>
      <c r="N354" s="89">
        <v>11178255000</v>
      </c>
      <c r="O354" s="89">
        <v>-10.720701</v>
      </c>
    </row>
    <row r="355" spans="2:15" x14ac:dyDescent="0.25">
      <c r="B355" s="89">
        <v>11257300000</v>
      </c>
      <c r="C355" s="89">
        <v>-9.9378299999999999</v>
      </c>
      <c r="N355" s="89">
        <v>11257300000</v>
      </c>
      <c r="O355" s="89">
        <v>-10.838288</v>
      </c>
    </row>
    <row r="356" spans="2:15" x14ac:dyDescent="0.25">
      <c r="B356" s="89">
        <v>11336345000</v>
      </c>
      <c r="C356" s="89">
        <v>-10.029883999999999</v>
      </c>
      <c r="N356" s="89">
        <v>11336345000</v>
      </c>
      <c r="O356" s="89">
        <v>-10.801614000000001</v>
      </c>
    </row>
    <row r="357" spans="2:15" x14ac:dyDescent="0.25">
      <c r="B357" s="89">
        <v>11415390000</v>
      </c>
      <c r="C357" s="89">
        <v>-10.173187</v>
      </c>
      <c r="N357" s="89">
        <v>11415390000</v>
      </c>
      <c r="O357" s="89">
        <v>-11.005520000000001</v>
      </c>
    </row>
    <row r="358" spans="2:15" x14ac:dyDescent="0.25">
      <c r="B358" s="89">
        <v>11494435000</v>
      </c>
      <c r="C358" s="89">
        <v>-10.323009000000001</v>
      </c>
      <c r="N358" s="89">
        <v>11494435000</v>
      </c>
      <c r="O358" s="89">
        <v>-10.970818</v>
      </c>
    </row>
    <row r="359" spans="2:15" x14ac:dyDescent="0.25">
      <c r="B359" s="89">
        <v>11573480000</v>
      </c>
      <c r="C359" s="89">
        <v>-10.306849</v>
      </c>
      <c r="N359" s="89">
        <v>11573480000</v>
      </c>
      <c r="O359" s="89">
        <v>-10.783222</v>
      </c>
    </row>
    <row r="360" spans="2:15" x14ac:dyDescent="0.25">
      <c r="B360" s="89">
        <v>11652525000</v>
      </c>
      <c r="C360" s="89">
        <v>-10.700848000000001</v>
      </c>
      <c r="N360" s="89">
        <v>11652525000</v>
      </c>
      <c r="O360" s="89">
        <v>-11.130108</v>
      </c>
    </row>
    <row r="361" spans="2:15" x14ac:dyDescent="0.25">
      <c r="B361" s="89">
        <v>11731570000</v>
      </c>
      <c r="C361" s="89">
        <v>-10.752891999999999</v>
      </c>
      <c r="N361" s="89">
        <v>11731570000</v>
      </c>
      <c r="O361" s="89">
        <v>-11.099086</v>
      </c>
    </row>
    <row r="362" spans="2:15" x14ac:dyDescent="0.25">
      <c r="B362" s="89">
        <v>11810615000</v>
      </c>
      <c r="C362" s="89">
        <v>-10.961516</v>
      </c>
      <c r="N362" s="89">
        <v>11810615000</v>
      </c>
      <c r="O362" s="89">
        <v>-11.193614</v>
      </c>
    </row>
    <row r="363" spans="2:15" x14ac:dyDescent="0.25">
      <c r="B363" s="89">
        <v>11889660000</v>
      </c>
      <c r="C363" s="89">
        <v>-11.272249</v>
      </c>
      <c r="N363" s="89">
        <v>11889660000</v>
      </c>
      <c r="O363" s="89">
        <v>-11.602270000000001</v>
      </c>
    </row>
    <row r="364" spans="2:15" x14ac:dyDescent="0.25">
      <c r="B364" s="89">
        <v>11968705000</v>
      </c>
      <c r="C364" s="89">
        <v>-11.528739</v>
      </c>
      <c r="N364" s="89">
        <v>11968705000</v>
      </c>
      <c r="O364" s="89">
        <v>-11.731373</v>
      </c>
    </row>
    <row r="365" spans="2:15" x14ac:dyDescent="0.25">
      <c r="B365" s="89">
        <v>12047750000</v>
      </c>
      <c r="C365" s="89">
        <v>-11.724364</v>
      </c>
      <c r="N365" s="89">
        <v>12047750000</v>
      </c>
      <c r="O365" s="89">
        <v>-11.80049</v>
      </c>
    </row>
    <row r="366" spans="2:15" x14ac:dyDescent="0.25">
      <c r="B366" s="89">
        <v>12126795000</v>
      </c>
      <c r="C366" s="89">
        <v>-12.121015</v>
      </c>
      <c r="N366" s="89">
        <v>12126795000</v>
      </c>
      <c r="O366" s="89">
        <v>-12.501068</v>
      </c>
    </row>
    <row r="367" spans="2:15" x14ac:dyDescent="0.25">
      <c r="B367" s="89">
        <v>12205840000</v>
      </c>
      <c r="C367" s="89">
        <v>-12.517391999999999</v>
      </c>
      <c r="N367" s="89">
        <v>12205840000</v>
      </c>
      <c r="O367" s="89">
        <v>-13.404026999999999</v>
      </c>
    </row>
    <row r="368" spans="2:15" x14ac:dyDescent="0.25">
      <c r="B368" s="89">
        <v>12284885000</v>
      </c>
      <c r="C368" s="89">
        <v>-12.872491</v>
      </c>
      <c r="N368" s="89">
        <v>12284885000</v>
      </c>
      <c r="O368" s="89">
        <v>-14.091310999999999</v>
      </c>
    </row>
    <row r="369" spans="2:15" x14ac:dyDescent="0.25">
      <c r="B369" s="89">
        <v>12363930000</v>
      </c>
      <c r="C369" s="89">
        <v>-13.307207</v>
      </c>
      <c r="N369" s="89">
        <v>12363930000</v>
      </c>
      <c r="O369" s="89">
        <v>-15.047022</v>
      </c>
    </row>
    <row r="370" spans="2:15" x14ac:dyDescent="0.25">
      <c r="B370" s="89">
        <v>12442975000</v>
      </c>
      <c r="C370" s="89">
        <v>-13.669247</v>
      </c>
      <c r="N370" s="89">
        <v>12442975000</v>
      </c>
      <c r="O370" s="89">
        <v>-16.316814000000001</v>
      </c>
    </row>
    <row r="371" spans="2:15" x14ac:dyDescent="0.25">
      <c r="B371" s="89">
        <v>12522020000</v>
      </c>
      <c r="C371" s="89">
        <v>-14.073305</v>
      </c>
      <c r="N371" s="89">
        <v>12522020000</v>
      </c>
      <c r="O371" s="89">
        <v>-16.470897999999998</v>
      </c>
    </row>
    <row r="372" spans="2:15" x14ac:dyDescent="0.25">
      <c r="B372" s="89">
        <v>12601065000</v>
      </c>
      <c r="C372" s="89">
        <v>-14.577019999999999</v>
      </c>
      <c r="N372" s="89">
        <v>12601065000</v>
      </c>
      <c r="O372" s="89">
        <v>-16.36956</v>
      </c>
    </row>
    <row r="373" spans="2:15" x14ac:dyDescent="0.25">
      <c r="B373" s="89">
        <v>12680110000</v>
      </c>
      <c r="C373" s="89">
        <v>-15.021134999999999</v>
      </c>
      <c r="N373" s="89">
        <v>12680110000</v>
      </c>
      <c r="O373" s="89">
        <v>-17.99935</v>
      </c>
    </row>
    <row r="374" spans="2:15" x14ac:dyDescent="0.25">
      <c r="B374" s="89">
        <v>12759155000</v>
      </c>
      <c r="C374" s="89">
        <v>-15.450760000000001</v>
      </c>
      <c r="N374" s="89">
        <v>12759155000</v>
      </c>
      <c r="O374" s="89">
        <v>-18.306608000000001</v>
      </c>
    </row>
    <row r="375" spans="2:15" x14ac:dyDescent="0.25">
      <c r="B375" s="89">
        <v>12838200000</v>
      </c>
      <c r="C375" s="89">
        <v>-15.951247</v>
      </c>
      <c r="N375" s="89">
        <v>12838200000</v>
      </c>
      <c r="O375" s="89">
        <v>-16.372254999999999</v>
      </c>
    </row>
    <row r="376" spans="2:15" x14ac:dyDescent="0.25">
      <c r="B376" s="89">
        <v>12917245000</v>
      </c>
      <c r="C376" s="89">
        <v>-16.456769999999999</v>
      </c>
      <c r="N376" s="89">
        <v>12917245000</v>
      </c>
      <c r="O376" s="89">
        <v>-15.576514</v>
      </c>
    </row>
    <row r="377" spans="2:15" x14ac:dyDescent="0.25">
      <c r="B377" s="89">
        <v>12996290000</v>
      </c>
      <c r="C377" s="89">
        <v>-17.006084000000001</v>
      </c>
      <c r="N377" s="89">
        <v>12996290000</v>
      </c>
      <c r="O377" s="89">
        <v>-15.377478999999999</v>
      </c>
    </row>
    <row r="378" spans="2:15" x14ac:dyDescent="0.25">
      <c r="B378" s="89">
        <v>13075335000</v>
      </c>
      <c r="C378" s="89">
        <v>-17.564091000000001</v>
      </c>
      <c r="N378" s="89">
        <v>13075335000</v>
      </c>
      <c r="O378" s="89">
        <v>-14.16962</v>
      </c>
    </row>
    <row r="379" spans="2:15" x14ac:dyDescent="0.25">
      <c r="B379" s="89">
        <v>13154380000</v>
      </c>
      <c r="C379" s="89">
        <v>-18.055766999999999</v>
      </c>
      <c r="N379" s="89">
        <v>13154380000</v>
      </c>
      <c r="O379" s="89">
        <v>-13.241047999999999</v>
      </c>
    </row>
    <row r="380" spans="2:15" x14ac:dyDescent="0.25">
      <c r="B380" s="89">
        <v>13233425000</v>
      </c>
      <c r="C380" s="89">
        <v>-18.635551</v>
      </c>
      <c r="N380" s="89">
        <v>13233425000</v>
      </c>
      <c r="O380" s="89">
        <v>-12.245399000000001</v>
      </c>
    </row>
    <row r="381" spans="2:15" x14ac:dyDescent="0.25">
      <c r="B381" s="89">
        <v>13312470000</v>
      </c>
      <c r="C381" s="89">
        <v>-19.135356999999999</v>
      </c>
      <c r="N381" s="89">
        <v>13312470000</v>
      </c>
      <c r="O381" s="89">
        <v>-11.508343999999999</v>
      </c>
    </row>
    <row r="382" spans="2:15" x14ac:dyDescent="0.25">
      <c r="B382" s="89">
        <v>13391515000</v>
      </c>
      <c r="C382" s="89">
        <v>-19.644511999999999</v>
      </c>
      <c r="N382" s="89">
        <v>13391515000</v>
      </c>
      <c r="O382" s="89">
        <v>-11.317256</v>
      </c>
    </row>
    <row r="383" spans="2:15" x14ac:dyDescent="0.25">
      <c r="B383" s="89">
        <v>13470560000</v>
      </c>
      <c r="C383" s="89">
        <v>-20.223891999999999</v>
      </c>
      <c r="N383" s="89">
        <v>13470560000</v>
      </c>
      <c r="O383" s="89">
        <v>-11.154047</v>
      </c>
    </row>
    <row r="384" spans="2:15" x14ac:dyDescent="0.25">
      <c r="B384" s="89">
        <v>13549605000</v>
      </c>
      <c r="C384" s="89">
        <v>-20.852108000000001</v>
      </c>
      <c r="N384" s="89">
        <v>13549605000</v>
      </c>
      <c r="O384" s="89">
        <v>-10.921593</v>
      </c>
    </row>
    <row r="385" spans="2:15" x14ac:dyDescent="0.25">
      <c r="B385" s="89">
        <v>13628650000</v>
      </c>
      <c r="C385" s="89">
        <v>-21.457899000000001</v>
      </c>
      <c r="N385" s="89">
        <v>13628650000</v>
      </c>
      <c r="O385" s="89">
        <v>-10.907273</v>
      </c>
    </row>
    <row r="386" spans="2:15" x14ac:dyDescent="0.25">
      <c r="B386" s="89">
        <v>13707695000</v>
      </c>
      <c r="C386" s="89">
        <v>-22.030889999999999</v>
      </c>
      <c r="N386" s="89">
        <v>13707695000</v>
      </c>
      <c r="O386" s="89">
        <v>-10.994818</v>
      </c>
    </row>
    <row r="387" spans="2:15" x14ac:dyDescent="0.25">
      <c r="B387" s="89">
        <v>13786740000</v>
      </c>
      <c r="C387" s="89">
        <v>-22.777079000000001</v>
      </c>
      <c r="N387" s="89">
        <v>13786740000</v>
      </c>
      <c r="O387" s="89">
        <v>-11.134687</v>
      </c>
    </row>
    <row r="388" spans="2:15" x14ac:dyDescent="0.25">
      <c r="B388" s="89">
        <v>13865785000</v>
      </c>
      <c r="C388" s="89">
        <v>-23.511225</v>
      </c>
      <c r="N388" s="89">
        <v>13865785000</v>
      </c>
      <c r="O388" s="89">
        <v>-11.395562999999999</v>
      </c>
    </row>
    <row r="389" spans="2:15" x14ac:dyDescent="0.25">
      <c r="B389" s="89">
        <v>13944830000</v>
      </c>
      <c r="C389" s="89">
        <v>-24.055868</v>
      </c>
      <c r="N389" s="89">
        <v>13944830000</v>
      </c>
      <c r="O389" s="89">
        <v>-11.626953</v>
      </c>
    </row>
    <row r="390" spans="2:15" x14ac:dyDescent="0.25">
      <c r="B390" s="89">
        <v>14023875000</v>
      </c>
      <c r="C390" s="89">
        <v>-24.660727000000001</v>
      </c>
      <c r="N390" s="89">
        <v>14023875000</v>
      </c>
      <c r="O390" s="89">
        <v>-11.957582</v>
      </c>
    </row>
    <row r="391" spans="2:15" x14ac:dyDescent="0.25">
      <c r="B391" s="89">
        <v>14102920000</v>
      </c>
      <c r="C391" s="89">
        <v>-25.288332</v>
      </c>
      <c r="N391" s="89">
        <v>14102920000</v>
      </c>
      <c r="O391" s="89">
        <v>-12.472962000000001</v>
      </c>
    </row>
    <row r="392" spans="2:15" x14ac:dyDescent="0.25">
      <c r="B392" s="89">
        <v>14181965000</v>
      </c>
      <c r="C392" s="89">
        <v>-25.540562000000001</v>
      </c>
      <c r="N392" s="89">
        <v>14181965000</v>
      </c>
      <c r="O392" s="89">
        <v>-12.915760000000001</v>
      </c>
    </row>
    <row r="393" spans="2:15" x14ac:dyDescent="0.25">
      <c r="B393" s="89">
        <v>14261010000</v>
      </c>
      <c r="C393" s="89">
        <v>-26.021753</v>
      </c>
      <c r="N393" s="89">
        <v>14261010000</v>
      </c>
      <c r="O393" s="89">
        <v>-13.446683999999999</v>
      </c>
    </row>
    <row r="394" spans="2:15" x14ac:dyDescent="0.25">
      <c r="B394" s="89">
        <v>14340055000</v>
      </c>
      <c r="C394" s="89">
        <v>-26.568646999999999</v>
      </c>
      <c r="N394" s="89">
        <v>14340055000</v>
      </c>
      <c r="O394" s="89">
        <v>-14.13048</v>
      </c>
    </row>
    <row r="395" spans="2:15" x14ac:dyDescent="0.25">
      <c r="B395" s="89">
        <v>14419100000</v>
      </c>
      <c r="C395" s="89">
        <v>-27.011181000000001</v>
      </c>
      <c r="N395" s="89">
        <v>14419100000</v>
      </c>
      <c r="O395" s="89">
        <v>-14.689723000000001</v>
      </c>
    </row>
    <row r="396" spans="2:15" x14ac:dyDescent="0.25">
      <c r="B396" s="89">
        <v>14498145000</v>
      </c>
      <c r="C396" s="89">
        <v>-28.118237000000001</v>
      </c>
      <c r="N396" s="89">
        <v>14498145000</v>
      </c>
      <c r="O396" s="89">
        <v>-15.049365</v>
      </c>
    </row>
    <row r="397" spans="2:15" x14ac:dyDescent="0.25">
      <c r="B397" s="89">
        <v>14577190000</v>
      </c>
      <c r="C397" s="89">
        <v>-29.735249</v>
      </c>
      <c r="N397" s="89">
        <v>14577190000</v>
      </c>
      <c r="O397" s="89">
        <v>-15.606413</v>
      </c>
    </row>
    <row r="398" spans="2:15" x14ac:dyDescent="0.25">
      <c r="B398" s="89">
        <v>14656235000</v>
      </c>
      <c r="C398" s="89">
        <v>-30.672191999999999</v>
      </c>
      <c r="N398" s="89">
        <v>14656235000</v>
      </c>
      <c r="O398" s="89">
        <v>-15.825923</v>
      </c>
    </row>
    <row r="399" spans="2:15" x14ac:dyDescent="0.25">
      <c r="B399" s="89">
        <v>14735280000</v>
      </c>
      <c r="C399" s="89">
        <v>-31.951388999999999</v>
      </c>
      <c r="N399" s="89">
        <v>14735280000</v>
      </c>
      <c r="O399" s="89">
        <v>-16.489402999999999</v>
      </c>
    </row>
    <row r="400" spans="2:15" x14ac:dyDescent="0.25">
      <c r="B400" s="89">
        <v>14814325000</v>
      </c>
      <c r="C400" s="89">
        <v>-32.459904000000002</v>
      </c>
      <c r="N400" s="89">
        <v>14814325000</v>
      </c>
      <c r="O400" s="89">
        <v>-17.503933</v>
      </c>
    </row>
    <row r="401" spans="2:15" x14ac:dyDescent="0.25">
      <c r="B401" s="89">
        <v>14893370000</v>
      </c>
      <c r="C401" s="89">
        <v>-31.462434999999999</v>
      </c>
      <c r="N401" s="89">
        <v>14893370000</v>
      </c>
      <c r="O401" s="89">
        <v>-19.039487999999999</v>
      </c>
    </row>
    <row r="402" spans="2:15" x14ac:dyDescent="0.25">
      <c r="B402" s="89">
        <v>14972415000</v>
      </c>
      <c r="C402" s="89">
        <v>-29.888148999999999</v>
      </c>
      <c r="N402" s="89">
        <v>14972415000</v>
      </c>
      <c r="O402" s="89">
        <v>-21.678422999999999</v>
      </c>
    </row>
    <row r="403" spans="2:15" x14ac:dyDescent="0.25">
      <c r="B403" s="89">
        <v>15051460000</v>
      </c>
      <c r="C403" s="89">
        <v>-28.301962</v>
      </c>
      <c r="N403" s="89">
        <v>15051460000</v>
      </c>
      <c r="O403" s="89">
        <v>-25.281466999999999</v>
      </c>
    </row>
    <row r="404" spans="2:15" x14ac:dyDescent="0.25">
      <c r="B404" s="89">
        <v>15130505000</v>
      </c>
      <c r="C404" s="89">
        <v>-25.662043000000001</v>
      </c>
      <c r="N404" s="89">
        <v>15130505000</v>
      </c>
      <c r="O404" s="89">
        <v>-28.472576</v>
      </c>
    </row>
    <row r="405" spans="2:15" x14ac:dyDescent="0.25">
      <c r="B405" s="89">
        <v>15209550000</v>
      </c>
      <c r="C405" s="89">
        <v>-23.398334999999999</v>
      </c>
      <c r="N405" s="89">
        <v>15209550000</v>
      </c>
      <c r="O405" s="89">
        <v>-32.567104</v>
      </c>
    </row>
    <row r="406" spans="2:15" x14ac:dyDescent="0.25">
      <c r="B406" s="89">
        <v>15288595000</v>
      </c>
      <c r="C406" s="89">
        <v>-22.465837000000001</v>
      </c>
      <c r="N406" s="89">
        <v>15288595000</v>
      </c>
      <c r="O406" s="89">
        <v>-36.888420000000004</v>
      </c>
    </row>
    <row r="407" spans="2:15" x14ac:dyDescent="0.25">
      <c r="B407" s="89">
        <v>15367640000</v>
      </c>
      <c r="C407" s="89">
        <v>-20.742598000000001</v>
      </c>
      <c r="N407" s="89">
        <v>15367640000</v>
      </c>
      <c r="O407" s="89">
        <v>-43.260818</v>
      </c>
    </row>
    <row r="408" spans="2:15" x14ac:dyDescent="0.25">
      <c r="B408" s="89">
        <v>15446685000</v>
      </c>
      <c r="C408" s="89">
        <v>-19.033497000000001</v>
      </c>
      <c r="N408" s="89">
        <v>15446685000</v>
      </c>
      <c r="O408" s="89">
        <v>-50.480536999999998</v>
      </c>
    </row>
    <row r="409" spans="2:15" x14ac:dyDescent="0.25">
      <c r="B409" s="89">
        <v>15525730000</v>
      </c>
      <c r="C409" s="89">
        <v>-17.987997</v>
      </c>
      <c r="N409" s="89">
        <v>15525730000</v>
      </c>
      <c r="O409" s="89">
        <v>-48.466782000000002</v>
      </c>
    </row>
    <row r="410" spans="2:15" x14ac:dyDescent="0.25">
      <c r="B410" s="89">
        <v>15604775000</v>
      </c>
      <c r="C410" s="89">
        <v>-17.162174</v>
      </c>
      <c r="N410" s="89">
        <v>15604775000</v>
      </c>
      <c r="O410" s="89">
        <v>-45.346237000000002</v>
      </c>
    </row>
    <row r="411" spans="2:15" x14ac:dyDescent="0.25">
      <c r="B411" s="89">
        <v>15683820000</v>
      </c>
      <c r="C411" s="89">
        <v>-16.615245999999999</v>
      </c>
      <c r="N411" s="89">
        <v>15683820000</v>
      </c>
      <c r="O411" s="89">
        <v>-43.497807000000002</v>
      </c>
    </row>
    <row r="412" spans="2:15" x14ac:dyDescent="0.25">
      <c r="B412" s="89">
        <v>15762865000</v>
      </c>
      <c r="C412" s="89">
        <v>-16.162451000000001</v>
      </c>
      <c r="N412" s="89">
        <v>15762865000</v>
      </c>
      <c r="O412" s="89">
        <v>-42.640366</v>
      </c>
    </row>
    <row r="413" spans="2:15" x14ac:dyDescent="0.25">
      <c r="B413" s="89">
        <v>15841910000</v>
      </c>
      <c r="C413" s="89">
        <v>-16.108395000000002</v>
      </c>
      <c r="N413" s="89">
        <v>15841910000</v>
      </c>
      <c r="O413" s="89">
        <v>-42.560893999999998</v>
      </c>
    </row>
    <row r="414" spans="2:15" x14ac:dyDescent="0.25">
      <c r="B414" s="89">
        <v>15920955000</v>
      </c>
      <c r="C414" s="89">
        <v>-16.030138000000001</v>
      </c>
      <c r="N414" s="89">
        <v>15920955000</v>
      </c>
      <c r="O414" s="89">
        <v>-42.695835000000002</v>
      </c>
    </row>
    <row r="415" spans="2:15" x14ac:dyDescent="0.25">
      <c r="B415" s="89">
        <v>16000000000</v>
      </c>
      <c r="C415" s="89">
        <v>-16.277227</v>
      </c>
      <c r="N415" s="89">
        <v>16000000000</v>
      </c>
      <c r="O415" s="89">
        <v>-43.092606000000004</v>
      </c>
    </row>
    <row r="416" spans="2:15" x14ac:dyDescent="0.25">
      <c r="B416" s="89" t="s">
        <v>21</v>
      </c>
      <c r="N416" s="89" t="s">
        <v>21</v>
      </c>
    </row>
    <row r="419" spans="2:15" x14ac:dyDescent="0.25">
      <c r="B419" s="89" t="s">
        <v>22</v>
      </c>
      <c r="N419" s="89" t="s">
        <v>22</v>
      </c>
    </row>
    <row r="420" spans="2:15" x14ac:dyDescent="0.25">
      <c r="B420" s="89" t="s">
        <v>19</v>
      </c>
      <c r="C420" s="89" t="s">
        <v>283</v>
      </c>
      <c r="N420" s="89" t="s">
        <v>19</v>
      </c>
      <c r="O420" s="89" t="s">
        <v>283</v>
      </c>
    </row>
    <row r="421" spans="2:15" x14ac:dyDescent="0.25">
      <c r="B421" s="89">
        <v>191000000</v>
      </c>
      <c r="C421" s="89">
        <v>-49.859482</v>
      </c>
      <c r="N421" s="89">
        <v>191000000</v>
      </c>
      <c r="O421" s="89">
        <v>-28.107562999999999</v>
      </c>
    </row>
    <row r="422" spans="2:15" x14ac:dyDescent="0.25">
      <c r="B422" s="89">
        <v>270045000</v>
      </c>
      <c r="C422" s="89">
        <v>-46.961933000000002</v>
      </c>
      <c r="N422" s="89">
        <v>270045000</v>
      </c>
      <c r="O422" s="89">
        <v>-26.882521000000001</v>
      </c>
    </row>
    <row r="423" spans="2:15" x14ac:dyDescent="0.25">
      <c r="B423" s="89">
        <v>349090000</v>
      </c>
      <c r="C423" s="89">
        <v>-43.527363000000001</v>
      </c>
      <c r="N423" s="89">
        <v>349090000</v>
      </c>
      <c r="O423" s="89">
        <v>-25.419892999999998</v>
      </c>
    </row>
    <row r="424" spans="2:15" x14ac:dyDescent="0.25">
      <c r="B424" s="89">
        <v>428135000</v>
      </c>
      <c r="C424" s="89">
        <v>-39.640498999999998</v>
      </c>
      <c r="N424" s="89">
        <v>428135000</v>
      </c>
      <c r="O424" s="89">
        <v>-23.840420000000002</v>
      </c>
    </row>
    <row r="425" spans="2:15" x14ac:dyDescent="0.25">
      <c r="B425" s="89">
        <v>507180000</v>
      </c>
      <c r="C425" s="89">
        <v>-36.666733000000001</v>
      </c>
      <c r="N425" s="89">
        <v>507180000</v>
      </c>
      <c r="O425" s="89">
        <v>-22.721482999999999</v>
      </c>
    </row>
    <row r="426" spans="2:15" x14ac:dyDescent="0.25">
      <c r="B426" s="89">
        <v>586225000</v>
      </c>
      <c r="C426" s="89">
        <v>-34.135551</v>
      </c>
      <c r="N426" s="89">
        <v>586225000</v>
      </c>
      <c r="O426" s="89">
        <v>-21.828683999999999</v>
      </c>
    </row>
    <row r="427" spans="2:15" x14ac:dyDescent="0.25">
      <c r="B427" s="89">
        <v>665270000</v>
      </c>
      <c r="C427" s="89">
        <v>-32.028404000000002</v>
      </c>
      <c r="N427" s="89">
        <v>665270000</v>
      </c>
      <c r="O427" s="89">
        <v>-21.087561000000001</v>
      </c>
    </row>
    <row r="428" spans="2:15" x14ac:dyDescent="0.25">
      <c r="B428" s="89">
        <v>744315000</v>
      </c>
      <c r="C428" s="89">
        <v>-30.110786000000001</v>
      </c>
      <c r="N428" s="89">
        <v>744315000</v>
      </c>
      <c r="O428" s="89">
        <v>-20.473092999999999</v>
      </c>
    </row>
    <row r="429" spans="2:15" x14ac:dyDescent="0.25">
      <c r="B429" s="89">
        <v>823360000</v>
      </c>
      <c r="C429" s="89">
        <v>-28.348600000000001</v>
      </c>
      <c r="N429" s="89">
        <v>823360000</v>
      </c>
      <c r="O429" s="89">
        <v>-19.863057999999999</v>
      </c>
    </row>
    <row r="430" spans="2:15" x14ac:dyDescent="0.25">
      <c r="B430" s="89">
        <v>902405000</v>
      </c>
      <c r="C430" s="89">
        <v>-26.654018000000001</v>
      </c>
      <c r="N430" s="89">
        <v>902405000</v>
      </c>
      <c r="O430" s="89">
        <v>-19.254076000000001</v>
      </c>
    </row>
    <row r="431" spans="2:15" x14ac:dyDescent="0.25">
      <c r="B431" s="89">
        <v>981450000</v>
      </c>
      <c r="C431" s="89">
        <v>-24.956071999999999</v>
      </c>
      <c r="N431" s="89">
        <v>981450000</v>
      </c>
      <c r="O431" s="89">
        <v>-18.579159000000001</v>
      </c>
    </row>
    <row r="432" spans="2:15" x14ac:dyDescent="0.25">
      <c r="B432" s="89">
        <v>1060495000</v>
      </c>
      <c r="C432" s="89">
        <v>-23.258776000000001</v>
      </c>
      <c r="N432" s="89">
        <v>1060495000</v>
      </c>
      <c r="O432" s="89">
        <v>-17.865787999999998</v>
      </c>
    </row>
    <row r="433" spans="2:15" x14ac:dyDescent="0.25">
      <c r="B433" s="89">
        <v>1139540000</v>
      </c>
      <c r="C433" s="89">
        <v>-21.541215999999999</v>
      </c>
      <c r="N433" s="89">
        <v>1139540000</v>
      </c>
      <c r="O433" s="89">
        <v>-17.095203000000001</v>
      </c>
    </row>
    <row r="434" spans="2:15" x14ac:dyDescent="0.25">
      <c r="B434" s="89">
        <v>1218585000</v>
      </c>
      <c r="C434" s="89">
        <v>-19.801473999999999</v>
      </c>
      <c r="N434" s="89">
        <v>1218585000</v>
      </c>
      <c r="O434" s="89">
        <v>-16.268227</v>
      </c>
    </row>
    <row r="435" spans="2:15" x14ac:dyDescent="0.25">
      <c r="B435" s="89">
        <v>1297630000</v>
      </c>
      <c r="C435" s="89">
        <v>-18.097270999999999</v>
      </c>
      <c r="N435" s="89">
        <v>1297630000</v>
      </c>
      <c r="O435" s="89">
        <v>-15.486129999999999</v>
      </c>
    </row>
    <row r="436" spans="2:15" x14ac:dyDescent="0.25">
      <c r="B436" s="89">
        <v>1376675000</v>
      </c>
      <c r="C436" s="89">
        <v>-16.442731999999999</v>
      </c>
      <c r="N436" s="89">
        <v>1376675000</v>
      </c>
      <c r="O436" s="89">
        <v>-14.683508</v>
      </c>
    </row>
    <row r="437" spans="2:15" x14ac:dyDescent="0.25">
      <c r="B437" s="89">
        <v>1455720000</v>
      </c>
      <c r="C437" s="89">
        <v>-14.79674</v>
      </c>
      <c r="N437" s="89">
        <v>1455720000</v>
      </c>
      <c r="O437" s="89">
        <v>-13.892931000000001</v>
      </c>
    </row>
    <row r="438" spans="2:15" x14ac:dyDescent="0.25">
      <c r="B438" s="89">
        <v>1534765000</v>
      </c>
      <c r="C438" s="89">
        <v>-13.259567000000001</v>
      </c>
      <c r="N438" s="89">
        <v>1534765000</v>
      </c>
      <c r="O438" s="89">
        <v>-13.128798</v>
      </c>
    </row>
    <row r="439" spans="2:15" x14ac:dyDescent="0.25">
      <c r="B439" s="89">
        <v>1613810000</v>
      </c>
      <c r="C439" s="89">
        <v>-11.805298000000001</v>
      </c>
      <c r="N439" s="89">
        <v>1613810000</v>
      </c>
      <c r="O439" s="89">
        <v>-12.389500999999999</v>
      </c>
    </row>
    <row r="440" spans="2:15" x14ac:dyDescent="0.25">
      <c r="B440" s="89">
        <v>1692855000</v>
      </c>
      <c r="C440" s="89">
        <v>-10.511175</v>
      </c>
      <c r="N440" s="89">
        <v>1692855000</v>
      </c>
      <c r="O440" s="89">
        <v>-11.654942999999999</v>
      </c>
    </row>
    <row r="441" spans="2:15" x14ac:dyDescent="0.25">
      <c r="B441" s="89">
        <v>1771900000</v>
      </c>
      <c r="C441" s="89">
        <v>-9.4347563000000001</v>
      </c>
      <c r="N441" s="89">
        <v>1771900000</v>
      </c>
      <c r="O441" s="89">
        <v>-10.999931</v>
      </c>
    </row>
    <row r="442" spans="2:15" x14ac:dyDescent="0.25">
      <c r="B442" s="89">
        <v>1850945000</v>
      </c>
      <c r="C442" s="89">
        <v>-8.5963516000000002</v>
      </c>
      <c r="N442" s="89">
        <v>1850945000</v>
      </c>
      <c r="O442" s="89">
        <v>-10.401196000000001</v>
      </c>
    </row>
    <row r="443" spans="2:15" x14ac:dyDescent="0.25">
      <c r="B443" s="89">
        <v>1929990000</v>
      </c>
      <c r="C443" s="89">
        <v>-7.9864005999999996</v>
      </c>
      <c r="N443" s="89">
        <v>1929990000</v>
      </c>
      <c r="O443" s="89">
        <v>-9.8880320000000008</v>
      </c>
    </row>
    <row r="444" spans="2:15" x14ac:dyDescent="0.25">
      <c r="B444" s="89">
        <v>2009035000</v>
      </c>
      <c r="C444" s="89">
        <v>-7.5834970000000004</v>
      </c>
      <c r="N444" s="89">
        <v>2009035000</v>
      </c>
      <c r="O444" s="89">
        <v>-9.4384537000000002</v>
      </c>
    </row>
    <row r="445" spans="2:15" x14ac:dyDescent="0.25">
      <c r="B445" s="89">
        <v>2088080000</v>
      </c>
      <c r="C445" s="89">
        <v>-7.3717623000000003</v>
      </c>
      <c r="N445" s="89">
        <v>2088080000</v>
      </c>
      <c r="O445" s="89">
        <v>-9.0673627999999997</v>
      </c>
    </row>
    <row r="446" spans="2:15" x14ac:dyDescent="0.25">
      <c r="B446" s="89">
        <v>2167125000</v>
      </c>
      <c r="C446" s="89">
        <v>-7.2736777999999997</v>
      </c>
      <c r="N446" s="89">
        <v>2167125000</v>
      </c>
      <c r="O446" s="89">
        <v>-8.7356128999999996</v>
      </c>
    </row>
    <row r="447" spans="2:15" x14ac:dyDescent="0.25">
      <c r="B447" s="89">
        <v>2246170000</v>
      </c>
      <c r="C447" s="89">
        <v>-7.2897558</v>
      </c>
      <c r="N447" s="89">
        <v>2246170000</v>
      </c>
      <c r="O447" s="89">
        <v>-8.4772929999999995</v>
      </c>
    </row>
    <row r="448" spans="2:15" x14ac:dyDescent="0.25">
      <c r="B448" s="89">
        <v>2325215000</v>
      </c>
      <c r="C448" s="89">
        <v>-7.3529501000000002</v>
      </c>
      <c r="N448" s="89">
        <v>2325215000</v>
      </c>
      <c r="O448" s="89">
        <v>-8.2462281999999991</v>
      </c>
    </row>
    <row r="449" spans="2:15" x14ac:dyDescent="0.25">
      <c r="B449" s="89">
        <v>2404260000</v>
      </c>
      <c r="C449" s="89">
        <v>-7.4684571999999996</v>
      </c>
      <c r="N449" s="89">
        <v>2404260000</v>
      </c>
      <c r="O449" s="89">
        <v>-8.0828161000000005</v>
      </c>
    </row>
    <row r="450" spans="2:15" x14ac:dyDescent="0.25">
      <c r="B450" s="89">
        <v>2483305000</v>
      </c>
      <c r="C450" s="89">
        <v>-7.5567589000000002</v>
      </c>
      <c r="N450" s="89">
        <v>2483305000</v>
      </c>
      <c r="O450" s="89">
        <v>-7.9582777</v>
      </c>
    </row>
    <row r="451" spans="2:15" x14ac:dyDescent="0.25">
      <c r="B451" s="89">
        <v>2562350000</v>
      </c>
      <c r="C451" s="89">
        <v>-7.6516622999999999</v>
      </c>
      <c r="N451" s="89">
        <v>2562350000</v>
      </c>
      <c r="O451" s="89">
        <v>-7.9009255999999999</v>
      </c>
    </row>
    <row r="452" spans="2:15" x14ac:dyDescent="0.25">
      <c r="B452" s="89">
        <v>2641395000</v>
      </c>
      <c r="C452" s="89">
        <v>-7.7197279999999999</v>
      </c>
      <c r="N452" s="89">
        <v>2641395000</v>
      </c>
      <c r="O452" s="89">
        <v>-7.8741526999999998</v>
      </c>
    </row>
    <row r="453" spans="2:15" x14ac:dyDescent="0.25">
      <c r="B453" s="89">
        <v>2720440000</v>
      </c>
      <c r="C453" s="89">
        <v>-7.7754415999999997</v>
      </c>
      <c r="N453" s="89">
        <v>2720440000</v>
      </c>
      <c r="O453" s="89">
        <v>-7.8971634000000002</v>
      </c>
    </row>
    <row r="454" spans="2:15" x14ac:dyDescent="0.25">
      <c r="B454" s="89">
        <v>2799485000</v>
      </c>
      <c r="C454" s="89">
        <v>-7.8038568000000001</v>
      </c>
      <c r="N454" s="89">
        <v>2799485000</v>
      </c>
      <c r="O454" s="89">
        <v>-7.9431338</v>
      </c>
    </row>
    <row r="455" spans="2:15" x14ac:dyDescent="0.25">
      <c r="B455" s="89">
        <v>2878530000</v>
      </c>
      <c r="C455" s="89">
        <v>-7.8222923</v>
      </c>
      <c r="N455" s="89">
        <v>2878530000</v>
      </c>
      <c r="O455" s="89">
        <v>-8.0079841999999992</v>
      </c>
    </row>
    <row r="456" spans="2:15" x14ac:dyDescent="0.25">
      <c r="B456" s="89">
        <v>2957575000</v>
      </c>
      <c r="C456" s="89">
        <v>-7.8218101999999998</v>
      </c>
      <c r="N456" s="89">
        <v>2957575000</v>
      </c>
      <c r="O456" s="89">
        <v>-8.0687733000000001</v>
      </c>
    </row>
    <row r="457" spans="2:15" x14ac:dyDescent="0.25">
      <c r="B457" s="89">
        <v>3036620000</v>
      </c>
      <c r="C457" s="89">
        <v>-7.8219886000000001</v>
      </c>
      <c r="N457" s="89">
        <v>3036620000</v>
      </c>
      <c r="O457" s="89">
        <v>-8.1274947999999991</v>
      </c>
    </row>
    <row r="458" spans="2:15" x14ac:dyDescent="0.25">
      <c r="B458" s="89">
        <v>3115665000</v>
      </c>
      <c r="C458" s="89">
        <v>-7.8294468000000004</v>
      </c>
      <c r="N458" s="89">
        <v>3115665000</v>
      </c>
      <c r="O458" s="89">
        <v>-8.1574869000000003</v>
      </c>
    </row>
    <row r="459" spans="2:15" x14ac:dyDescent="0.25">
      <c r="B459" s="89">
        <v>3194710000</v>
      </c>
      <c r="C459" s="89">
        <v>-7.8554105999999999</v>
      </c>
      <c r="N459" s="89">
        <v>3194710000</v>
      </c>
      <c r="O459" s="89">
        <v>-8.1858787999999993</v>
      </c>
    </row>
    <row r="460" spans="2:15" x14ac:dyDescent="0.25">
      <c r="B460" s="89">
        <v>3273755000</v>
      </c>
      <c r="C460" s="89">
        <v>-7.8999199999999998</v>
      </c>
      <c r="N460" s="89">
        <v>3273755000</v>
      </c>
      <c r="O460" s="89">
        <v>-8.2001123000000007</v>
      </c>
    </row>
    <row r="461" spans="2:15" x14ac:dyDescent="0.25">
      <c r="B461" s="89">
        <v>3352800000</v>
      </c>
      <c r="C461" s="89">
        <v>-7.9586334000000001</v>
      </c>
      <c r="N461" s="89">
        <v>3352800000</v>
      </c>
      <c r="O461" s="89">
        <v>-8.2267493999999992</v>
      </c>
    </row>
    <row r="462" spans="2:15" x14ac:dyDescent="0.25">
      <c r="B462" s="89">
        <v>3431845000</v>
      </c>
      <c r="C462" s="89">
        <v>-8.0146522999999998</v>
      </c>
      <c r="N462" s="89">
        <v>3431845000</v>
      </c>
      <c r="O462" s="89">
        <v>-8.2611532000000008</v>
      </c>
    </row>
    <row r="463" spans="2:15" x14ac:dyDescent="0.25">
      <c r="B463" s="89">
        <v>3510890000</v>
      </c>
      <c r="C463" s="89">
        <v>-8.0542698000000001</v>
      </c>
      <c r="N463" s="89">
        <v>3510890000</v>
      </c>
      <c r="O463" s="89">
        <v>-8.3049315999999997</v>
      </c>
    </row>
    <row r="464" spans="2:15" x14ac:dyDescent="0.25">
      <c r="B464" s="89">
        <v>3589935000</v>
      </c>
      <c r="C464" s="89">
        <v>-8.0855283999999994</v>
      </c>
      <c r="N464" s="89">
        <v>3589935000</v>
      </c>
      <c r="O464" s="89">
        <v>-8.3277903000000002</v>
      </c>
    </row>
    <row r="465" spans="2:15" x14ac:dyDescent="0.25">
      <c r="B465" s="89">
        <v>3668980000</v>
      </c>
      <c r="C465" s="89">
        <v>-8.1257029000000003</v>
      </c>
      <c r="N465" s="89">
        <v>3668980000</v>
      </c>
      <c r="O465" s="89">
        <v>-8.3601893999999994</v>
      </c>
    </row>
    <row r="466" spans="2:15" x14ac:dyDescent="0.25">
      <c r="B466" s="89">
        <v>3748025000</v>
      </c>
      <c r="C466" s="89">
        <v>-8.1520367</v>
      </c>
      <c r="N466" s="89">
        <v>3748025000</v>
      </c>
      <c r="O466" s="89">
        <v>-8.3662747999999993</v>
      </c>
    </row>
    <row r="467" spans="2:15" x14ac:dyDescent="0.25">
      <c r="B467" s="89">
        <v>3827070000</v>
      </c>
      <c r="C467" s="89">
        <v>-8.1698789999999999</v>
      </c>
      <c r="N467" s="89">
        <v>3827070000</v>
      </c>
      <c r="O467" s="89">
        <v>-8.3657149999999998</v>
      </c>
    </row>
    <row r="468" spans="2:15" x14ac:dyDescent="0.25">
      <c r="B468" s="89">
        <v>3906115000</v>
      </c>
      <c r="C468" s="89">
        <v>-8.1889552999999999</v>
      </c>
      <c r="N468" s="89">
        <v>3906115000</v>
      </c>
      <c r="O468" s="89">
        <v>-8.3773841999999998</v>
      </c>
    </row>
    <row r="469" spans="2:15" x14ac:dyDescent="0.25">
      <c r="B469" s="89">
        <v>3985160000</v>
      </c>
      <c r="C469" s="89">
        <v>-8.1879968999999999</v>
      </c>
      <c r="N469" s="89">
        <v>3985160000</v>
      </c>
      <c r="O469" s="89">
        <v>-8.4139251999999995</v>
      </c>
    </row>
    <row r="470" spans="2:15" x14ac:dyDescent="0.25">
      <c r="B470" s="89">
        <v>4064205000</v>
      </c>
      <c r="C470" s="89">
        <v>-8.1476535999999999</v>
      </c>
      <c r="N470" s="89">
        <v>4064205000</v>
      </c>
      <c r="O470" s="89">
        <v>-8.4529370999999998</v>
      </c>
    </row>
    <row r="471" spans="2:15" x14ac:dyDescent="0.25">
      <c r="B471" s="89">
        <v>4143250000</v>
      </c>
      <c r="C471" s="89">
        <v>-8.1020135999999994</v>
      </c>
      <c r="N471" s="89">
        <v>4143250000</v>
      </c>
      <c r="O471" s="89">
        <v>-8.5103559000000004</v>
      </c>
    </row>
    <row r="472" spans="2:15" x14ac:dyDescent="0.25">
      <c r="B472" s="89">
        <v>4222295000</v>
      </c>
      <c r="C472" s="89">
        <v>-8.0357590000000005</v>
      </c>
      <c r="N472" s="89">
        <v>4222295000</v>
      </c>
      <c r="O472" s="89">
        <v>-8.5759954</v>
      </c>
    </row>
    <row r="473" spans="2:15" x14ac:dyDescent="0.25">
      <c r="B473" s="89">
        <v>4301340000</v>
      </c>
      <c r="C473" s="89">
        <v>-7.9840055000000003</v>
      </c>
      <c r="N473" s="89">
        <v>4301340000</v>
      </c>
      <c r="O473" s="89">
        <v>-8.6538571999999991</v>
      </c>
    </row>
    <row r="474" spans="2:15" x14ac:dyDescent="0.25">
      <c r="B474" s="89">
        <v>4380385000</v>
      </c>
      <c r="C474" s="89">
        <v>-7.9462961999999999</v>
      </c>
      <c r="N474" s="89">
        <v>4380385000</v>
      </c>
      <c r="O474" s="89">
        <v>-8.7361573999999997</v>
      </c>
    </row>
    <row r="475" spans="2:15" x14ac:dyDescent="0.25">
      <c r="B475" s="89">
        <v>4459430000</v>
      </c>
      <c r="C475" s="89">
        <v>-7.9178480999999996</v>
      </c>
      <c r="N475" s="89">
        <v>4459430000</v>
      </c>
      <c r="O475" s="89">
        <v>-8.8206462999999999</v>
      </c>
    </row>
    <row r="476" spans="2:15" x14ac:dyDescent="0.25">
      <c r="B476" s="89">
        <v>4538475000</v>
      </c>
      <c r="C476" s="89">
        <v>-7.9202838</v>
      </c>
      <c r="N476" s="89">
        <v>4538475000</v>
      </c>
      <c r="O476" s="89">
        <v>-8.9200505999999997</v>
      </c>
    </row>
    <row r="477" spans="2:15" x14ac:dyDescent="0.25">
      <c r="B477" s="89">
        <v>4617520000</v>
      </c>
      <c r="C477" s="89">
        <v>-7.9638137999999996</v>
      </c>
      <c r="N477" s="89">
        <v>4617520000</v>
      </c>
      <c r="O477" s="89">
        <v>-9.0261201999999994</v>
      </c>
    </row>
    <row r="478" spans="2:15" x14ac:dyDescent="0.25">
      <c r="B478" s="89">
        <v>4696565000</v>
      </c>
      <c r="C478" s="89">
        <v>-8.0088767999999995</v>
      </c>
      <c r="N478" s="89">
        <v>4696565000</v>
      </c>
      <c r="O478" s="89">
        <v>-9.1275119999999994</v>
      </c>
    </row>
    <row r="479" spans="2:15" x14ac:dyDescent="0.25">
      <c r="B479" s="89">
        <v>4775610000</v>
      </c>
      <c r="C479" s="89">
        <v>-8.0342740999999993</v>
      </c>
      <c r="N479" s="89">
        <v>4775610000</v>
      </c>
      <c r="O479" s="89">
        <v>-9.2133570000000002</v>
      </c>
    </row>
    <row r="480" spans="2:15" x14ac:dyDescent="0.25">
      <c r="B480" s="89">
        <v>4854655000</v>
      </c>
      <c r="C480" s="89">
        <v>-8.0680856999999992</v>
      </c>
      <c r="N480" s="89">
        <v>4854655000</v>
      </c>
      <c r="O480" s="89">
        <v>-9.3005952999999995</v>
      </c>
    </row>
    <row r="481" spans="2:15" x14ac:dyDescent="0.25">
      <c r="B481" s="89">
        <v>4933700000</v>
      </c>
      <c r="C481" s="89">
        <v>-8.1021289999999997</v>
      </c>
      <c r="N481" s="89">
        <v>4933700000</v>
      </c>
      <c r="O481" s="89">
        <v>-9.3893784999999994</v>
      </c>
    </row>
    <row r="482" spans="2:15" x14ac:dyDescent="0.25">
      <c r="B482" s="89">
        <v>5012745000</v>
      </c>
      <c r="C482" s="89">
        <v>-8.1229514999999992</v>
      </c>
      <c r="N482" s="89">
        <v>5012745000</v>
      </c>
      <c r="O482" s="89">
        <v>-9.4661875000000002</v>
      </c>
    </row>
    <row r="483" spans="2:15" x14ac:dyDescent="0.25">
      <c r="B483" s="89">
        <v>5091790000</v>
      </c>
      <c r="C483" s="89">
        <v>-8.1362714999999994</v>
      </c>
      <c r="N483" s="89">
        <v>5091790000</v>
      </c>
      <c r="O483" s="89">
        <v>-9.5294123000000006</v>
      </c>
    </row>
    <row r="484" spans="2:15" x14ac:dyDescent="0.25">
      <c r="B484" s="89">
        <v>5170835000</v>
      </c>
      <c r="C484" s="89">
        <v>-8.1765393999999993</v>
      </c>
      <c r="N484" s="89">
        <v>5170835000</v>
      </c>
      <c r="O484" s="89">
        <v>-9.6049918999999999</v>
      </c>
    </row>
    <row r="485" spans="2:15" x14ac:dyDescent="0.25">
      <c r="B485" s="89">
        <v>5249880000</v>
      </c>
      <c r="C485" s="89">
        <v>-8.2277842000000003</v>
      </c>
      <c r="N485" s="89">
        <v>5249880000</v>
      </c>
      <c r="O485" s="89">
        <v>-9.6852131000000004</v>
      </c>
    </row>
    <row r="486" spans="2:15" x14ac:dyDescent="0.25">
      <c r="B486" s="89">
        <v>5328925000</v>
      </c>
      <c r="C486" s="89">
        <v>-8.2628584000000007</v>
      </c>
      <c r="N486" s="89">
        <v>5328925000</v>
      </c>
      <c r="O486" s="89">
        <v>-9.7521830000000005</v>
      </c>
    </row>
    <row r="487" spans="2:15" x14ac:dyDescent="0.25">
      <c r="B487" s="89">
        <v>5407970000</v>
      </c>
      <c r="C487" s="89">
        <v>-8.2854756999999992</v>
      </c>
      <c r="N487" s="89">
        <v>5407970000</v>
      </c>
      <c r="O487" s="89">
        <v>-9.8017301999999997</v>
      </c>
    </row>
    <row r="488" spans="2:15" x14ac:dyDescent="0.25">
      <c r="B488" s="89">
        <v>5487015000</v>
      </c>
      <c r="C488" s="89">
        <v>-8.3169059999999995</v>
      </c>
      <c r="N488" s="89">
        <v>5487015000</v>
      </c>
      <c r="O488" s="89">
        <v>-9.8574800000000007</v>
      </c>
    </row>
    <row r="489" spans="2:15" x14ac:dyDescent="0.25">
      <c r="B489" s="89">
        <v>5566060000</v>
      </c>
      <c r="C489" s="89">
        <v>-8.3491812000000003</v>
      </c>
      <c r="N489" s="89">
        <v>5566060000</v>
      </c>
      <c r="O489" s="89">
        <v>-9.9126902000000001</v>
      </c>
    </row>
    <row r="490" spans="2:15" x14ac:dyDescent="0.25">
      <c r="B490" s="89">
        <v>5645105000</v>
      </c>
      <c r="C490" s="89">
        <v>-8.3657856000000006</v>
      </c>
      <c r="N490" s="89">
        <v>5645105000</v>
      </c>
      <c r="O490" s="89">
        <v>-9.9365845000000004</v>
      </c>
    </row>
    <row r="491" spans="2:15" x14ac:dyDescent="0.25">
      <c r="B491" s="89">
        <v>5724150000</v>
      </c>
      <c r="C491" s="89">
        <v>-8.3986567999999995</v>
      </c>
      <c r="N491" s="89">
        <v>5724150000</v>
      </c>
      <c r="O491" s="89">
        <v>-9.9672488999999995</v>
      </c>
    </row>
    <row r="492" spans="2:15" x14ac:dyDescent="0.25">
      <c r="B492" s="89">
        <v>5803195000</v>
      </c>
      <c r="C492" s="89">
        <v>-8.4112262999999992</v>
      </c>
      <c r="N492" s="89">
        <v>5803195000</v>
      </c>
      <c r="O492" s="89">
        <v>-9.9897223000000004</v>
      </c>
    </row>
    <row r="493" spans="2:15" x14ac:dyDescent="0.25">
      <c r="B493" s="89">
        <v>5882240000</v>
      </c>
      <c r="C493" s="89">
        <v>-8.4069128000000006</v>
      </c>
      <c r="N493" s="89">
        <v>5882240000</v>
      </c>
      <c r="O493" s="89">
        <v>-9.9973621000000001</v>
      </c>
    </row>
    <row r="494" spans="2:15" x14ac:dyDescent="0.25">
      <c r="B494" s="89">
        <v>5961285000</v>
      </c>
      <c r="C494" s="89">
        <v>-8.3985585999999994</v>
      </c>
      <c r="N494" s="89">
        <v>5961285000</v>
      </c>
      <c r="O494" s="89">
        <v>-9.9933472000000005</v>
      </c>
    </row>
    <row r="495" spans="2:15" x14ac:dyDescent="0.25">
      <c r="B495" s="89">
        <v>6040330000</v>
      </c>
      <c r="C495" s="89">
        <v>-8.4029827000000008</v>
      </c>
      <c r="N495" s="89">
        <v>6040330000</v>
      </c>
      <c r="O495" s="89">
        <v>-10.011206</v>
      </c>
    </row>
    <row r="496" spans="2:15" x14ac:dyDescent="0.25">
      <c r="B496" s="89">
        <v>6119375000</v>
      </c>
      <c r="C496" s="89">
        <v>-8.3867559000000007</v>
      </c>
      <c r="N496" s="89">
        <v>6119375000</v>
      </c>
      <c r="O496" s="89">
        <v>-9.9998693000000003</v>
      </c>
    </row>
    <row r="497" spans="2:15" x14ac:dyDescent="0.25">
      <c r="B497" s="89">
        <v>6198420000</v>
      </c>
      <c r="C497" s="89">
        <v>-8.3911867000000004</v>
      </c>
      <c r="N497" s="89">
        <v>6198420000</v>
      </c>
      <c r="O497" s="89">
        <v>-10.002964</v>
      </c>
    </row>
    <row r="498" spans="2:15" x14ac:dyDescent="0.25">
      <c r="B498" s="89">
        <v>6277465000</v>
      </c>
      <c r="C498" s="89">
        <v>-8.4063853999999996</v>
      </c>
      <c r="N498" s="89">
        <v>6277465000</v>
      </c>
      <c r="O498" s="89">
        <v>-10.027161</v>
      </c>
    </row>
    <row r="499" spans="2:15" x14ac:dyDescent="0.25">
      <c r="B499" s="89">
        <v>6356510000</v>
      </c>
      <c r="C499" s="89">
        <v>-8.4228687000000004</v>
      </c>
      <c r="N499" s="89">
        <v>6356510000</v>
      </c>
      <c r="O499" s="89">
        <v>-10.049718</v>
      </c>
    </row>
    <row r="500" spans="2:15" x14ac:dyDescent="0.25">
      <c r="B500" s="89">
        <v>6435555000</v>
      </c>
      <c r="C500" s="89">
        <v>-8.4273080999999994</v>
      </c>
      <c r="N500" s="89">
        <v>6435555000</v>
      </c>
      <c r="O500" s="89">
        <v>-10.061992999999999</v>
      </c>
    </row>
    <row r="501" spans="2:15" x14ac:dyDescent="0.25">
      <c r="B501" s="89">
        <v>6514600000</v>
      </c>
      <c r="C501" s="89">
        <v>-8.4555264000000001</v>
      </c>
      <c r="N501" s="89">
        <v>6514600000</v>
      </c>
      <c r="O501" s="89">
        <v>-10.106284</v>
      </c>
    </row>
    <row r="502" spans="2:15" x14ac:dyDescent="0.25">
      <c r="B502" s="89">
        <v>6593645000</v>
      </c>
      <c r="C502" s="89">
        <v>-8.4856271999999997</v>
      </c>
      <c r="N502" s="89">
        <v>6593645000</v>
      </c>
      <c r="O502" s="89">
        <v>-10.135168</v>
      </c>
    </row>
    <row r="503" spans="2:15" x14ac:dyDescent="0.25">
      <c r="B503" s="89">
        <v>6672690000</v>
      </c>
      <c r="C503" s="89">
        <v>-8.5054587999999995</v>
      </c>
      <c r="N503" s="89">
        <v>6672690000</v>
      </c>
      <c r="O503" s="89">
        <v>-10.151578000000001</v>
      </c>
    </row>
    <row r="504" spans="2:15" x14ac:dyDescent="0.25">
      <c r="B504" s="89">
        <v>6751735000</v>
      </c>
      <c r="C504" s="89">
        <v>-8.5213012999999993</v>
      </c>
      <c r="N504" s="89">
        <v>6751735000</v>
      </c>
      <c r="O504" s="89">
        <v>-10.159815999999999</v>
      </c>
    </row>
    <row r="505" spans="2:15" x14ac:dyDescent="0.25">
      <c r="B505" s="89">
        <v>6830780000</v>
      </c>
      <c r="C505" s="89">
        <v>-8.5325623000000004</v>
      </c>
      <c r="N505" s="89">
        <v>6830780000</v>
      </c>
      <c r="O505" s="89">
        <v>-10.157268</v>
      </c>
    </row>
    <row r="506" spans="2:15" x14ac:dyDescent="0.25">
      <c r="B506" s="89">
        <v>6909825000</v>
      </c>
      <c r="C506" s="89">
        <v>-8.5227374999999999</v>
      </c>
      <c r="N506" s="89">
        <v>6909825000</v>
      </c>
      <c r="O506" s="89">
        <v>-10.130338</v>
      </c>
    </row>
    <row r="507" spans="2:15" x14ac:dyDescent="0.25">
      <c r="B507" s="89">
        <v>6988870000</v>
      </c>
      <c r="C507" s="89">
        <v>-8.5306815999999994</v>
      </c>
      <c r="N507" s="89">
        <v>6988870000</v>
      </c>
      <c r="O507" s="89">
        <v>-10.117680999999999</v>
      </c>
    </row>
    <row r="508" spans="2:15" x14ac:dyDescent="0.25">
      <c r="B508" s="89">
        <v>7067915000</v>
      </c>
      <c r="C508" s="89">
        <v>-8.5220804000000001</v>
      </c>
      <c r="N508" s="89">
        <v>7067915000</v>
      </c>
      <c r="O508" s="89">
        <v>-10.078094</v>
      </c>
    </row>
    <row r="509" spans="2:15" x14ac:dyDescent="0.25">
      <c r="B509" s="89">
        <v>7146960000</v>
      </c>
      <c r="C509" s="89">
        <v>-8.5198993999999999</v>
      </c>
      <c r="N509" s="89">
        <v>7146960000</v>
      </c>
      <c r="O509" s="89">
        <v>-10.067225000000001</v>
      </c>
    </row>
    <row r="510" spans="2:15" x14ac:dyDescent="0.25">
      <c r="B510" s="89">
        <v>7226005000</v>
      </c>
      <c r="C510" s="89">
        <v>-8.5239744000000002</v>
      </c>
      <c r="N510" s="89">
        <v>7226005000</v>
      </c>
      <c r="O510" s="89">
        <v>-10.067926</v>
      </c>
    </row>
    <row r="511" spans="2:15" x14ac:dyDescent="0.25">
      <c r="B511" s="89">
        <v>7305050000</v>
      </c>
      <c r="C511" s="89">
        <v>-8.5344218999999999</v>
      </c>
      <c r="N511" s="89">
        <v>7305050000</v>
      </c>
      <c r="O511" s="89">
        <v>-10.086518999999999</v>
      </c>
    </row>
    <row r="512" spans="2:15" x14ac:dyDescent="0.25">
      <c r="B512" s="89">
        <v>7384095000</v>
      </c>
      <c r="C512" s="89">
        <v>-8.5564289000000002</v>
      </c>
      <c r="N512" s="89">
        <v>7384095000</v>
      </c>
      <c r="O512" s="89">
        <v>-10.140299000000001</v>
      </c>
    </row>
    <row r="513" spans="2:15" x14ac:dyDescent="0.25">
      <c r="B513" s="89">
        <v>7463140000</v>
      </c>
      <c r="C513" s="89">
        <v>-8.5977402000000005</v>
      </c>
      <c r="N513" s="89">
        <v>7463140000</v>
      </c>
      <c r="O513" s="89">
        <v>-10.215944</v>
      </c>
    </row>
    <row r="514" spans="2:15" x14ac:dyDescent="0.25">
      <c r="B514" s="89">
        <v>7542185000</v>
      </c>
      <c r="C514" s="89">
        <v>-8.6607637000000004</v>
      </c>
      <c r="N514" s="89">
        <v>7542185000</v>
      </c>
      <c r="O514" s="89">
        <v>-10.313701999999999</v>
      </c>
    </row>
    <row r="515" spans="2:15" x14ac:dyDescent="0.25">
      <c r="B515" s="89">
        <v>7621230000</v>
      </c>
      <c r="C515" s="89">
        <v>-8.7416754000000001</v>
      </c>
      <c r="N515" s="89">
        <v>7621230000</v>
      </c>
      <c r="O515" s="89">
        <v>-10.432808</v>
      </c>
    </row>
    <row r="516" spans="2:15" x14ac:dyDescent="0.25">
      <c r="B516" s="89">
        <v>7700275000</v>
      </c>
      <c r="C516" s="89">
        <v>-8.8178596000000002</v>
      </c>
      <c r="N516" s="89">
        <v>7700275000</v>
      </c>
      <c r="O516" s="89">
        <v>-10.549365999999999</v>
      </c>
    </row>
    <row r="517" spans="2:15" x14ac:dyDescent="0.25">
      <c r="B517" s="89">
        <v>7779320000</v>
      </c>
      <c r="C517" s="89">
        <v>-8.8959103000000006</v>
      </c>
      <c r="N517" s="89">
        <v>7779320000</v>
      </c>
      <c r="O517" s="89">
        <v>-10.644928</v>
      </c>
    </row>
    <row r="518" spans="2:15" x14ac:dyDescent="0.25">
      <c r="B518" s="89">
        <v>7858365000</v>
      </c>
      <c r="C518" s="89">
        <v>-8.9797715999999994</v>
      </c>
      <c r="N518" s="89">
        <v>7858365000</v>
      </c>
      <c r="O518" s="89">
        <v>-10.766689</v>
      </c>
    </row>
    <row r="519" spans="2:15" x14ac:dyDescent="0.25">
      <c r="B519" s="89">
        <v>7937410000</v>
      </c>
      <c r="C519" s="89">
        <v>-9.0572976999999995</v>
      </c>
      <c r="N519" s="89">
        <v>7937410000</v>
      </c>
      <c r="O519" s="89">
        <v>-10.852933999999999</v>
      </c>
    </row>
    <row r="520" spans="2:15" x14ac:dyDescent="0.25">
      <c r="B520" s="89">
        <v>8016455000</v>
      </c>
      <c r="C520" s="89">
        <v>-9.0939150000000009</v>
      </c>
      <c r="N520" s="89">
        <v>8016455000</v>
      </c>
      <c r="O520" s="89">
        <v>-10.898946</v>
      </c>
    </row>
    <row r="521" spans="2:15" x14ac:dyDescent="0.25">
      <c r="B521" s="89">
        <v>8095500000</v>
      </c>
      <c r="C521" s="89">
        <v>-9.1559857999999998</v>
      </c>
      <c r="N521" s="89">
        <v>8095500000</v>
      </c>
      <c r="O521" s="89">
        <v>-10.965365</v>
      </c>
    </row>
    <row r="522" spans="2:15" x14ac:dyDescent="0.25">
      <c r="B522" s="89">
        <v>8174545000</v>
      </c>
      <c r="C522" s="89">
        <v>-9.1905537000000006</v>
      </c>
      <c r="N522" s="89">
        <v>8174545000</v>
      </c>
      <c r="O522" s="89">
        <v>-11.003591</v>
      </c>
    </row>
    <row r="523" spans="2:15" x14ac:dyDescent="0.25">
      <c r="B523" s="89">
        <v>8253590000</v>
      </c>
      <c r="C523" s="89">
        <v>-9.2182302000000007</v>
      </c>
      <c r="N523" s="89">
        <v>8253590000</v>
      </c>
      <c r="O523" s="89">
        <v>-11.014113999999999</v>
      </c>
    </row>
    <row r="524" spans="2:15" x14ac:dyDescent="0.25">
      <c r="B524" s="89">
        <v>8332635000</v>
      </c>
      <c r="C524" s="89">
        <v>-9.2469920999999999</v>
      </c>
      <c r="N524" s="89">
        <v>8332635000</v>
      </c>
      <c r="O524" s="89">
        <v>-11.038994000000001</v>
      </c>
    </row>
    <row r="525" spans="2:15" x14ac:dyDescent="0.25">
      <c r="B525" s="89">
        <v>8411680000</v>
      </c>
      <c r="C525" s="89">
        <v>-9.267004</v>
      </c>
      <c r="N525" s="89">
        <v>8411680000</v>
      </c>
      <c r="O525" s="89">
        <v>-11.044203</v>
      </c>
    </row>
    <row r="526" spans="2:15" x14ac:dyDescent="0.25">
      <c r="B526" s="89">
        <v>8490725000</v>
      </c>
      <c r="C526" s="89">
        <v>-9.2710094000000005</v>
      </c>
      <c r="N526" s="89">
        <v>8490725000</v>
      </c>
      <c r="O526" s="89">
        <v>-11.035504</v>
      </c>
    </row>
    <row r="527" spans="2:15" x14ac:dyDescent="0.25">
      <c r="B527" s="89">
        <v>8569770000</v>
      </c>
      <c r="C527" s="89">
        <v>-9.2875222999999991</v>
      </c>
      <c r="N527" s="89">
        <v>8569770000</v>
      </c>
      <c r="O527" s="89">
        <v>-11.043816</v>
      </c>
    </row>
    <row r="528" spans="2:15" x14ac:dyDescent="0.25">
      <c r="B528" s="89">
        <v>8648815000</v>
      </c>
      <c r="C528" s="89">
        <v>-9.2481173999999999</v>
      </c>
      <c r="N528" s="89">
        <v>8648815000</v>
      </c>
      <c r="O528" s="89">
        <v>-10.993824999999999</v>
      </c>
    </row>
    <row r="529" spans="2:15" x14ac:dyDescent="0.25">
      <c r="B529" s="89">
        <v>8727860000</v>
      </c>
      <c r="C529" s="89">
        <v>-9.2145156999999998</v>
      </c>
      <c r="N529" s="89">
        <v>8727860000</v>
      </c>
      <c r="O529" s="89">
        <v>-10.954063</v>
      </c>
    </row>
    <row r="530" spans="2:15" x14ac:dyDescent="0.25">
      <c r="B530" s="89">
        <v>8806905000</v>
      </c>
      <c r="C530" s="89">
        <v>-9.2058886999999991</v>
      </c>
      <c r="N530" s="89">
        <v>8806905000</v>
      </c>
      <c r="O530" s="89">
        <v>-10.929887000000001</v>
      </c>
    </row>
    <row r="531" spans="2:15" x14ac:dyDescent="0.25">
      <c r="B531" s="89">
        <v>8885950000</v>
      </c>
      <c r="C531" s="89">
        <v>-9.1709908999999996</v>
      </c>
      <c r="N531" s="89">
        <v>8885950000</v>
      </c>
      <c r="O531" s="89">
        <v>-10.8878</v>
      </c>
    </row>
    <row r="532" spans="2:15" x14ac:dyDescent="0.25">
      <c r="B532" s="89">
        <v>8964995000</v>
      </c>
      <c r="C532" s="89">
        <v>-9.1193685999999996</v>
      </c>
      <c r="N532" s="89">
        <v>8964995000</v>
      </c>
      <c r="O532" s="89">
        <v>-10.833587</v>
      </c>
    </row>
    <row r="533" spans="2:15" x14ac:dyDescent="0.25">
      <c r="B533" s="89">
        <v>9044040000</v>
      </c>
      <c r="C533" s="89">
        <v>-9.1144543000000002</v>
      </c>
      <c r="N533" s="89">
        <v>9044040000</v>
      </c>
      <c r="O533" s="89">
        <v>-10.839001</v>
      </c>
    </row>
    <row r="534" spans="2:15" x14ac:dyDescent="0.25">
      <c r="B534" s="89">
        <v>9123085000</v>
      </c>
      <c r="C534" s="89">
        <v>-9.0712109000000005</v>
      </c>
      <c r="N534" s="89">
        <v>9123085000</v>
      </c>
      <c r="O534" s="89">
        <v>-10.819546000000001</v>
      </c>
    </row>
    <row r="535" spans="2:15" x14ac:dyDescent="0.25">
      <c r="B535" s="89">
        <v>9202130000</v>
      </c>
      <c r="C535" s="89">
        <v>-8.9980840999999998</v>
      </c>
      <c r="N535" s="89">
        <v>9202130000</v>
      </c>
      <c r="O535" s="89">
        <v>-10.789045</v>
      </c>
    </row>
    <row r="536" spans="2:15" x14ac:dyDescent="0.25">
      <c r="B536" s="89">
        <v>9281175000</v>
      </c>
      <c r="C536" s="89">
        <v>-8.9429473999999995</v>
      </c>
      <c r="N536" s="89">
        <v>9281175000</v>
      </c>
      <c r="O536" s="89">
        <v>-10.767355</v>
      </c>
    </row>
    <row r="537" spans="2:15" x14ac:dyDescent="0.25">
      <c r="B537" s="89">
        <v>9360220000</v>
      </c>
      <c r="C537" s="89">
        <v>-8.8963289000000003</v>
      </c>
      <c r="N537" s="89">
        <v>9360220000</v>
      </c>
      <c r="O537" s="89">
        <v>-10.76155</v>
      </c>
    </row>
    <row r="538" spans="2:15" x14ac:dyDescent="0.25">
      <c r="B538" s="89">
        <v>9439265000</v>
      </c>
      <c r="C538" s="89">
        <v>-8.8478718000000001</v>
      </c>
      <c r="N538" s="89">
        <v>9439265000</v>
      </c>
      <c r="O538" s="89">
        <v>-10.740982000000001</v>
      </c>
    </row>
    <row r="539" spans="2:15" x14ac:dyDescent="0.25">
      <c r="B539" s="89">
        <v>9518310000</v>
      </c>
      <c r="C539" s="89">
        <v>-8.8140011000000005</v>
      </c>
      <c r="N539" s="89">
        <v>9518310000</v>
      </c>
      <c r="O539" s="89">
        <v>-10.722868</v>
      </c>
    </row>
    <row r="540" spans="2:15" x14ac:dyDescent="0.25">
      <c r="B540" s="89">
        <v>9597355000</v>
      </c>
      <c r="C540" s="89">
        <v>-8.8057116999999998</v>
      </c>
      <c r="N540" s="89">
        <v>9597355000</v>
      </c>
      <c r="O540" s="89">
        <v>-10.716475000000001</v>
      </c>
    </row>
    <row r="541" spans="2:15" x14ac:dyDescent="0.25">
      <c r="B541" s="89">
        <v>9676400000</v>
      </c>
      <c r="C541" s="89">
        <v>-8.8127604000000002</v>
      </c>
      <c r="N541" s="89">
        <v>9676400000</v>
      </c>
      <c r="O541" s="89">
        <v>-10.719234</v>
      </c>
    </row>
    <row r="542" spans="2:15" x14ac:dyDescent="0.25">
      <c r="B542" s="89">
        <v>9755445000</v>
      </c>
      <c r="C542" s="89">
        <v>-8.8104934999999998</v>
      </c>
      <c r="N542" s="89">
        <v>9755445000</v>
      </c>
      <c r="O542" s="89">
        <v>-10.710876000000001</v>
      </c>
    </row>
    <row r="543" spans="2:15" x14ac:dyDescent="0.25">
      <c r="B543" s="89">
        <v>9834490000</v>
      </c>
      <c r="C543" s="89">
        <v>-8.8288641000000005</v>
      </c>
      <c r="N543" s="89">
        <v>9834490000</v>
      </c>
      <c r="O543" s="89">
        <v>-10.720898</v>
      </c>
    </row>
    <row r="544" spans="2:15" x14ac:dyDescent="0.25">
      <c r="B544" s="89">
        <v>9913535000</v>
      </c>
      <c r="C544" s="89">
        <v>-8.8548012000000007</v>
      </c>
      <c r="N544" s="89">
        <v>9913535000</v>
      </c>
      <c r="O544" s="89">
        <v>-10.732616999999999</v>
      </c>
    </row>
    <row r="545" spans="2:15" x14ac:dyDescent="0.25">
      <c r="B545" s="89">
        <v>9992580000</v>
      </c>
      <c r="C545" s="89">
        <v>-8.8843116999999996</v>
      </c>
      <c r="N545" s="89">
        <v>9992580000</v>
      </c>
      <c r="O545" s="89">
        <v>-10.759149000000001</v>
      </c>
    </row>
    <row r="546" spans="2:15" x14ac:dyDescent="0.25">
      <c r="B546" s="89">
        <v>10071625000</v>
      </c>
      <c r="C546" s="89">
        <v>-8.9053410999999993</v>
      </c>
      <c r="N546" s="89">
        <v>10071625000</v>
      </c>
      <c r="O546" s="89">
        <v>-10.77215</v>
      </c>
    </row>
    <row r="547" spans="2:15" x14ac:dyDescent="0.25">
      <c r="B547" s="89">
        <v>10150670000</v>
      </c>
      <c r="C547" s="89">
        <v>-8.9392966999999999</v>
      </c>
      <c r="N547" s="89">
        <v>10150670000</v>
      </c>
      <c r="O547" s="89">
        <v>-10.788192</v>
      </c>
    </row>
    <row r="548" spans="2:15" x14ac:dyDescent="0.25">
      <c r="B548" s="89">
        <v>10229715000</v>
      </c>
      <c r="C548" s="89">
        <v>-8.9838132999999996</v>
      </c>
      <c r="N548" s="89">
        <v>10229715000</v>
      </c>
      <c r="O548" s="89">
        <v>-10.81391</v>
      </c>
    </row>
    <row r="549" spans="2:15" x14ac:dyDescent="0.25">
      <c r="B549" s="89">
        <v>10308760000</v>
      </c>
      <c r="C549" s="89">
        <v>-9.0144415000000002</v>
      </c>
      <c r="N549" s="89">
        <v>10308760000</v>
      </c>
      <c r="O549" s="89">
        <v>-10.825782999999999</v>
      </c>
    </row>
    <row r="550" spans="2:15" x14ac:dyDescent="0.25">
      <c r="B550" s="89">
        <v>10387805000</v>
      </c>
      <c r="C550" s="89">
        <v>-9.0609608000000001</v>
      </c>
      <c r="N550" s="89">
        <v>10387805000</v>
      </c>
      <c r="O550" s="89">
        <v>-10.83652</v>
      </c>
    </row>
    <row r="551" spans="2:15" x14ac:dyDescent="0.25">
      <c r="B551" s="89">
        <v>10466850000</v>
      </c>
      <c r="C551" s="89">
        <v>-9.1049786000000008</v>
      </c>
      <c r="N551" s="89">
        <v>10466850000</v>
      </c>
      <c r="O551" s="89">
        <v>-10.842059000000001</v>
      </c>
    </row>
    <row r="552" spans="2:15" x14ac:dyDescent="0.25">
      <c r="B552" s="89">
        <v>10545895000</v>
      </c>
      <c r="C552" s="89">
        <v>-9.1709022999999998</v>
      </c>
      <c r="N552" s="89">
        <v>10545895000</v>
      </c>
      <c r="O552" s="89">
        <v>-10.869119</v>
      </c>
    </row>
    <row r="553" spans="2:15" x14ac:dyDescent="0.25">
      <c r="B553" s="89">
        <v>10624940000</v>
      </c>
      <c r="C553" s="89">
        <v>-9.2130536999999997</v>
      </c>
      <c r="N553" s="89">
        <v>10624940000</v>
      </c>
      <c r="O553" s="89">
        <v>-10.865005</v>
      </c>
    </row>
    <row r="554" spans="2:15" x14ac:dyDescent="0.25">
      <c r="B554" s="89">
        <v>10703985000</v>
      </c>
      <c r="C554" s="89">
        <v>-9.2976188999999998</v>
      </c>
      <c r="N554" s="89">
        <v>10703985000</v>
      </c>
      <c r="O554" s="89">
        <v>-10.904949999999999</v>
      </c>
    </row>
    <row r="555" spans="2:15" x14ac:dyDescent="0.25">
      <c r="B555" s="89">
        <v>10783030000</v>
      </c>
      <c r="C555" s="89">
        <v>-9.3765421</v>
      </c>
      <c r="N555" s="89">
        <v>10783030000</v>
      </c>
      <c r="O555" s="89">
        <v>-10.948509</v>
      </c>
    </row>
    <row r="556" spans="2:15" x14ac:dyDescent="0.25">
      <c r="B556" s="89">
        <v>10862075000</v>
      </c>
      <c r="C556" s="89">
        <v>-9.4528713</v>
      </c>
      <c r="N556" s="89">
        <v>10862075000</v>
      </c>
      <c r="O556" s="89">
        <v>-10.982275</v>
      </c>
    </row>
    <row r="557" spans="2:15" x14ac:dyDescent="0.25">
      <c r="B557" s="89">
        <v>10941120000</v>
      </c>
      <c r="C557" s="89">
        <v>-9.5493936999999995</v>
      </c>
      <c r="N557" s="89">
        <v>10941120000</v>
      </c>
      <c r="O557" s="89">
        <v>-11.041724</v>
      </c>
    </row>
    <row r="558" spans="2:15" x14ac:dyDescent="0.25">
      <c r="B558" s="89">
        <v>11020165000</v>
      </c>
      <c r="C558" s="89">
        <v>-9.6203690000000002</v>
      </c>
      <c r="N558" s="89">
        <v>11020165000</v>
      </c>
      <c r="O558" s="89">
        <v>-11.082246</v>
      </c>
    </row>
    <row r="559" spans="2:15" x14ac:dyDescent="0.25">
      <c r="B559" s="89">
        <v>11099210000</v>
      </c>
      <c r="C559" s="89">
        <v>-9.6922245</v>
      </c>
      <c r="N559" s="89">
        <v>11099210000</v>
      </c>
      <c r="O559" s="89">
        <v>-11.106605999999999</v>
      </c>
    </row>
    <row r="560" spans="2:15" x14ac:dyDescent="0.25">
      <c r="B560" s="89">
        <v>11178255000</v>
      </c>
      <c r="C560" s="89">
        <v>-9.7783403</v>
      </c>
      <c r="N560" s="89">
        <v>11178255000</v>
      </c>
      <c r="O560" s="89">
        <v>-11.134038</v>
      </c>
    </row>
    <row r="561" spans="2:15" x14ac:dyDescent="0.25">
      <c r="B561" s="89">
        <v>11257300000</v>
      </c>
      <c r="C561" s="89">
        <v>-9.8826771000000004</v>
      </c>
      <c r="N561" s="89">
        <v>11257300000</v>
      </c>
      <c r="O561" s="89">
        <v>-11.225671</v>
      </c>
    </row>
    <row r="562" spans="2:15" x14ac:dyDescent="0.25">
      <c r="B562" s="89">
        <v>11336345000</v>
      </c>
      <c r="C562" s="89">
        <v>-9.9624605000000006</v>
      </c>
      <c r="N562" s="89">
        <v>11336345000</v>
      </c>
      <c r="O562" s="89">
        <v>-11.272974</v>
      </c>
    </row>
    <row r="563" spans="2:15" x14ac:dyDescent="0.25">
      <c r="B563" s="89">
        <v>11415390000</v>
      </c>
      <c r="C563" s="89">
        <v>-10.071821999999999</v>
      </c>
      <c r="N563" s="89">
        <v>11415390000</v>
      </c>
      <c r="O563" s="89">
        <v>-11.315041000000001</v>
      </c>
    </row>
    <row r="564" spans="2:15" x14ac:dyDescent="0.25">
      <c r="B564" s="89">
        <v>11494435000</v>
      </c>
      <c r="C564" s="89">
        <v>-10.215863000000001</v>
      </c>
      <c r="N564" s="89">
        <v>11494435000</v>
      </c>
      <c r="O564" s="89">
        <v>-11.425333999999999</v>
      </c>
    </row>
    <row r="565" spans="2:15" x14ac:dyDescent="0.25">
      <c r="B565" s="89">
        <v>11573480000</v>
      </c>
      <c r="C565" s="89">
        <v>-10.352294000000001</v>
      </c>
      <c r="N565" s="89">
        <v>11573480000</v>
      </c>
      <c r="O565" s="89">
        <v>-11.560480999999999</v>
      </c>
    </row>
    <row r="566" spans="2:15" x14ac:dyDescent="0.25">
      <c r="B566" s="89">
        <v>11652525000</v>
      </c>
      <c r="C566" s="89">
        <v>-10.502177</v>
      </c>
      <c r="N566" s="89">
        <v>11652525000</v>
      </c>
      <c r="O566" s="89">
        <v>-11.686621000000001</v>
      </c>
    </row>
    <row r="567" spans="2:15" x14ac:dyDescent="0.25">
      <c r="B567" s="89">
        <v>11731570000</v>
      </c>
      <c r="C567" s="89">
        <v>-10.690932</v>
      </c>
      <c r="N567" s="89">
        <v>11731570000</v>
      </c>
      <c r="O567" s="89">
        <v>-11.975042</v>
      </c>
    </row>
    <row r="568" spans="2:15" x14ac:dyDescent="0.25">
      <c r="B568" s="89">
        <v>11810615000</v>
      </c>
      <c r="C568" s="89">
        <v>-10.932187000000001</v>
      </c>
      <c r="N568" s="89">
        <v>11810615000</v>
      </c>
      <c r="O568" s="89">
        <v>-12.379834000000001</v>
      </c>
    </row>
    <row r="569" spans="2:15" x14ac:dyDescent="0.25">
      <c r="B569" s="89">
        <v>11889660000</v>
      </c>
      <c r="C569" s="89">
        <v>-11.133504</v>
      </c>
      <c r="N569" s="89">
        <v>11889660000</v>
      </c>
      <c r="O569" s="89">
        <v>-12.738263</v>
      </c>
    </row>
    <row r="570" spans="2:15" x14ac:dyDescent="0.25">
      <c r="B570" s="89">
        <v>11968705000</v>
      </c>
      <c r="C570" s="89">
        <v>-11.406453000000001</v>
      </c>
      <c r="N570" s="89">
        <v>11968705000</v>
      </c>
      <c r="O570" s="89">
        <v>-13.331939999999999</v>
      </c>
    </row>
    <row r="571" spans="2:15" x14ac:dyDescent="0.25">
      <c r="B571" s="89">
        <v>12047750000</v>
      </c>
      <c r="C571" s="89">
        <v>-11.718856000000001</v>
      </c>
      <c r="N571" s="89">
        <v>12047750000</v>
      </c>
      <c r="O571" s="89">
        <v>-14.168991999999999</v>
      </c>
    </row>
    <row r="572" spans="2:15" x14ac:dyDescent="0.25">
      <c r="B572" s="89">
        <v>12126795000</v>
      </c>
      <c r="C572" s="89">
        <v>-12.040046</v>
      </c>
      <c r="N572" s="89">
        <v>12126795000</v>
      </c>
      <c r="O572" s="89">
        <v>-15.049969000000001</v>
      </c>
    </row>
    <row r="573" spans="2:15" x14ac:dyDescent="0.25">
      <c r="B573" s="89">
        <v>12205840000</v>
      </c>
      <c r="C573" s="89">
        <v>-12.395379</v>
      </c>
      <c r="N573" s="89">
        <v>12205840000</v>
      </c>
      <c r="O573" s="89">
        <v>-16.112375</v>
      </c>
    </row>
    <row r="574" spans="2:15" x14ac:dyDescent="0.25">
      <c r="B574" s="89">
        <v>12284885000</v>
      </c>
      <c r="C574" s="89">
        <v>-12.787163</v>
      </c>
      <c r="N574" s="89">
        <v>12284885000</v>
      </c>
      <c r="O574" s="89">
        <v>-17.432091</v>
      </c>
    </row>
    <row r="575" spans="2:15" x14ac:dyDescent="0.25">
      <c r="B575" s="89">
        <v>12363930000</v>
      </c>
      <c r="C575" s="89">
        <v>-13.185216</v>
      </c>
      <c r="N575" s="89">
        <v>12363930000</v>
      </c>
      <c r="O575" s="89">
        <v>-18.536489</v>
      </c>
    </row>
    <row r="576" spans="2:15" x14ac:dyDescent="0.25">
      <c r="B576" s="89">
        <v>12442975000</v>
      </c>
      <c r="C576" s="89">
        <v>-13.604616999999999</v>
      </c>
      <c r="N576" s="89">
        <v>12442975000</v>
      </c>
      <c r="O576" s="89">
        <v>-19.334475999999999</v>
      </c>
    </row>
    <row r="577" spans="2:15" x14ac:dyDescent="0.25">
      <c r="B577" s="89">
        <v>12522020000</v>
      </c>
      <c r="C577" s="89">
        <v>-14.049484</v>
      </c>
      <c r="N577" s="89">
        <v>12522020000</v>
      </c>
      <c r="O577" s="89">
        <v>-20.274408000000001</v>
      </c>
    </row>
    <row r="578" spans="2:15" x14ac:dyDescent="0.25">
      <c r="B578" s="89">
        <v>12601065000</v>
      </c>
      <c r="C578" s="89">
        <v>-14.508808</v>
      </c>
      <c r="N578" s="89">
        <v>12601065000</v>
      </c>
      <c r="O578" s="89">
        <v>-21.023848000000001</v>
      </c>
    </row>
    <row r="579" spans="2:15" x14ac:dyDescent="0.25">
      <c r="B579" s="89">
        <v>12680110000</v>
      </c>
      <c r="C579" s="89">
        <v>-15.005345</v>
      </c>
      <c r="N579" s="89">
        <v>12680110000</v>
      </c>
      <c r="O579" s="89">
        <v>-21.064461000000001</v>
      </c>
    </row>
    <row r="580" spans="2:15" x14ac:dyDescent="0.25">
      <c r="B580" s="89">
        <v>12759155000</v>
      </c>
      <c r="C580" s="89">
        <v>-15.529456</v>
      </c>
      <c r="N580" s="89">
        <v>12759155000</v>
      </c>
      <c r="O580" s="89">
        <v>-20.882261</v>
      </c>
    </row>
    <row r="581" spans="2:15" x14ac:dyDescent="0.25">
      <c r="B581" s="89">
        <v>12838200000</v>
      </c>
      <c r="C581" s="89">
        <v>-16.078613000000001</v>
      </c>
      <c r="N581" s="89">
        <v>12838200000</v>
      </c>
      <c r="O581" s="89">
        <v>-20.666129999999999</v>
      </c>
    </row>
    <row r="582" spans="2:15" x14ac:dyDescent="0.25">
      <c r="B582" s="89">
        <v>12917245000</v>
      </c>
      <c r="C582" s="89">
        <v>-16.655187999999999</v>
      </c>
      <c r="N582" s="89">
        <v>12917245000</v>
      </c>
      <c r="O582" s="89">
        <v>-19.807461</v>
      </c>
    </row>
    <row r="583" spans="2:15" x14ac:dyDescent="0.25">
      <c r="B583" s="89">
        <v>12996290000</v>
      </c>
      <c r="C583" s="89">
        <v>-17.243373999999999</v>
      </c>
      <c r="N583" s="89">
        <v>12996290000</v>
      </c>
      <c r="O583" s="89">
        <v>-18.625608</v>
      </c>
    </row>
    <row r="584" spans="2:15" x14ac:dyDescent="0.25">
      <c r="B584" s="89">
        <v>13075335000</v>
      </c>
      <c r="C584" s="89">
        <v>-17.843737000000001</v>
      </c>
      <c r="N584" s="89">
        <v>13075335000</v>
      </c>
      <c r="O584" s="89">
        <v>-17.519155999999999</v>
      </c>
    </row>
    <row r="585" spans="2:15" x14ac:dyDescent="0.25">
      <c r="B585" s="89">
        <v>13154380000</v>
      </c>
      <c r="C585" s="89">
        <v>-18.427766999999999</v>
      </c>
      <c r="N585" s="89">
        <v>13154380000</v>
      </c>
      <c r="O585" s="89">
        <v>-16.293779000000001</v>
      </c>
    </row>
    <row r="586" spans="2:15" x14ac:dyDescent="0.25">
      <c r="B586" s="89">
        <v>13233425000</v>
      </c>
      <c r="C586" s="89">
        <v>-18.983128000000001</v>
      </c>
      <c r="N586" s="89">
        <v>13233425000</v>
      </c>
      <c r="O586" s="89">
        <v>-15.008732999999999</v>
      </c>
    </row>
    <row r="587" spans="2:15" x14ac:dyDescent="0.25">
      <c r="B587" s="89">
        <v>13312470000</v>
      </c>
      <c r="C587" s="89">
        <v>-19.532188000000001</v>
      </c>
      <c r="N587" s="89">
        <v>13312470000</v>
      </c>
      <c r="O587" s="89">
        <v>-13.915854</v>
      </c>
    </row>
    <row r="588" spans="2:15" x14ac:dyDescent="0.25">
      <c r="B588" s="89">
        <v>13391515000</v>
      </c>
      <c r="C588" s="89">
        <v>-20.098623</v>
      </c>
      <c r="N588" s="89">
        <v>13391515000</v>
      </c>
      <c r="O588" s="89">
        <v>-12.943250000000001</v>
      </c>
    </row>
    <row r="589" spans="2:15" x14ac:dyDescent="0.25">
      <c r="B589" s="89">
        <v>13470560000</v>
      </c>
      <c r="C589" s="89">
        <v>-20.666414</v>
      </c>
      <c r="N589" s="89">
        <v>13470560000</v>
      </c>
      <c r="O589" s="89">
        <v>-12.249613999999999</v>
      </c>
    </row>
    <row r="590" spans="2:15" x14ac:dyDescent="0.25">
      <c r="B590" s="89">
        <v>13549605000</v>
      </c>
      <c r="C590" s="89">
        <v>-21.257807</v>
      </c>
      <c r="N590" s="89">
        <v>13549605000</v>
      </c>
      <c r="O590" s="89">
        <v>-11.859012</v>
      </c>
    </row>
    <row r="591" spans="2:15" x14ac:dyDescent="0.25">
      <c r="B591" s="89">
        <v>13628650000</v>
      </c>
      <c r="C591" s="89">
        <v>-21.910157999999999</v>
      </c>
      <c r="N591" s="89">
        <v>13628650000</v>
      </c>
      <c r="O591" s="89">
        <v>-11.583503</v>
      </c>
    </row>
    <row r="592" spans="2:15" x14ac:dyDescent="0.25">
      <c r="B592" s="89">
        <v>13707695000</v>
      </c>
      <c r="C592" s="89">
        <v>-22.603300000000001</v>
      </c>
      <c r="N592" s="89">
        <v>13707695000</v>
      </c>
      <c r="O592" s="89">
        <v>-11.437965999999999</v>
      </c>
    </row>
    <row r="593" spans="2:15" x14ac:dyDescent="0.25">
      <c r="B593" s="89">
        <v>13786740000</v>
      </c>
      <c r="C593" s="89">
        <v>-23.288627999999999</v>
      </c>
      <c r="N593" s="89">
        <v>13786740000</v>
      </c>
      <c r="O593" s="89">
        <v>-11.470275000000001</v>
      </c>
    </row>
    <row r="594" spans="2:15" x14ac:dyDescent="0.25">
      <c r="B594" s="89">
        <v>13865785000</v>
      </c>
      <c r="C594" s="89">
        <v>-23.987805999999999</v>
      </c>
      <c r="N594" s="89">
        <v>13865785000</v>
      </c>
      <c r="O594" s="89">
        <v>-11.613826</v>
      </c>
    </row>
    <row r="595" spans="2:15" x14ac:dyDescent="0.25">
      <c r="B595" s="89">
        <v>13944830000</v>
      </c>
      <c r="C595" s="89">
        <v>-24.746979</v>
      </c>
      <c r="N595" s="89">
        <v>13944830000</v>
      </c>
      <c r="O595" s="89">
        <v>-11.847757</v>
      </c>
    </row>
    <row r="596" spans="2:15" x14ac:dyDescent="0.25">
      <c r="B596" s="89">
        <v>14023875000</v>
      </c>
      <c r="C596" s="89">
        <v>-25.433340000000001</v>
      </c>
      <c r="N596" s="89">
        <v>14023875000</v>
      </c>
      <c r="O596" s="89">
        <v>-12.156294000000001</v>
      </c>
    </row>
    <row r="597" spans="2:15" x14ac:dyDescent="0.25">
      <c r="B597" s="89">
        <v>14102920000</v>
      </c>
      <c r="C597" s="89">
        <v>-26.147144000000001</v>
      </c>
      <c r="N597" s="89">
        <v>14102920000</v>
      </c>
      <c r="O597" s="89">
        <v>-12.542869</v>
      </c>
    </row>
    <row r="598" spans="2:15" x14ac:dyDescent="0.25">
      <c r="B598" s="89">
        <v>14181965000</v>
      </c>
      <c r="C598" s="89">
        <v>-27.004452000000001</v>
      </c>
      <c r="N598" s="89">
        <v>14181965000</v>
      </c>
      <c r="O598" s="89">
        <v>-13.018026000000001</v>
      </c>
    </row>
    <row r="599" spans="2:15" x14ac:dyDescent="0.25">
      <c r="B599" s="89">
        <v>14261010000</v>
      </c>
      <c r="C599" s="89">
        <v>-27.921249</v>
      </c>
      <c r="N599" s="89">
        <v>14261010000</v>
      </c>
      <c r="O599" s="89">
        <v>-13.541376</v>
      </c>
    </row>
    <row r="600" spans="2:15" x14ac:dyDescent="0.25">
      <c r="B600" s="89">
        <v>14340055000</v>
      </c>
      <c r="C600" s="89">
        <v>-29.037991000000002</v>
      </c>
      <c r="N600" s="89">
        <v>14340055000</v>
      </c>
      <c r="O600" s="89">
        <v>-14.040321</v>
      </c>
    </row>
    <row r="601" spans="2:15" x14ac:dyDescent="0.25">
      <c r="B601" s="89">
        <v>14419100000</v>
      </c>
      <c r="C601" s="89">
        <v>-30.514208</v>
      </c>
      <c r="N601" s="89">
        <v>14419100000</v>
      </c>
      <c r="O601" s="89">
        <v>-14.556713</v>
      </c>
    </row>
    <row r="602" spans="2:15" x14ac:dyDescent="0.25">
      <c r="B602" s="89">
        <v>14498145000</v>
      </c>
      <c r="C602" s="89">
        <v>-32.015968000000001</v>
      </c>
      <c r="N602" s="89">
        <v>14498145000</v>
      </c>
      <c r="O602" s="89">
        <v>-15.001222</v>
      </c>
    </row>
    <row r="603" spans="2:15" x14ac:dyDescent="0.25">
      <c r="B603" s="89">
        <v>14577190000</v>
      </c>
      <c r="C603" s="89">
        <v>-33.480834999999999</v>
      </c>
      <c r="N603" s="89">
        <v>14577190000</v>
      </c>
      <c r="O603" s="89">
        <v>-15.430662</v>
      </c>
    </row>
    <row r="604" spans="2:15" x14ac:dyDescent="0.25">
      <c r="B604" s="89">
        <v>14656235000</v>
      </c>
      <c r="C604" s="89">
        <v>-34.835625</v>
      </c>
      <c r="N604" s="89">
        <v>14656235000</v>
      </c>
      <c r="O604" s="89">
        <v>-15.899507</v>
      </c>
    </row>
    <row r="605" spans="2:15" x14ac:dyDescent="0.25">
      <c r="B605" s="89">
        <v>14735280000</v>
      </c>
      <c r="C605" s="89">
        <v>-35.622551000000001</v>
      </c>
      <c r="N605" s="89">
        <v>14735280000</v>
      </c>
      <c r="O605" s="89">
        <v>-16.510681000000002</v>
      </c>
    </row>
    <row r="606" spans="2:15" x14ac:dyDescent="0.25">
      <c r="B606" s="89">
        <v>14814325000</v>
      </c>
      <c r="C606" s="89">
        <v>-35.642395</v>
      </c>
      <c r="N606" s="89">
        <v>14814325000</v>
      </c>
      <c r="O606" s="89">
        <v>-17.396954999999998</v>
      </c>
    </row>
    <row r="607" spans="2:15" x14ac:dyDescent="0.25">
      <c r="B607" s="89">
        <v>14893370000</v>
      </c>
      <c r="C607" s="89">
        <v>-35.126399999999997</v>
      </c>
      <c r="N607" s="89">
        <v>14893370000</v>
      </c>
      <c r="O607" s="89">
        <v>-18.843658000000001</v>
      </c>
    </row>
    <row r="608" spans="2:15" x14ac:dyDescent="0.25">
      <c r="B608" s="89">
        <v>14972415000</v>
      </c>
      <c r="C608" s="89">
        <v>-33.831389999999999</v>
      </c>
      <c r="N608" s="89">
        <v>14972415000</v>
      </c>
      <c r="O608" s="89">
        <v>-20.743811000000001</v>
      </c>
    </row>
    <row r="609" spans="2:15" x14ac:dyDescent="0.25">
      <c r="B609" s="89">
        <v>15051460000</v>
      </c>
      <c r="C609" s="89">
        <v>-31.926897</v>
      </c>
      <c r="N609" s="89">
        <v>15051460000</v>
      </c>
      <c r="O609" s="89">
        <v>-23.253397</v>
      </c>
    </row>
    <row r="610" spans="2:15" x14ac:dyDescent="0.25">
      <c r="B610" s="89">
        <v>15130505000</v>
      </c>
      <c r="C610" s="89">
        <v>-30.018183000000001</v>
      </c>
      <c r="N610" s="89">
        <v>15130505000</v>
      </c>
      <c r="O610" s="89">
        <v>-26.279055</v>
      </c>
    </row>
    <row r="611" spans="2:15" x14ac:dyDescent="0.25">
      <c r="B611" s="89">
        <v>15209550000</v>
      </c>
      <c r="C611" s="89">
        <v>-28.054345999999999</v>
      </c>
      <c r="N611" s="89">
        <v>15209550000</v>
      </c>
      <c r="O611" s="89">
        <v>-29.878613000000001</v>
      </c>
    </row>
    <row r="612" spans="2:15" x14ac:dyDescent="0.25">
      <c r="B612" s="89">
        <v>15288595000</v>
      </c>
      <c r="C612" s="89">
        <v>-25.986046000000002</v>
      </c>
      <c r="N612" s="89">
        <v>15288595000</v>
      </c>
      <c r="O612" s="89">
        <v>-33.915951</v>
      </c>
    </row>
    <row r="613" spans="2:15" x14ac:dyDescent="0.25">
      <c r="B613" s="89">
        <v>15367640000</v>
      </c>
      <c r="C613" s="89">
        <v>-24.222168</v>
      </c>
      <c r="N613" s="89">
        <v>15367640000</v>
      </c>
      <c r="O613" s="89">
        <v>-37.616951</v>
      </c>
    </row>
    <row r="614" spans="2:15" x14ac:dyDescent="0.25">
      <c r="B614" s="89">
        <v>15446685000</v>
      </c>
      <c r="C614" s="89">
        <v>-22.724990999999999</v>
      </c>
      <c r="N614" s="89">
        <v>15446685000</v>
      </c>
      <c r="O614" s="89">
        <v>-40.609043</v>
      </c>
    </row>
    <row r="615" spans="2:15" x14ac:dyDescent="0.25">
      <c r="B615" s="89">
        <v>15525730000</v>
      </c>
      <c r="C615" s="89">
        <v>-21.257387000000001</v>
      </c>
      <c r="N615" s="89">
        <v>15525730000</v>
      </c>
      <c r="O615" s="89">
        <v>-42.671436</v>
      </c>
    </row>
    <row r="616" spans="2:15" x14ac:dyDescent="0.25">
      <c r="B616" s="89">
        <v>15604775000</v>
      </c>
      <c r="C616" s="89">
        <v>-20.052513000000001</v>
      </c>
      <c r="N616" s="89">
        <v>15604775000</v>
      </c>
      <c r="O616" s="89">
        <v>-43.628208000000001</v>
      </c>
    </row>
    <row r="617" spans="2:15" x14ac:dyDescent="0.25">
      <c r="B617" s="89">
        <v>15683820000</v>
      </c>
      <c r="C617" s="89">
        <v>-19.145363</v>
      </c>
      <c r="N617" s="89">
        <v>15683820000</v>
      </c>
      <c r="O617" s="89">
        <v>-43.503559000000003</v>
      </c>
    </row>
    <row r="618" spans="2:15" x14ac:dyDescent="0.25">
      <c r="B618" s="89">
        <v>15762865000</v>
      </c>
      <c r="C618" s="89">
        <v>-18.461382</v>
      </c>
      <c r="N618" s="89">
        <v>15762865000</v>
      </c>
      <c r="O618" s="89">
        <v>-43.197921999999998</v>
      </c>
    </row>
    <row r="619" spans="2:15" x14ac:dyDescent="0.25">
      <c r="B619" s="89">
        <v>15841910000</v>
      </c>
      <c r="C619" s="89">
        <v>-18.036004999999999</v>
      </c>
      <c r="N619" s="89">
        <v>15841910000</v>
      </c>
      <c r="O619" s="89">
        <v>-42.819405000000003</v>
      </c>
    </row>
    <row r="620" spans="2:15" x14ac:dyDescent="0.25">
      <c r="B620" s="89">
        <v>15920955000</v>
      </c>
      <c r="C620" s="89">
        <v>-17.772068000000001</v>
      </c>
      <c r="N620" s="89">
        <v>15920955000</v>
      </c>
      <c r="O620" s="89">
        <v>-42.642288000000001</v>
      </c>
    </row>
    <row r="621" spans="2:15" x14ac:dyDescent="0.25">
      <c r="B621" s="89">
        <v>16000000000</v>
      </c>
      <c r="C621" s="89">
        <v>-17.622313999999999</v>
      </c>
      <c r="N621" s="89">
        <v>16000000000</v>
      </c>
      <c r="O621" s="89">
        <v>-42.620483</v>
      </c>
    </row>
    <row r="622" spans="2:15" x14ac:dyDescent="0.25">
      <c r="B622" s="89" t="s">
        <v>21</v>
      </c>
      <c r="N622" s="89" t="s">
        <v>21</v>
      </c>
    </row>
    <row r="625" spans="2:15" x14ac:dyDescent="0.25">
      <c r="B625" s="89" t="s">
        <v>23</v>
      </c>
      <c r="N625" s="89" t="s">
        <v>23</v>
      </c>
    </row>
    <row r="626" spans="2:15" x14ac:dyDescent="0.25">
      <c r="B626" s="89" t="s">
        <v>19</v>
      </c>
      <c r="C626" s="89" t="s">
        <v>284</v>
      </c>
      <c r="N626" s="89" t="s">
        <v>19</v>
      </c>
      <c r="O626" s="89" t="s">
        <v>284</v>
      </c>
    </row>
    <row r="627" spans="2:15" x14ac:dyDescent="0.25">
      <c r="B627" s="89">
        <v>191000000</v>
      </c>
      <c r="C627" s="89">
        <v>-50.334766000000002</v>
      </c>
      <c r="N627" s="89">
        <v>191000000</v>
      </c>
      <c r="O627" s="89">
        <v>-28.437773</v>
      </c>
    </row>
    <row r="628" spans="2:15" x14ac:dyDescent="0.25">
      <c r="B628" s="89">
        <v>270045000</v>
      </c>
      <c r="C628" s="89">
        <v>-47.368957999999999</v>
      </c>
      <c r="N628" s="89">
        <v>270045000</v>
      </c>
      <c r="O628" s="89">
        <v>-27.207045000000001</v>
      </c>
    </row>
    <row r="629" spans="2:15" x14ac:dyDescent="0.25">
      <c r="B629" s="89">
        <v>349090000</v>
      </c>
      <c r="C629" s="89">
        <v>-43.846901000000003</v>
      </c>
      <c r="N629" s="89">
        <v>349090000</v>
      </c>
      <c r="O629" s="89">
        <v>-25.729289999999999</v>
      </c>
    </row>
    <row r="630" spans="2:15" x14ac:dyDescent="0.25">
      <c r="B630" s="89">
        <v>428135000</v>
      </c>
      <c r="C630" s="89">
        <v>-39.871132000000003</v>
      </c>
      <c r="N630" s="89">
        <v>428135000</v>
      </c>
      <c r="O630" s="89">
        <v>-24.136310999999999</v>
      </c>
    </row>
    <row r="631" spans="2:15" x14ac:dyDescent="0.25">
      <c r="B631" s="89">
        <v>507180000</v>
      </c>
      <c r="C631" s="89">
        <v>-36.931938000000002</v>
      </c>
      <c r="N631" s="89">
        <v>507180000</v>
      </c>
      <c r="O631" s="89">
        <v>-23.010445000000001</v>
      </c>
    </row>
    <row r="632" spans="2:15" x14ac:dyDescent="0.25">
      <c r="B632" s="89">
        <v>586225000</v>
      </c>
      <c r="C632" s="89">
        <v>-34.383965000000003</v>
      </c>
      <c r="N632" s="89">
        <v>586225000</v>
      </c>
      <c r="O632" s="89">
        <v>-22.118856000000001</v>
      </c>
    </row>
    <row r="633" spans="2:15" x14ac:dyDescent="0.25">
      <c r="B633" s="89">
        <v>665270000</v>
      </c>
      <c r="C633" s="89">
        <v>-32.277855000000002</v>
      </c>
      <c r="N633" s="89">
        <v>665270000</v>
      </c>
      <c r="O633" s="89">
        <v>-21.383438000000002</v>
      </c>
    </row>
    <row r="634" spans="2:15" x14ac:dyDescent="0.25">
      <c r="B634" s="89">
        <v>744315000</v>
      </c>
      <c r="C634" s="89">
        <v>-30.389149</v>
      </c>
      <c r="N634" s="89">
        <v>744315000</v>
      </c>
      <c r="O634" s="89">
        <v>-20.793033999999999</v>
      </c>
    </row>
    <row r="635" spans="2:15" x14ac:dyDescent="0.25">
      <c r="B635" s="89">
        <v>823360000</v>
      </c>
      <c r="C635" s="89">
        <v>-28.676691000000002</v>
      </c>
      <c r="N635" s="89">
        <v>823360000</v>
      </c>
      <c r="O635" s="89">
        <v>-20.214779</v>
      </c>
    </row>
    <row r="636" spans="2:15" x14ac:dyDescent="0.25">
      <c r="B636" s="89">
        <v>902405000</v>
      </c>
      <c r="C636" s="89">
        <v>-27.015346999999998</v>
      </c>
      <c r="N636" s="89">
        <v>902405000</v>
      </c>
      <c r="O636" s="89">
        <v>-19.639074000000001</v>
      </c>
    </row>
    <row r="637" spans="2:15" x14ac:dyDescent="0.25">
      <c r="B637" s="89">
        <v>981450000</v>
      </c>
      <c r="C637" s="89">
        <v>-25.347121999999999</v>
      </c>
      <c r="N637" s="89">
        <v>981450000</v>
      </c>
      <c r="O637" s="89">
        <v>-18.989933000000001</v>
      </c>
    </row>
    <row r="638" spans="2:15" x14ac:dyDescent="0.25">
      <c r="B638" s="89">
        <v>1060495000</v>
      </c>
      <c r="C638" s="89">
        <v>-23.684232999999999</v>
      </c>
      <c r="N638" s="89">
        <v>1060495000</v>
      </c>
      <c r="O638" s="89">
        <v>-18.297373</v>
      </c>
    </row>
    <row r="639" spans="2:15" x14ac:dyDescent="0.25">
      <c r="B639" s="89">
        <v>1139540000</v>
      </c>
      <c r="C639" s="89">
        <v>-21.986882999999999</v>
      </c>
      <c r="N639" s="89">
        <v>1139540000</v>
      </c>
      <c r="O639" s="89">
        <v>-17.529713000000001</v>
      </c>
    </row>
    <row r="640" spans="2:15" x14ac:dyDescent="0.25">
      <c r="B640" s="89">
        <v>1218585000</v>
      </c>
      <c r="C640" s="89">
        <v>-20.23798</v>
      </c>
      <c r="N640" s="89">
        <v>1218585000</v>
      </c>
      <c r="O640" s="89">
        <v>-16.687177999999999</v>
      </c>
    </row>
    <row r="641" spans="2:15" x14ac:dyDescent="0.25">
      <c r="B641" s="89">
        <v>1297630000</v>
      </c>
      <c r="C641" s="89">
        <v>-18.525179000000001</v>
      </c>
      <c r="N641" s="89">
        <v>1297630000</v>
      </c>
      <c r="O641" s="89">
        <v>-15.880815999999999</v>
      </c>
    </row>
    <row r="642" spans="2:15" x14ac:dyDescent="0.25">
      <c r="B642" s="89">
        <v>1376675000</v>
      </c>
      <c r="C642" s="89">
        <v>-16.832885999999998</v>
      </c>
      <c r="N642" s="89">
        <v>1376675000</v>
      </c>
      <c r="O642" s="89">
        <v>-15.052263</v>
      </c>
    </row>
    <row r="643" spans="2:15" x14ac:dyDescent="0.25">
      <c r="B643" s="89">
        <v>1455720000</v>
      </c>
      <c r="C643" s="89">
        <v>-15.136170999999999</v>
      </c>
      <c r="N643" s="89">
        <v>1455720000</v>
      </c>
      <c r="O643" s="89">
        <v>-14.224743</v>
      </c>
    </row>
    <row r="644" spans="2:15" x14ac:dyDescent="0.25">
      <c r="B644" s="89">
        <v>1534765000</v>
      </c>
      <c r="C644" s="89">
        <v>-13.551011000000001</v>
      </c>
      <c r="N644" s="89">
        <v>1534765000</v>
      </c>
      <c r="O644" s="89">
        <v>-13.434041000000001</v>
      </c>
    </row>
    <row r="645" spans="2:15" x14ac:dyDescent="0.25">
      <c r="B645" s="89">
        <v>1613810000</v>
      </c>
      <c r="C645" s="89">
        <v>-12.048136</v>
      </c>
      <c r="N645" s="89">
        <v>1613810000</v>
      </c>
      <c r="O645" s="89">
        <v>-12.673162</v>
      </c>
    </row>
    <row r="646" spans="2:15" x14ac:dyDescent="0.25">
      <c r="B646" s="89">
        <v>1692855000</v>
      </c>
      <c r="C646" s="89">
        <v>-10.707974999999999</v>
      </c>
      <c r="N646" s="89">
        <v>1692855000</v>
      </c>
      <c r="O646" s="89">
        <v>-11.922349000000001</v>
      </c>
    </row>
    <row r="647" spans="2:15" x14ac:dyDescent="0.25">
      <c r="B647" s="89">
        <v>1771900000</v>
      </c>
      <c r="C647" s="89">
        <v>-9.5889482000000008</v>
      </c>
      <c r="N647" s="89">
        <v>1771900000</v>
      </c>
      <c r="O647" s="89">
        <v>-11.249067</v>
      </c>
    </row>
    <row r="648" spans="2:15" x14ac:dyDescent="0.25">
      <c r="B648" s="89">
        <v>1850945000</v>
      </c>
      <c r="C648" s="89">
        <v>-8.7118777999999999</v>
      </c>
      <c r="N648" s="89">
        <v>1850945000</v>
      </c>
      <c r="O648" s="89">
        <v>-10.640739999999999</v>
      </c>
    </row>
    <row r="649" spans="2:15" x14ac:dyDescent="0.25">
      <c r="B649" s="89">
        <v>1929990000</v>
      </c>
      <c r="C649" s="89">
        <v>-8.0651206999999996</v>
      </c>
      <c r="N649" s="89">
        <v>1929990000</v>
      </c>
      <c r="O649" s="89">
        <v>-10.112735000000001</v>
      </c>
    </row>
    <row r="650" spans="2:15" x14ac:dyDescent="0.25">
      <c r="B650" s="89">
        <v>2009035000</v>
      </c>
      <c r="C650" s="89">
        <v>-7.6381164000000004</v>
      </c>
      <c r="N650" s="89">
        <v>2009035000</v>
      </c>
      <c r="O650" s="89">
        <v>-9.6512747000000001</v>
      </c>
    </row>
    <row r="651" spans="2:15" x14ac:dyDescent="0.25">
      <c r="B651" s="89">
        <v>2088080000</v>
      </c>
      <c r="C651" s="89">
        <v>-7.4118838</v>
      </c>
      <c r="N651" s="89">
        <v>2088080000</v>
      </c>
      <c r="O651" s="89">
        <v>-9.2644768000000006</v>
      </c>
    </row>
    <row r="652" spans="2:15" x14ac:dyDescent="0.25">
      <c r="B652" s="89">
        <v>2167125000</v>
      </c>
      <c r="C652" s="89">
        <v>-7.3121270999999997</v>
      </c>
      <c r="N652" s="89">
        <v>2167125000</v>
      </c>
      <c r="O652" s="89">
        <v>-8.9179563999999996</v>
      </c>
    </row>
    <row r="653" spans="2:15" x14ac:dyDescent="0.25">
      <c r="B653" s="89">
        <v>2246170000</v>
      </c>
      <c r="C653" s="89">
        <v>-7.3286427999999999</v>
      </c>
      <c r="N653" s="89">
        <v>2246170000</v>
      </c>
      <c r="O653" s="89">
        <v>-8.6440163000000005</v>
      </c>
    </row>
    <row r="654" spans="2:15" x14ac:dyDescent="0.25">
      <c r="B654" s="89">
        <v>2325215000</v>
      </c>
      <c r="C654" s="89">
        <v>-7.3887916000000002</v>
      </c>
      <c r="N654" s="89">
        <v>2325215000</v>
      </c>
      <c r="O654" s="89">
        <v>-8.3983287999999998</v>
      </c>
    </row>
    <row r="655" spans="2:15" x14ac:dyDescent="0.25">
      <c r="B655" s="89">
        <v>2404260000</v>
      </c>
      <c r="C655" s="89">
        <v>-7.4989705000000004</v>
      </c>
      <c r="N655" s="89">
        <v>2404260000</v>
      </c>
      <c r="O655" s="89">
        <v>-8.2190551999999997</v>
      </c>
    </row>
    <row r="656" spans="2:15" x14ac:dyDescent="0.25">
      <c r="B656" s="89">
        <v>2483305000</v>
      </c>
      <c r="C656" s="89">
        <v>-7.5794129000000003</v>
      </c>
      <c r="N656" s="89">
        <v>2483305000</v>
      </c>
      <c r="O656" s="89">
        <v>-8.0795850999999992</v>
      </c>
    </row>
    <row r="657" spans="2:15" x14ac:dyDescent="0.25">
      <c r="B657" s="89">
        <v>2562350000</v>
      </c>
      <c r="C657" s="89">
        <v>-7.6697736000000001</v>
      </c>
      <c r="N657" s="89">
        <v>2562350000</v>
      </c>
      <c r="O657" s="89">
        <v>-8.0085688000000008</v>
      </c>
    </row>
    <row r="658" spans="2:15" x14ac:dyDescent="0.25">
      <c r="B658" s="89">
        <v>2641395000</v>
      </c>
      <c r="C658" s="89">
        <v>-7.7351985000000001</v>
      </c>
      <c r="N658" s="89">
        <v>2641395000</v>
      </c>
      <c r="O658" s="89">
        <v>-7.9659428999999999</v>
      </c>
    </row>
    <row r="659" spans="2:15" x14ac:dyDescent="0.25">
      <c r="B659" s="89">
        <v>2720440000</v>
      </c>
      <c r="C659" s="89">
        <v>-7.7933507000000004</v>
      </c>
      <c r="N659" s="89">
        <v>2720440000</v>
      </c>
      <c r="O659" s="89">
        <v>-7.9703884</v>
      </c>
    </row>
    <row r="660" spans="2:15" x14ac:dyDescent="0.25">
      <c r="B660" s="89">
        <v>2799485000</v>
      </c>
      <c r="C660" s="89">
        <v>-7.8271742</v>
      </c>
      <c r="N660" s="89">
        <v>2799485000</v>
      </c>
      <c r="O660" s="89">
        <v>-7.9973749999999999</v>
      </c>
    </row>
    <row r="661" spans="2:15" x14ac:dyDescent="0.25">
      <c r="B661" s="89">
        <v>2878530000</v>
      </c>
      <c r="C661" s="89">
        <v>-7.8543057000000003</v>
      </c>
      <c r="N661" s="89">
        <v>2878530000</v>
      </c>
      <c r="O661" s="89">
        <v>-8.0429735000000004</v>
      </c>
    </row>
    <row r="662" spans="2:15" x14ac:dyDescent="0.25">
      <c r="B662" s="89">
        <v>2957575000</v>
      </c>
      <c r="C662" s="89">
        <v>-7.8648800999999997</v>
      </c>
      <c r="N662" s="89">
        <v>2957575000</v>
      </c>
      <c r="O662" s="89">
        <v>-8.0836077</v>
      </c>
    </row>
    <row r="663" spans="2:15" x14ac:dyDescent="0.25">
      <c r="B663" s="89">
        <v>3036620000</v>
      </c>
      <c r="C663" s="89">
        <v>-7.8820981999999997</v>
      </c>
      <c r="N663" s="89">
        <v>3036620000</v>
      </c>
      <c r="O663" s="89">
        <v>-8.1204804999999993</v>
      </c>
    </row>
    <row r="664" spans="2:15" x14ac:dyDescent="0.25">
      <c r="B664" s="89">
        <v>3115665000</v>
      </c>
      <c r="C664" s="89">
        <v>-7.9053234999999997</v>
      </c>
      <c r="N664" s="89">
        <v>3115665000</v>
      </c>
      <c r="O664" s="89">
        <v>-8.1314954999999998</v>
      </c>
    </row>
    <row r="665" spans="2:15" x14ac:dyDescent="0.25">
      <c r="B665" s="89">
        <v>3194710000</v>
      </c>
      <c r="C665" s="89">
        <v>-7.9440651000000004</v>
      </c>
      <c r="N665" s="89">
        <v>3194710000</v>
      </c>
      <c r="O665" s="89">
        <v>-8.1442288999999999</v>
      </c>
    </row>
    <row r="666" spans="2:15" x14ac:dyDescent="0.25">
      <c r="B666" s="89">
        <v>3273755000</v>
      </c>
      <c r="C666" s="89">
        <v>-7.9926051999999999</v>
      </c>
      <c r="N666" s="89">
        <v>3273755000</v>
      </c>
      <c r="O666" s="89">
        <v>-8.1468325000000004</v>
      </c>
    </row>
    <row r="667" spans="2:15" x14ac:dyDescent="0.25">
      <c r="B667" s="89">
        <v>3352800000</v>
      </c>
      <c r="C667" s="89">
        <v>-8.0511446000000007</v>
      </c>
      <c r="N667" s="89">
        <v>3352800000</v>
      </c>
      <c r="O667" s="89">
        <v>-8.1681165999999994</v>
      </c>
    </row>
    <row r="668" spans="2:15" x14ac:dyDescent="0.25">
      <c r="B668" s="89">
        <v>3431845000</v>
      </c>
      <c r="C668" s="89">
        <v>-8.1024884999999998</v>
      </c>
      <c r="N668" s="89">
        <v>3431845000</v>
      </c>
      <c r="O668" s="89">
        <v>-8.1997414000000006</v>
      </c>
    </row>
    <row r="669" spans="2:15" x14ac:dyDescent="0.25">
      <c r="B669" s="89">
        <v>3510890000</v>
      </c>
      <c r="C669" s="89">
        <v>-8.1356801999999995</v>
      </c>
      <c r="N669" s="89">
        <v>3510890000</v>
      </c>
      <c r="O669" s="89">
        <v>-8.2412337999999998</v>
      </c>
    </row>
    <row r="670" spans="2:15" x14ac:dyDescent="0.25">
      <c r="B670" s="89">
        <v>3589935000</v>
      </c>
      <c r="C670" s="89">
        <v>-8.1562309000000006</v>
      </c>
      <c r="N670" s="89">
        <v>3589935000</v>
      </c>
      <c r="O670" s="89">
        <v>-8.2628468999999996</v>
      </c>
    </row>
    <row r="671" spans="2:15" x14ac:dyDescent="0.25">
      <c r="B671" s="89">
        <v>3668980000</v>
      </c>
      <c r="C671" s="89">
        <v>-8.1834869000000001</v>
      </c>
      <c r="N671" s="89">
        <v>3668980000</v>
      </c>
      <c r="O671" s="89">
        <v>-8.2970618999999992</v>
      </c>
    </row>
    <row r="672" spans="2:15" x14ac:dyDescent="0.25">
      <c r="B672" s="89">
        <v>3748025000</v>
      </c>
      <c r="C672" s="89">
        <v>-8.1929598000000006</v>
      </c>
      <c r="N672" s="89">
        <v>3748025000</v>
      </c>
      <c r="O672" s="89">
        <v>-8.3095303000000005</v>
      </c>
    </row>
    <row r="673" spans="2:15" x14ac:dyDescent="0.25">
      <c r="B673" s="89">
        <v>3827070000</v>
      </c>
      <c r="C673" s="89">
        <v>-8.1969776000000003</v>
      </c>
      <c r="N673" s="89">
        <v>3827070000</v>
      </c>
      <c r="O673" s="89">
        <v>-8.3183985000000007</v>
      </c>
    </row>
    <row r="674" spans="2:15" x14ac:dyDescent="0.25">
      <c r="B674" s="89">
        <v>3906115000</v>
      </c>
      <c r="C674" s="89">
        <v>-8.2043209000000008</v>
      </c>
      <c r="N674" s="89">
        <v>3906115000</v>
      </c>
      <c r="O674" s="89">
        <v>-8.3439016000000006</v>
      </c>
    </row>
    <row r="675" spans="2:15" x14ac:dyDescent="0.25">
      <c r="B675" s="89">
        <v>3985160000</v>
      </c>
      <c r="C675" s="89">
        <v>-8.1964331000000001</v>
      </c>
      <c r="N675" s="89">
        <v>3985160000</v>
      </c>
      <c r="O675" s="89">
        <v>-8.3952636999999992</v>
      </c>
    </row>
    <row r="676" spans="2:15" x14ac:dyDescent="0.25">
      <c r="B676" s="89">
        <v>4064205000</v>
      </c>
      <c r="C676" s="89">
        <v>-8.1568173999999996</v>
      </c>
      <c r="N676" s="89">
        <v>4064205000</v>
      </c>
      <c r="O676" s="89">
        <v>-8.4443941000000002</v>
      </c>
    </row>
    <row r="677" spans="2:15" x14ac:dyDescent="0.25">
      <c r="B677" s="89">
        <v>4143250000</v>
      </c>
      <c r="C677" s="89">
        <v>-8.1117735</v>
      </c>
      <c r="N677" s="89">
        <v>4143250000</v>
      </c>
      <c r="O677" s="89">
        <v>-8.5112591000000002</v>
      </c>
    </row>
    <row r="678" spans="2:15" x14ac:dyDescent="0.25">
      <c r="B678" s="89">
        <v>4222295000</v>
      </c>
      <c r="C678" s="89">
        <v>-8.0482253999999998</v>
      </c>
      <c r="N678" s="89">
        <v>4222295000</v>
      </c>
      <c r="O678" s="89">
        <v>-8.5867366999999994</v>
      </c>
    </row>
    <row r="679" spans="2:15" x14ac:dyDescent="0.25">
      <c r="B679" s="89">
        <v>4301340000</v>
      </c>
      <c r="C679" s="89">
        <v>-8.0064259</v>
      </c>
      <c r="N679" s="89">
        <v>4301340000</v>
      </c>
      <c r="O679" s="89">
        <v>-8.6736077999999992</v>
      </c>
    </row>
    <row r="680" spans="2:15" x14ac:dyDescent="0.25">
      <c r="B680" s="89">
        <v>4380385000</v>
      </c>
      <c r="C680" s="89">
        <v>-7.9819602999999999</v>
      </c>
      <c r="N680" s="89">
        <v>4380385000</v>
      </c>
      <c r="O680" s="89">
        <v>-8.7649412000000009</v>
      </c>
    </row>
    <row r="681" spans="2:15" x14ac:dyDescent="0.25">
      <c r="B681" s="89">
        <v>4459430000</v>
      </c>
      <c r="C681" s="89">
        <v>-7.9721073999999996</v>
      </c>
      <c r="N681" s="89">
        <v>4459430000</v>
      </c>
      <c r="O681" s="89">
        <v>-8.8598423000000004</v>
      </c>
    </row>
    <row r="682" spans="2:15" x14ac:dyDescent="0.25">
      <c r="B682" s="89">
        <v>4538475000</v>
      </c>
      <c r="C682" s="89">
        <v>-7.9951530000000002</v>
      </c>
      <c r="N682" s="89">
        <v>4538475000</v>
      </c>
      <c r="O682" s="89">
        <v>-8.9641657000000006</v>
      </c>
    </row>
    <row r="683" spans="2:15" x14ac:dyDescent="0.25">
      <c r="B683" s="89">
        <v>4617520000</v>
      </c>
      <c r="C683" s="89">
        <v>-8.0522326999999994</v>
      </c>
      <c r="N683" s="89">
        <v>4617520000</v>
      </c>
      <c r="O683" s="89">
        <v>-9.0746202</v>
      </c>
    </row>
    <row r="684" spans="2:15" x14ac:dyDescent="0.25">
      <c r="B684" s="89">
        <v>4696565000</v>
      </c>
      <c r="C684" s="89">
        <v>-8.1062317000000004</v>
      </c>
      <c r="N684" s="89">
        <v>4696565000</v>
      </c>
      <c r="O684" s="89">
        <v>-9.1794194999999998</v>
      </c>
    </row>
    <row r="685" spans="2:15" x14ac:dyDescent="0.25">
      <c r="B685" s="89">
        <v>4775610000</v>
      </c>
      <c r="C685" s="89">
        <v>-8.1408462999999998</v>
      </c>
      <c r="N685" s="89">
        <v>4775610000</v>
      </c>
      <c r="O685" s="89">
        <v>-9.2676811000000008</v>
      </c>
    </row>
    <row r="686" spans="2:15" x14ac:dyDescent="0.25">
      <c r="B686" s="89">
        <v>4854655000</v>
      </c>
      <c r="C686" s="89">
        <v>-8.1840191000000004</v>
      </c>
      <c r="N686" s="89">
        <v>4854655000</v>
      </c>
      <c r="O686" s="89">
        <v>-9.3592749000000008</v>
      </c>
    </row>
    <row r="687" spans="2:15" x14ac:dyDescent="0.25">
      <c r="B687" s="89">
        <v>4933700000</v>
      </c>
      <c r="C687" s="89">
        <v>-8.2276668999999991</v>
      </c>
      <c r="N687" s="89">
        <v>4933700000</v>
      </c>
      <c r="O687" s="89">
        <v>-9.4502725999999999</v>
      </c>
    </row>
    <row r="688" spans="2:15" x14ac:dyDescent="0.25">
      <c r="B688" s="89">
        <v>5012745000</v>
      </c>
      <c r="C688" s="89">
        <v>-8.2559500000000003</v>
      </c>
      <c r="N688" s="89">
        <v>5012745000</v>
      </c>
      <c r="O688" s="89">
        <v>-9.5270089999999996</v>
      </c>
    </row>
    <row r="689" spans="2:15" x14ac:dyDescent="0.25">
      <c r="B689" s="89">
        <v>5091790000</v>
      </c>
      <c r="C689" s="89">
        <v>-8.2739686999999993</v>
      </c>
      <c r="N689" s="89">
        <v>5091790000</v>
      </c>
      <c r="O689" s="89">
        <v>-9.587059</v>
      </c>
    </row>
    <row r="690" spans="2:15" x14ac:dyDescent="0.25">
      <c r="B690" s="89">
        <v>5170835000</v>
      </c>
      <c r="C690" s="89">
        <v>-8.3146944000000005</v>
      </c>
      <c r="N690" s="89">
        <v>5170835000</v>
      </c>
      <c r="O690" s="89">
        <v>-9.6581430000000008</v>
      </c>
    </row>
    <row r="691" spans="2:15" x14ac:dyDescent="0.25">
      <c r="B691" s="89">
        <v>5249880000</v>
      </c>
      <c r="C691" s="89">
        <v>-8.3627453000000003</v>
      </c>
      <c r="N691" s="89">
        <v>5249880000</v>
      </c>
      <c r="O691" s="89">
        <v>-9.7324771999999999</v>
      </c>
    </row>
    <row r="692" spans="2:15" x14ac:dyDescent="0.25">
      <c r="B692" s="89">
        <v>5328925000</v>
      </c>
      <c r="C692" s="89">
        <v>-8.3945827000000008</v>
      </c>
      <c r="N692" s="89">
        <v>5328925000</v>
      </c>
      <c r="O692" s="89">
        <v>-9.7904873000000006</v>
      </c>
    </row>
    <row r="693" spans="2:15" x14ac:dyDescent="0.25">
      <c r="B693" s="89">
        <v>5407970000</v>
      </c>
      <c r="C693" s="89">
        <v>-8.4115552999999998</v>
      </c>
      <c r="N693" s="89">
        <v>5407970000</v>
      </c>
      <c r="O693" s="89">
        <v>-9.8292780000000004</v>
      </c>
    </row>
    <row r="694" spans="2:15" x14ac:dyDescent="0.25">
      <c r="B694" s="89">
        <v>5487015000</v>
      </c>
      <c r="C694" s="89">
        <v>-8.4369688000000007</v>
      </c>
      <c r="N694" s="89">
        <v>5487015000</v>
      </c>
      <c r="O694" s="89">
        <v>-9.8792933999999999</v>
      </c>
    </row>
    <row r="695" spans="2:15" x14ac:dyDescent="0.25">
      <c r="B695" s="89">
        <v>5566060000</v>
      </c>
      <c r="C695" s="89">
        <v>-8.4627666000000001</v>
      </c>
      <c r="N695" s="89">
        <v>5566060000</v>
      </c>
      <c r="O695" s="89">
        <v>-9.9277505999999995</v>
      </c>
    </row>
    <row r="696" spans="2:15" x14ac:dyDescent="0.25">
      <c r="B696" s="89">
        <v>5645105000</v>
      </c>
      <c r="C696" s="89">
        <v>-8.4738959999999999</v>
      </c>
      <c r="N696" s="89">
        <v>5645105000</v>
      </c>
      <c r="O696" s="89">
        <v>-9.9477015000000009</v>
      </c>
    </row>
    <row r="697" spans="2:15" x14ac:dyDescent="0.25">
      <c r="B697" s="89">
        <v>5724150000</v>
      </c>
      <c r="C697" s="89">
        <v>-8.5059252000000001</v>
      </c>
      <c r="N697" s="89">
        <v>5724150000</v>
      </c>
      <c r="O697" s="89">
        <v>-9.9828261999999999</v>
      </c>
    </row>
    <row r="698" spans="2:15" x14ac:dyDescent="0.25">
      <c r="B698" s="89">
        <v>5803195000</v>
      </c>
      <c r="C698" s="89">
        <v>-8.5196962000000003</v>
      </c>
      <c r="N698" s="89">
        <v>5803195000</v>
      </c>
      <c r="O698" s="89">
        <v>-10.009005</v>
      </c>
    </row>
    <row r="699" spans="2:15" x14ac:dyDescent="0.25">
      <c r="B699" s="89">
        <v>5882240000</v>
      </c>
      <c r="C699" s="89">
        <v>-8.5113192000000009</v>
      </c>
      <c r="N699" s="89">
        <v>5882240000</v>
      </c>
      <c r="O699" s="89">
        <v>-10.018456</v>
      </c>
    </row>
    <row r="700" spans="2:15" x14ac:dyDescent="0.25">
      <c r="B700" s="89">
        <v>5961285000</v>
      </c>
      <c r="C700" s="89">
        <v>-8.4977140000000002</v>
      </c>
      <c r="N700" s="89">
        <v>5961285000</v>
      </c>
      <c r="O700" s="89">
        <v>-10.018124</v>
      </c>
    </row>
    <row r="701" spans="2:15" x14ac:dyDescent="0.25">
      <c r="B701" s="89">
        <v>6040330000</v>
      </c>
      <c r="C701" s="89">
        <v>-8.5003443000000001</v>
      </c>
      <c r="N701" s="89">
        <v>6040330000</v>
      </c>
      <c r="O701" s="89">
        <v>-10.037585</v>
      </c>
    </row>
    <row r="702" spans="2:15" x14ac:dyDescent="0.25">
      <c r="B702" s="89">
        <v>6119375000</v>
      </c>
      <c r="C702" s="89">
        <v>-8.4772511000000002</v>
      </c>
      <c r="N702" s="89">
        <v>6119375000</v>
      </c>
      <c r="O702" s="89">
        <v>-10.02342</v>
      </c>
    </row>
    <row r="703" spans="2:15" x14ac:dyDescent="0.25">
      <c r="B703" s="89">
        <v>6198420000</v>
      </c>
      <c r="C703" s="89">
        <v>-8.4786987000000007</v>
      </c>
      <c r="N703" s="89">
        <v>6198420000</v>
      </c>
      <c r="O703" s="89">
        <v>-10.027585999999999</v>
      </c>
    </row>
    <row r="704" spans="2:15" x14ac:dyDescent="0.25">
      <c r="B704" s="89">
        <v>6277465000</v>
      </c>
      <c r="C704" s="89">
        <v>-8.4923848999999993</v>
      </c>
      <c r="N704" s="89">
        <v>6277465000</v>
      </c>
      <c r="O704" s="89">
        <v>-10.050535</v>
      </c>
    </row>
    <row r="705" spans="2:15" x14ac:dyDescent="0.25">
      <c r="B705" s="89">
        <v>6356510000</v>
      </c>
      <c r="C705" s="89">
        <v>-8.5065460000000002</v>
      </c>
      <c r="N705" s="89">
        <v>6356510000</v>
      </c>
      <c r="O705" s="89">
        <v>-10.066329</v>
      </c>
    </row>
    <row r="706" spans="2:15" x14ac:dyDescent="0.25">
      <c r="B706" s="89">
        <v>6435555000</v>
      </c>
      <c r="C706" s="89">
        <v>-8.5017080000000007</v>
      </c>
      <c r="N706" s="89">
        <v>6435555000</v>
      </c>
      <c r="O706" s="89">
        <v>-10.068654</v>
      </c>
    </row>
    <row r="707" spans="2:15" x14ac:dyDescent="0.25">
      <c r="B707" s="89">
        <v>6514600000</v>
      </c>
      <c r="C707" s="89">
        <v>-8.5208425999999999</v>
      </c>
      <c r="N707" s="89">
        <v>6514600000</v>
      </c>
      <c r="O707" s="89">
        <v>-10.101221000000001</v>
      </c>
    </row>
    <row r="708" spans="2:15" x14ac:dyDescent="0.25">
      <c r="B708" s="89">
        <v>6593645000</v>
      </c>
      <c r="C708" s="89">
        <v>-8.5413046000000001</v>
      </c>
      <c r="N708" s="89">
        <v>6593645000</v>
      </c>
      <c r="O708" s="89">
        <v>-10.120149</v>
      </c>
    </row>
    <row r="709" spans="2:15" x14ac:dyDescent="0.25">
      <c r="B709" s="89">
        <v>6672690000</v>
      </c>
      <c r="C709" s="89">
        <v>-8.5535964999999994</v>
      </c>
      <c r="N709" s="89">
        <v>6672690000</v>
      </c>
      <c r="O709" s="89">
        <v>-10.124319</v>
      </c>
    </row>
    <row r="710" spans="2:15" x14ac:dyDescent="0.25">
      <c r="B710" s="89">
        <v>6751735000</v>
      </c>
      <c r="C710" s="89">
        <v>-8.5624865999999997</v>
      </c>
      <c r="N710" s="89">
        <v>6751735000</v>
      </c>
      <c r="O710" s="89">
        <v>-10.128394</v>
      </c>
    </row>
    <row r="711" spans="2:15" x14ac:dyDescent="0.25">
      <c r="B711" s="89">
        <v>6830780000</v>
      </c>
      <c r="C711" s="89">
        <v>-8.5677337999999992</v>
      </c>
      <c r="N711" s="89">
        <v>6830780000</v>
      </c>
      <c r="O711" s="89">
        <v>-10.121302</v>
      </c>
    </row>
    <row r="712" spans="2:15" x14ac:dyDescent="0.25">
      <c r="B712" s="89">
        <v>6909825000</v>
      </c>
      <c r="C712" s="89">
        <v>-8.5542946000000004</v>
      </c>
      <c r="N712" s="89">
        <v>6909825000</v>
      </c>
      <c r="O712" s="89">
        <v>-10.096444999999999</v>
      </c>
    </row>
    <row r="713" spans="2:15" x14ac:dyDescent="0.25">
      <c r="B713" s="89">
        <v>6988870000</v>
      </c>
      <c r="C713" s="89">
        <v>-8.5635089999999998</v>
      </c>
      <c r="N713" s="89">
        <v>6988870000</v>
      </c>
      <c r="O713" s="89">
        <v>-10.089751</v>
      </c>
    </row>
    <row r="714" spans="2:15" x14ac:dyDescent="0.25">
      <c r="B714" s="89">
        <v>7067915000</v>
      </c>
      <c r="C714" s="89">
        <v>-8.5619183000000003</v>
      </c>
      <c r="N714" s="89">
        <v>7067915000</v>
      </c>
      <c r="O714" s="89">
        <v>-10.063855999999999</v>
      </c>
    </row>
    <row r="715" spans="2:15" x14ac:dyDescent="0.25">
      <c r="B715" s="89">
        <v>7146960000</v>
      </c>
      <c r="C715" s="89">
        <v>-8.5684871999999999</v>
      </c>
      <c r="N715" s="89">
        <v>7146960000</v>
      </c>
      <c r="O715" s="89">
        <v>-10.065992</v>
      </c>
    </row>
    <row r="716" spans="2:15" x14ac:dyDescent="0.25">
      <c r="B716" s="89">
        <v>7226005000</v>
      </c>
      <c r="C716" s="89">
        <v>-8.5839548000000008</v>
      </c>
      <c r="N716" s="89">
        <v>7226005000</v>
      </c>
      <c r="O716" s="89">
        <v>-10.084951999999999</v>
      </c>
    </row>
    <row r="717" spans="2:15" x14ac:dyDescent="0.25">
      <c r="B717" s="89">
        <v>7305050000</v>
      </c>
      <c r="C717" s="89">
        <v>-8.6087217000000003</v>
      </c>
      <c r="N717" s="89">
        <v>7305050000</v>
      </c>
      <c r="O717" s="89">
        <v>-10.123647</v>
      </c>
    </row>
    <row r="718" spans="2:15" x14ac:dyDescent="0.25">
      <c r="B718" s="89">
        <v>7384095000</v>
      </c>
      <c r="C718" s="89">
        <v>-8.6514444000000008</v>
      </c>
      <c r="N718" s="89">
        <v>7384095000</v>
      </c>
      <c r="O718" s="89">
        <v>-10.196465</v>
      </c>
    </row>
    <row r="719" spans="2:15" x14ac:dyDescent="0.25">
      <c r="B719" s="89">
        <v>7463140000</v>
      </c>
      <c r="C719" s="89">
        <v>-8.7162942999999995</v>
      </c>
      <c r="N719" s="89">
        <v>7463140000</v>
      </c>
      <c r="O719" s="89">
        <v>-10.292997</v>
      </c>
    </row>
    <row r="720" spans="2:15" x14ac:dyDescent="0.25">
      <c r="B720" s="89">
        <v>7542185000</v>
      </c>
      <c r="C720" s="89">
        <v>-8.8029536999999998</v>
      </c>
      <c r="N720" s="89">
        <v>7542185000</v>
      </c>
      <c r="O720" s="89">
        <v>-10.410776</v>
      </c>
    </row>
    <row r="721" spans="2:15" x14ac:dyDescent="0.25">
      <c r="B721" s="89">
        <v>7621230000</v>
      </c>
      <c r="C721" s="89">
        <v>-8.9033803999999996</v>
      </c>
      <c r="N721" s="89">
        <v>7621230000</v>
      </c>
      <c r="O721" s="89">
        <v>-10.547209000000001</v>
      </c>
    </row>
    <row r="722" spans="2:15" x14ac:dyDescent="0.25">
      <c r="B722" s="89">
        <v>7700275000</v>
      </c>
      <c r="C722" s="89">
        <v>-8.9964894999999991</v>
      </c>
      <c r="N722" s="89">
        <v>7700275000</v>
      </c>
      <c r="O722" s="89">
        <v>-10.677781</v>
      </c>
    </row>
    <row r="723" spans="2:15" x14ac:dyDescent="0.25">
      <c r="B723" s="89">
        <v>7779320000</v>
      </c>
      <c r="C723" s="89">
        <v>-9.0836705999999996</v>
      </c>
      <c r="N723" s="89">
        <v>7779320000</v>
      </c>
      <c r="O723" s="89">
        <v>-10.785617</v>
      </c>
    </row>
    <row r="724" spans="2:15" x14ac:dyDescent="0.25">
      <c r="B724" s="89">
        <v>7858365000</v>
      </c>
      <c r="C724" s="89">
        <v>-9.1731262000000005</v>
      </c>
      <c r="N724" s="89">
        <v>7858365000</v>
      </c>
      <c r="O724" s="89">
        <v>-10.916009000000001</v>
      </c>
    </row>
    <row r="725" spans="2:15" x14ac:dyDescent="0.25">
      <c r="B725" s="89">
        <v>7937410000</v>
      </c>
      <c r="C725" s="89">
        <v>-9.2563381000000007</v>
      </c>
      <c r="N725" s="89">
        <v>7937410000</v>
      </c>
      <c r="O725" s="89">
        <v>-11.005927</v>
      </c>
    </row>
    <row r="726" spans="2:15" x14ac:dyDescent="0.25">
      <c r="B726" s="89">
        <v>8016455000</v>
      </c>
      <c r="C726" s="89">
        <v>-9.3008784999999996</v>
      </c>
      <c r="N726" s="89">
        <v>8016455000</v>
      </c>
      <c r="O726" s="89">
        <v>-11.059642</v>
      </c>
    </row>
    <row r="727" spans="2:15" x14ac:dyDescent="0.25">
      <c r="B727" s="89">
        <v>8095500000</v>
      </c>
      <c r="C727" s="89">
        <v>-9.3688707000000004</v>
      </c>
      <c r="N727" s="89">
        <v>8095500000</v>
      </c>
      <c r="O727" s="89">
        <v>-11.129053000000001</v>
      </c>
    </row>
    <row r="728" spans="2:15" x14ac:dyDescent="0.25">
      <c r="B728" s="89">
        <v>8174545000</v>
      </c>
      <c r="C728" s="89">
        <v>-9.4043530999999998</v>
      </c>
      <c r="N728" s="89">
        <v>8174545000</v>
      </c>
      <c r="O728" s="89">
        <v>-11.167999</v>
      </c>
    </row>
    <row r="729" spans="2:15" x14ac:dyDescent="0.25">
      <c r="B729" s="89">
        <v>8253590000</v>
      </c>
      <c r="C729" s="89">
        <v>-9.4278048999999999</v>
      </c>
      <c r="N729" s="89">
        <v>8253590000</v>
      </c>
      <c r="O729" s="89">
        <v>-11.175511</v>
      </c>
    </row>
    <row r="730" spans="2:15" x14ac:dyDescent="0.25">
      <c r="B730" s="89">
        <v>8332635000</v>
      </c>
      <c r="C730" s="89">
        <v>-9.4548731000000004</v>
      </c>
      <c r="N730" s="89">
        <v>8332635000</v>
      </c>
      <c r="O730" s="89">
        <v>-11.203466000000001</v>
      </c>
    </row>
    <row r="731" spans="2:15" x14ac:dyDescent="0.25">
      <c r="B731" s="89">
        <v>8411680000</v>
      </c>
      <c r="C731" s="89">
        <v>-9.4709758999999991</v>
      </c>
      <c r="N731" s="89">
        <v>8411680000</v>
      </c>
      <c r="O731" s="89">
        <v>-11.205149</v>
      </c>
    </row>
    <row r="732" spans="2:15" x14ac:dyDescent="0.25">
      <c r="B732" s="89">
        <v>8490725000</v>
      </c>
      <c r="C732" s="89">
        <v>-9.4687309000000006</v>
      </c>
      <c r="N732" s="89">
        <v>8490725000</v>
      </c>
      <c r="O732" s="89">
        <v>-11.194596000000001</v>
      </c>
    </row>
    <row r="733" spans="2:15" x14ac:dyDescent="0.25">
      <c r="B733" s="89">
        <v>8569770000</v>
      </c>
      <c r="C733" s="89">
        <v>-9.4804258000000008</v>
      </c>
      <c r="N733" s="89">
        <v>8569770000</v>
      </c>
      <c r="O733" s="89">
        <v>-11.198349</v>
      </c>
    </row>
    <row r="734" spans="2:15" x14ac:dyDescent="0.25">
      <c r="B734" s="89">
        <v>8648815000</v>
      </c>
      <c r="C734" s="89">
        <v>-9.4364433000000005</v>
      </c>
      <c r="N734" s="89">
        <v>8648815000</v>
      </c>
      <c r="O734" s="89">
        <v>-11.142702</v>
      </c>
    </row>
    <row r="735" spans="2:15" x14ac:dyDescent="0.25">
      <c r="B735" s="89">
        <v>8727860000</v>
      </c>
      <c r="C735" s="89">
        <v>-9.3960074999999996</v>
      </c>
      <c r="N735" s="89">
        <v>8727860000</v>
      </c>
      <c r="O735" s="89">
        <v>-11.094692</v>
      </c>
    </row>
    <row r="736" spans="2:15" x14ac:dyDescent="0.25">
      <c r="B736" s="89">
        <v>8806905000</v>
      </c>
      <c r="C736" s="89">
        <v>-9.3823623999999999</v>
      </c>
      <c r="N736" s="89">
        <v>8806905000</v>
      </c>
      <c r="O736" s="89">
        <v>-11.067183</v>
      </c>
    </row>
    <row r="737" spans="2:15" x14ac:dyDescent="0.25">
      <c r="B737" s="89">
        <v>8885950000</v>
      </c>
      <c r="C737" s="89">
        <v>-9.3409224000000002</v>
      </c>
      <c r="N737" s="89">
        <v>8885950000</v>
      </c>
      <c r="O737" s="89">
        <v>-11.021753</v>
      </c>
    </row>
    <row r="738" spans="2:15" x14ac:dyDescent="0.25">
      <c r="B738" s="89">
        <v>8964995000</v>
      </c>
      <c r="C738" s="89">
        <v>-9.2776718000000002</v>
      </c>
      <c r="N738" s="89">
        <v>8964995000</v>
      </c>
      <c r="O738" s="89">
        <v>-10.966474</v>
      </c>
    </row>
    <row r="739" spans="2:15" x14ac:dyDescent="0.25">
      <c r="B739" s="89">
        <v>9044040000</v>
      </c>
      <c r="C739" s="89">
        <v>-9.2618837000000003</v>
      </c>
      <c r="N739" s="89">
        <v>9044040000</v>
      </c>
      <c r="O739" s="89">
        <v>-10.973865999999999</v>
      </c>
    </row>
    <row r="740" spans="2:15" x14ac:dyDescent="0.25">
      <c r="B740" s="89">
        <v>9123085000</v>
      </c>
      <c r="C740" s="89">
        <v>-9.2073277999999998</v>
      </c>
      <c r="N740" s="89">
        <v>9123085000</v>
      </c>
      <c r="O740" s="89">
        <v>-10.955425999999999</v>
      </c>
    </row>
    <row r="741" spans="2:15" x14ac:dyDescent="0.25">
      <c r="B741" s="89">
        <v>9202130000</v>
      </c>
      <c r="C741" s="89">
        <v>-9.1232834</v>
      </c>
      <c r="N741" s="89">
        <v>9202130000</v>
      </c>
      <c r="O741" s="89">
        <v>-10.923933999999999</v>
      </c>
    </row>
    <row r="742" spans="2:15" x14ac:dyDescent="0.25">
      <c r="B742" s="89">
        <v>9281175000</v>
      </c>
      <c r="C742" s="89">
        <v>-9.0656003999999992</v>
      </c>
      <c r="N742" s="89">
        <v>9281175000</v>
      </c>
      <c r="O742" s="89">
        <v>-10.906257</v>
      </c>
    </row>
    <row r="743" spans="2:15" x14ac:dyDescent="0.25">
      <c r="B743" s="89">
        <v>9360220000</v>
      </c>
      <c r="C743" s="89">
        <v>-9.0217714000000004</v>
      </c>
      <c r="N743" s="89">
        <v>9360220000</v>
      </c>
      <c r="O743" s="89">
        <v>-10.902025</v>
      </c>
    </row>
    <row r="744" spans="2:15" x14ac:dyDescent="0.25">
      <c r="B744" s="89">
        <v>9439265000</v>
      </c>
      <c r="C744" s="89">
        <v>-8.9763240999999994</v>
      </c>
      <c r="N744" s="89">
        <v>9439265000</v>
      </c>
      <c r="O744" s="89">
        <v>-10.883922</v>
      </c>
    </row>
    <row r="745" spans="2:15" x14ac:dyDescent="0.25">
      <c r="B745" s="89">
        <v>9518310000</v>
      </c>
      <c r="C745" s="89">
        <v>-8.9474125000000004</v>
      </c>
      <c r="N745" s="89">
        <v>9518310000</v>
      </c>
      <c r="O745" s="89">
        <v>-10.871059000000001</v>
      </c>
    </row>
    <row r="746" spans="2:15" x14ac:dyDescent="0.25">
      <c r="B746" s="89">
        <v>9597355000</v>
      </c>
      <c r="C746" s="89">
        <v>-8.9450178000000005</v>
      </c>
      <c r="N746" s="89">
        <v>9597355000</v>
      </c>
      <c r="O746" s="89">
        <v>-10.872128999999999</v>
      </c>
    </row>
    <row r="747" spans="2:15" x14ac:dyDescent="0.25">
      <c r="B747" s="89">
        <v>9676400000</v>
      </c>
      <c r="C747" s="89">
        <v>-8.9529905000000003</v>
      </c>
      <c r="N747" s="89">
        <v>9676400000</v>
      </c>
      <c r="O747" s="89">
        <v>-10.87884</v>
      </c>
    </row>
    <row r="748" spans="2:15" x14ac:dyDescent="0.25">
      <c r="B748" s="89">
        <v>9755445000</v>
      </c>
      <c r="C748" s="89">
        <v>-8.9509878</v>
      </c>
      <c r="N748" s="89">
        <v>9755445000</v>
      </c>
      <c r="O748" s="89">
        <v>-10.879780999999999</v>
      </c>
    </row>
    <row r="749" spans="2:15" x14ac:dyDescent="0.25">
      <c r="B749" s="89">
        <v>9834490000</v>
      </c>
      <c r="C749" s="89">
        <v>-8.9708061000000008</v>
      </c>
      <c r="N749" s="89">
        <v>9834490000</v>
      </c>
      <c r="O749" s="89">
        <v>-10.90029</v>
      </c>
    </row>
    <row r="750" spans="2:15" x14ac:dyDescent="0.25">
      <c r="B750" s="89">
        <v>9913535000</v>
      </c>
      <c r="C750" s="89">
        <v>-8.9955482</v>
      </c>
      <c r="N750" s="89">
        <v>9913535000</v>
      </c>
      <c r="O750" s="89">
        <v>-10.916492</v>
      </c>
    </row>
    <row r="751" spans="2:15" x14ac:dyDescent="0.25">
      <c r="B751" s="89">
        <v>9992580000</v>
      </c>
      <c r="C751" s="89">
        <v>-9.0215864000000003</v>
      </c>
      <c r="N751" s="89">
        <v>9992580000</v>
      </c>
      <c r="O751" s="89">
        <v>-10.947483</v>
      </c>
    </row>
    <row r="752" spans="2:15" x14ac:dyDescent="0.25">
      <c r="B752" s="89">
        <v>10071625000</v>
      </c>
      <c r="C752" s="89">
        <v>-9.0427399000000008</v>
      </c>
      <c r="N752" s="89">
        <v>10071625000</v>
      </c>
      <c r="O752" s="89">
        <v>-10.963366000000001</v>
      </c>
    </row>
    <row r="753" spans="2:15" x14ac:dyDescent="0.25">
      <c r="B753" s="89">
        <v>10150670000</v>
      </c>
      <c r="C753" s="89">
        <v>-9.0776997000000001</v>
      </c>
      <c r="N753" s="89">
        <v>10150670000</v>
      </c>
      <c r="O753" s="89">
        <v>-10.982604</v>
      </c>
    </row>
    <row r="754" spans="2:15" x14ac:dyDescent="0.25">
      <c r="B754" s="89">
        <v>10229715000</v>
      </c>
      <c r="C754" s="89">
        <v>-9.1203175000000005</v>
      </c>
      <c r="N754" s="89">
        <v>10229715000</v>
      </c>
      <c r="O754" s="89">
        <v>-11.011525000000001</v>
      </c>
    </row>
    <row r="755" spans="2:15" x14ac:dyDescent="0.25">
      <c r="B755" s="89">
        <v>10308760000</v>
      </c>
      <c r="C755" s="89">
        <v>-9.1492337999999993</v>
      </c>
      <c r="N755" s="89">
        <v>10308760000</v>
      </c>
      <c r="O755" s="89">
        <v>-11.029942</v>
      </c>
    </row>
    <row r="756" spans="2:15" x14ac:dyDescent="0.25">
      <c r="B756" s="89">
        <v>10387805000</v>
      </c>
      <c r="C756" s="89">
        <v>-9.1919918000000003</v>
      </c>
      <c r="N756" s="89">
        <v>10387805000</v>
      </c>
      <c r="O756" s="89">
        <v>-11.047314999999999</v>
      </c>
    </row>
    <row r="757" spans="2:15" x14ac:dyDescent="0.25">
      <c r="B757" s="89">
        <v>10466850000</v>
      </c>
      <c r="C757" s="89">
        <v>-9.2271519000000009</v>
      </c>
      <c r="N757" s="89">
        <v>10466850000</v>
      </c>
      <c r="O757" s="89">
        <v>-11.066338999999999</v>
      </c>
    </row>
    <row r="758" spans="2:15" x14ac:dyDescent="0.25">
      <c r="B758" s="89">
        <v>10545895000</v>
      </c>
      <c r="C758" s="89">
        <v>-9.2831572999999992</v>
      </c>
      <c r="N758" s="89">
        <v>10545895000</v>
      </c>
      <c r="O758" s="89">
        <v>-11.104768</v>
      </c>
    </row>
    <row r="759" spans="2:15" x14ac:dyDescent="0.25">
      <c r="B759" s="89">
        <v>10624940000</v>
      </c>
      <c r="C759" s="89">
        <v>-9.3145551999999991</v>
      </c>
      <c r="N759" s="89">
        <v>10624940000</v>
      </c>
      <c r="O759" s="89">
        <v>-11.116161</v>
      </c>
    </row>
    <row r="760" spans="2:15" x14ac:dyDescent="0.25">
      <c r="B760" s="89">
        <v>10703985000</v>
      </c>
      <c r="C760" s="89">
        <v>-9.3874092000000005</v>
      </c>
      <c r="N760" s="89">
        <v>10703985000</v>
      </c>
      <c r="O760" s="89">
        <v>-11.178117</v>
      </c>
    </row>
    <row r="761" spans="2:15" x14ac:dyDescent="0.25">
      <c r="B761" s="89">
        <v>10783030000</v>
      </c>
      <c r="C761" s="89">
        <v>-9.4550257000000002</v>
      </c>
      <c r="N761" s="89">
        <v>10783030000</v>
      </c>
      <c r="O761" s="89">
        <v>-11.247123</v>
      </c>
    </row>
    <row r="762" spans="2:15" x14ac:dyDescent="0.25">
      <c r="B762" s="89">
        <v>10862075000</v>
      </c>
      <c r="C762" s="89">
        <v>-9.5171422999999997</v>
      </c>
      <c r="N762" s="89">
        <v>10862075000</v>
      </c>
      <c r="O762" s="89">
        <v>-11.306452999999999</v>
      </c>
    </row>
    <row r="763" spans="2:15" x14ac:dyDescent="0.25">
      <c r="B763" s="89">
        <v>10941120000</v>
      </c>
      <c r="C763" s="89">
        <v>-9.5984592000000006</v>
      </c>
      <c r="N763" s="89">
        <v>10941120000</v>
      </c>
      <c r="O763" s="89">
        <v>-11.397462000000001</v>
      </c>
    </row>
    <row r="764" spans="2:15" x14ac:dyDescent="0.25">
      <c r="B764" s="89">
        <v>11020165000</v>
      </c>
      <c r="C764" s="89">
        <v>-9.6535806999999991</v>
      </c>
      <c r="N764" s="89">
        <v>11020165000</v>
      </c>
      <c r="O764" s="89">
        <v>-11.479486</v>
      </c>
    </row>
    <row r="765" spans="2:15" x14ac:dyDescent="0.25">
      <c r="B765" s="89">
        <v>11099210000</v>
      </c>
      <c r="C765" s="89">
        <v>-9.708539</v>
      </c>
      <c r="N765" s="89">
        <v>11099210000</v>
      </c>
      <c r="O765" s="89">
        <v>-11.542322</v>
      </c>
    </row>
    <row r="766" spans="2:15" x14ac:dyDescent="0.25">
      <c r="B766" s="89">
        <v>11178255000</v>
      </c>
      <c r="C766" s="89">
        <v>-9.7785586999999996</v>
      </c>
      <c r="N766" s="89">
        <v>11178255000</v>
      </c>
      <c r="O766" s="89">
        <v>-11.610447000000001</v>
      </c>
    </row>
    <row r="767" spans="2:15" x14ac:dyDescent="0.25">
      <c r="B767" s="89">
        <v>11257300000</v>
      </c>
      <c r="C767" s="89">
        <v>-9.8734865000000003</v>
      </c>
      <c r="N767" s="89">
        <v>11257300000</v>
      </c>
      <c r="O767" s="89">
        <v>-11.781936999999999</v>
      </c>
    </row>
    <row r="768" spans="2:15" x14ac:dyDescent="0.25">
      <c r="B768" s="89">
        <v>11336345000</v>
      </c>
      <c r="C768" s="89">
        <v>-9.9412097999999993</v>
      </c>
      <c r="N768" s="89">
        <v>11336345000</v>
      </c>
      <c r="O768" s="89">
        <v>-11.915995000000001</v>
      </c>
    </row>
    <row r="769" spans="2:15" x14ac:dyDescent="0.25">
      <c r="B769" s="89">
        <v>11415390000</v>
      </c>
      <c r="C769" s="89">
        <v>-10.043982</v>
      </c>
      <c r="N769" s="89">
        <v>11415390000</v>
      </c>
      <c r="O769" s="89">
        <v>-12.031285</v>
      </c>
    </row>
    <row r="770" spans="2:15" x14ac:dyDescent="0.25">
      <c r="B770" s="89">
        <v>11494435000</v>
      </c>
      <c r="C770" s="89">
        <v>-10.182245999999999</v>
      </c>
      <c r="N770" s="89">
        <v>11494435000</v>
      </c>
      <c r="O770" s="89">
        <v>-12.267670000000001</v>
      </c>
    </row>
    <row r="771" spans="2:15" x14ac:dyDescent="0.25">
      <c r="B771" s="89">
        <v>11573480000</v>
      </c>
      <c r="C771" s="89">
        <v>-10.314831999999999</v>
      </c>
      <c r="N771" s="89">
        <v>11573480000</v>
      </c>
      <c r="O771" s="89">
        <v>-12.58719</v>
      </c>
    </row>
    <row r="772" spans="2:15" x14ac:dyDescent="0.25">
      <c r="B772" s="89">
        <v>11652525000</v>
      </c>
      <c r="C772" s="89">
        <v>-10.457580999999999</v>
      </c>
      <c r="N772" s="89">
        <v>11652525000</v>
      </c>
      <c r="O772" s="89">
        <v>-12.912178000000001</v>
      </c>
    </row>
    <row r="773" spans="2:15" x14ac:dyDescent="0.25">
      <c r="B773" s="89">
        <v>11731570000</v>
      </c>
      <c r="C773" s="89">
        <v>-10.643367</v>
      </c>
      <c r="N773" s="89">
        <v>11731570000</v>
      </c>
      <c r="O773" s="89">
        <v>-13.513043</v>
      </c>
    </row>
    <row r="774" spans="2:15" x14ac:dyDescent="0.25">
      <c r="B774" s="89">
        <v>11810615000</v>
      </c>
      <c r="C774" s="89">
        <v>-10.877912</v>
      </c>
      <c r="N774" s="89">
        <v>11810615000</v>
      </c>
      <c r="O774" s="89">
        <v>-14.29045</v>
      </c>
    </row>
    <row r="775" spans="2:15" x14ac:dyDescent="0.25">
      <c r="B775" s="89">
        <v>11889660000</v>
      </c>
      <c r="C775" s="89">
        <v>-11.078072000000001</v>
      </c>
      <c r="N775" s="89">
        <v>11889660000</v>
      </c>
      <c r="O775" s="89">
        <v>-15.000339</v>
      </c>
    </row>
    <row r="776" spans="2:15" x14ac:dyDescent="0.25">
      <c r="B776" s="89">
        <v>11968705000</v>
      </c>
      <c r="C776" s="89">
        <v>-11.349278</v>
      </c>
      <c r="N776" s="89">
        <v>11968705000</v>
      </c>
      <c r="O776" s="89">
        <v>-15.982900000000001</v>
      </c>
    </row>
    <row r="777" spans="2:15" x14ac:dyDescent="0.25">
      <c r="B777" s="89">
        <v>12047750000</v>
      </c>
      <c r="C777" s="89">
        <v>-11.660282</v>
      </c>
      <c r="N777" s="89">
        <v>12047750000</v>
      </c>
      <c r="O777" s="89">
        <v>-17.217241000000001</v>
      </c>
    </row>
    <row r="778" spans="2:15" x14ac:dyDescent="0.25">
      <c r="B778" s="89">
        <v>12126795000</v>
      </c>
      <c r="C778" s="89">
        <v>-11.983572000000001</v>
      </c>
      <c r="N778" s="89">
        <v>12126795000</v>
      </c>
      <c r="O778" s="89">
        <v>-18.395040999999999</v>
      </c>
    </row>
    <row r="779" spans="2:15" x14ac:dyDescent="0.25">
      <c r="B779" s="89">
        <v>12205840000</v>
      </c>
      <c r="C779" s="89">
        <v>-12.343071999999999</v>
      </c>
      <c r="N779" s="89">
        <v>12205840000</v>
      </c>
      <c r="O779" s="89">
        <v>-19.699627</v>
      </c>
    </row>
    <row r="780" spans="2:15" x14ac:dyDescent="0.25">
      <c r="B780" s="89">
        <v>12284885000</v>
      </c>
      <c r="C780" s="89">
        <v>-12.741491</v>
      </c>
      <c r="N780" s="89">
        <v>12284885000</v>
      </c>
      <c r="O780" s="89">
        <v>-21.220226</v>
      </c>
    </row>
    <row r="781" spans="2:15" x14ac:dyDescent="0.25">
      <c r="B781" s="89">
        <v>12363930000</v>
      </c>
      <c r="C781" s="89">
        <v>-13.152393999999999</v>
      </c>
      <c r="N781" s="89">
        <v>12363930000</v>
      </c>
      <c r="O781" s="89">
        <v>-22.420006000000001</v>
      </c>
    </row>
    <row r="782" spans="2:15" x14ac:dyDescent="0.25">
      <c r="B782" s="89">
        <v>12442975000</v>
      </c>
      <c r="C782" s="89">
        <v>-13.591924000000001</v>
      </c>
      <c r="N782" s="89">
        <v>12442975000</v>
      </c>
      <c r="O782" s="89">
        <v>-23.250595000000001</v>
      </c>
    </row>
    <row r="783" spans="2:15" x14ac:dyDescent="0.25">
      <c r="B783" s="89">
        <v>12522020000</v>
      </c>
      <c r="C783" s="89">
        <v>-14.060465000000001</v>
      </c>
      <c r="N783" s="89">
        <v>12522020000</v>
      </c>
      <c r="O783" s="89">
        <v>-24.178259000000001</v>
      </c>
    </row>
    <row r="784" spans="2:15" x14ac:dyDescent="0.25">
      <c r="B784" s="89">
        <v>12601065000</v>
      </c>
      <c r="C784" s="89">
        <v>-14.563912999999999</v>
      </c>
      <c r="N784" s="89">
        <v>12601065000</v>
      </c>
      <c r="O784" s="89">
        <v>-24.899554999999999</v>
      </c>
    </row>
    <row r="785" spans="2:15" x14ac:dyDescent="0.25">
      <c r="B785" s="89">
        <v>12680110000</v>
      </c>
      <c r="C785" s="89">
        <v>-15.118528</v>
      </c>
      <c r="N785" s="89">
        <v>12680110000</v>
      </c>
      <c r="O785" s="89">
        <v>-24.956022000000001</v>
      </c>
    </row>
    <row r="786" spans="2:15" x14ac:dyDescent="0.25">
      <c r="B786" s="89">
        <v>12759155000</v>
      </c>
      <c r="C786" s="89">
        <v>-15.705742000000001</v>
      </c>
      <c r="N786" s="89">
        <v>12759155000</v>
      </c>
      <c r="O786" s="89">
        <v>-24.80162</v>
      </c>
    </row>
    <row r="787" spans="2:15" x14ac:dyDescent="0.25">
      <c r="B787" s="89">
        <v>12838200000</v>
      </c>
      <c r="C787" s="89">
        <v>-16.336449000000002</v>
      </c>
      <c r="N787" s="89">
        <v>12838200000</v>
      </c>
      <c r="O787" s="89">
        <v>-24.606991000000001</v>
      </c>
    </row>
    <row r="788" spans="2:15" x14ac:dyDescent="0.25">
      <c r="B788" s="89">
        <v>12917245000</v>
      </c>
      <c r="C788" s="89">
        <v>-17.005109999999998</v>
      </c>
      <c r="N788" s="89">
        <v>12917245000</v>
      </c>
      <c r="O788" s="89">
        <v>-23.791712</v>
      </c>
    </row>
    <row r="789" spans="2:15" x14ac:dyDescent="0.25">
      <c r="B789" s="89">
        <v>12996290000</v>
      </c>
      <c r="C789" s="89">
        <v>-17.676437</v>
      </c>
      <c r="N789" s="89">
        <v>12996290000</v>
      </c>
      <c r="O789" s="89">
        <v>-22.642225</v>
      </c>
    </row>
    <row r="790" spans="2:15" x14ac:dyDescent="0.25">
      <c r="B790" s="89">
        <v>13075335000</v>
      </c>
      <c r="C790" s="89">
        <v>-18.342848</v>
      </c>
      <c r="N790" s="89">
        <v>13075335000</v>
      </c>
      <c r="O790" s="89">
        <v>-21.484131000000001</v>
      </c>
    </row>
    <row r="791" spans="2:15" x14ac:dyDescent="0.25">
      <c r="B791" s="89">
        <v>13154380000</v>
      </c>
      <c r="C791" s="89">
        <v>-18.985140000000001</v>
      </c>
      <c r="N791" s="89">
        <v>13154380000</v>
      </c>
      <c r="O791" s="89">
        <v>-20.091145000000001</v>
      </c>
    </row>
    <row r="792" spans="2:15" x14ac:dyDescent="0.25">
      <c r="B792" s="89">
        <v>13233425000</v>
      </c>
      <c r="C792" s="89">
        <v>-19.572412</v>
      </c>
      <c r="N792" s="89">
        <v>13233425000</v>
      </c>
      <c r="O792" s="89">
        <v>-18.573136999999999</v>
      </c>
    </row>
    <row r="793" spans="2:15" x14ac:dyDescent="0.25">
      <c r="B793" s="89">
        <v>13312470000</v>
      </c>
      <c r="C793" s="89">
        <v>-20.140302999999999</v>
      </c>
      <c r="N793" s="89">
        <v>13312470000</v>
      </c>
      <c r="O793" s="89">
        <v>-17.154308</v>
      </c>
    </row>
    <row r="794" spans="2:15" x14ac:dyDescent="0.25">
      <c r="B794" s="89">
        <v>13391515000</v>
      </c>
      <c r="C794" s="89">
        <v>-20.720243</v>
      </c>
      <c r="N794" s="89">
        <v>13391515000</v>
      </c>
      <c r="O794" s="89">
        <v>-15.71297</v>
      </c>
    </row>
    <row r="795" spans="2:15" x14ac:dyDescent="0.25">
      <c r="B795" s="89">
        <v>13470560000</v>
      </c>
      <c r="C795" s="89">
        <v>-21.30592</v>
      </c>
      <c r="N795" s="89">
        <v>13470560000</v>
      </c>
      <c r="O795" s="89">
        <v>-14.489207</v>
      </c>
    </row>
    <row r="796" spans="2:15" x14ac:dyDescent="0.25">
      <c r="B796" s="89">
        <v>13549605000</v>
      </c>
      <c r="C796" s="89">
        <v>-21.912980999999998</v>
      </c>
      <c r="N796" s="89">
        <v>13549605000</v>
      </c>
      <c r="O796" s="89">
        <v>-13.64289</v>
      </c>
    </row>
    <row r="797" spans="2:15" x14ac:dyDescent="0.25">
      <c r="B797" s="89">
        <v>13628650000</v>
      </c>
      <c r="C797" s="89">
        <v>-22.597721</v>
      </c>
      <c r="N797" s="89">
        <v>13628650000</v>
      </c>
      <c r="O797" s="89">
        <v>-12.924405</v>
      </c>
    </row>
    <row r="798" spans="2:15" x14ac:dyDescent="0.25">
      <c r="B798" s="89">
        <v>13707695000</v>
      </c>
      <c r="C798" s="89">
        <v>-23.349060000000001</v>
      </c>
      <c r="N798" s="89">
        <v>13707695000</v>
      </c>
      <c r="O798" s="89">
        <v>-12.373787</v>
      </c>
    </row>
    <row r="799" spans="2:15" x14ac:dyDescent="0.25">
      <c r="B799" s="89">
        <v>13786740000</v>
      </c>
      <c r="C799" s="89">
        <v>-24.094740000000002</v>
      </c>
      <c r="N799" s="89">
        <v>13786740000</v>
      </c>
      <c r="O799" s="89">
        <v>-12.149898</v>
      </c>
    </row>
    <row r="800" spans="2:15" x14ac:dyDescent="0.25">
      <c r="B800" s="89">
        <v>13865785000</v>
      </c>
      <c r="C800" s="89">
        <v>-24.910049000000001</v>
      </c>
      <c r="N800" s="89">
        <v>13865785000</v>
      </c>
      <c r="O800" s="89">
        <v>-12.130113</v>
      </c>
    </row>
    <row r="801" spans="2:15" x14ac:dyDescent="0.25">
      <c r="B801" s="89">
        <v>13944830000</v>
      </c>
      <c r="C801" s="89">
        <v>-25.881599000000001</v>
      </c>
      <c r="N801" s="89">
        <v>13944830000</v>
      </c>
      <c r="O801" s="89">
        <v>-12.213737999999999</v>
      </c>
    </row>
    <row r="802" spans="2:15" x14ac:dyDescent="0.25">
      <c r="B802" s="89">
        <v>14023875000</v>
      </c>
      <c r="C802" s="89">
        <v>-26.839749999999999</v>
      </c>
      <c r="N802" s="89">
        <v>14023875000</v>
      </c>
      <c r="O802" s="89">
        <v>-12.419017999999999</v>
      </c>
    </row>
    <row r="803" spans="2:15" x14ac:dyDescent="0.25">
      <c r="B803" s="89">
        <v>14102920000</v>
      </c>
      <c r="C803" s="89">
        <v>-27.945232000000001</v>
      </c>
      <c r="N803" s="89">
        <v>14102920000</v>
      </c>
      <c r="O803" s="89">
        <v>-12.752352</v>
      </c>
    </row>
    <row r="804" spans="2:15" x14ac:dyDescent="0.25">
      <c r="B804" s="89">
        <v>14181965000</v>
      </c>
      <c r="C804" s="89">
        <v>-29.332875999999999</v>
      </c>
      <c r="N804" s="89">
        <v>14181965000</v>
      </c>
      <c r="O804" s="89">
        <v>-13.177288000000001</v>
      </c>
    </row>
    <row r="805" spans="2:15" x14ac:dyDescent="0.25">
      <c r="B805" s="89">
        <v>14261010000</v>
      </c>
      <c r="C805" s="89">
        <v>-30.823419999999999</v>
      </c>
      <c r="N805" s="89">
        <v>14261010000</v>
      </c>
      <c r="O805" s="89">
        <v>-13.664823</v>
      </c>
    </row>
    <row r="806" spans="2:15" x14ac:dyDescent="0.25">
      <c r="B806" s="89">
        <v>14340055000</v>
      </c>
      <c r="C806" s="89">
        <v>-32.483387</v>
      </c>
      <c r="N806" s="89">
        <v>14340055000</v>
      </c>
      <c r="O806" s="89">
        <v>-14.147843</v>
      </c>
    </row>
    <row r="807" spans="2:15" x14ac:dyDescent="0.25">
      <c r="B807" s="89">
        <v>14419100000</v>
      </c>
      <c r="C807" s="89">
        <v>-34.418334999999999</v>
      </c>
      <c r="N807" s="89">
        <v>14419100000</v>
      </c>
      <c r="O807" s="89">
        <v>-14.647024999999999</v>
      </c>
    </row>
    <row r="808" spans="2:15" x14ac:dyDescent="0.25">
      <c r="B808" s="89">
        <v>14498145000</v>
      </c>
      <c r="C808" s="89">
        <v>-36.175190000000001</v>
      </c>
      <c r="N808" s="89">
        <v>14498145000</v>
      </c>
      <c r="O808" s="89">
        <v>-15.072896999999999</v>
      </c>
    </row>
    <row r="809" spans="2:15" x14ac:dyDescent="0.25">
      <c r="B809" s="89">
        <v>14577190000</v>
      </c>
      <c r="C809" s="89">
        <v>-37.739552000000003</v>
      </c>
      <c r="N809" s="89">
        <v>14577190000</v>
      </c>
      <c r="O809" s="89">
        <v>-15.488685</v>
      </c>
    </row>
    <row r="810" spans="2:15" x14ac:dyDescent="0.25">
      <c r="B810" s="89">
        <v>14656235000</v>
      </c>
      <c r="C810" s="89">
        <v>-39.052776000000001</v>
      </c>
      <c r="N810" s="89">
        <v>14656235000</v>
      </c>
      <c r="O810" s="89">
        <v>-15.91248</v>
      </c>
    </row>
    <row r="811" spans="2:15" x14ac:dyDescent="0.25">
      <c r="B811" s="89">
        <v>14735280000</v>
      </c>
      <c r="C811" s="89">
        <v>-39.704932999999997</v>
      </c>
      <c r="N811" s="89">
        <v>14735280000</v>
      </c>
      <c r="O811" s="89">
        <v>-16.426521000000001</v>
      </c>
    </row>
    <row r="812" spans="2:15" x14ac:dyDescent="0.25">
      <c r="B812" s="89">
        <v>14814325000</v>
      </c>
      <c r="C812" s="89">
        <v>-39.648139999999998</v>
      </c>
      <c r="N812" s="89">
        <v>14814325000</v>
      </c>
      <c r="O812" s="89">
        <v>-17.117588000000001</v>
      </c>
    </row>
    <row r="813" spans="2:15" x14ac:dyDescent="0.25">
      <c r="B813" s="89">
        <v>14893370000</v>
      </c>
      <c r="C813" s="89">
        <v>-39.139389000000001</v>
      </c>
      <c r="N813" s="89">
        <v>14893370000</v>
      </c>
      <c r="O813" s="89">
        <v>-18.173539999999999</v>
      </c>
    </row>
    <row r="814" spans="2:15" x14ac:dyDescent="0.25">
      <c r="B814" s="89">
        <v>14972415000</v>
      </c>
      <c r="C814" s="89">
        <v>-37.872878999999998</v>
      </c>
      <c r="N814" s="89">
        <v>14972415000</v>
      </c>
      <c r="O814" s="89">
        <v>-19.510023</v>
      </c>
    </row>
    <row r="815" spans="2:15" x14ac:dyDescent="0.25">
      <c r="B815" s="89">
        <v>15051460000</v>
      </c>
      <c r="C815" s="89">
        <v>-36.034301999999997</v>
      </c>
      <c r="N815" s="89">
        <v>15051460000</v>
      </c>
      <c r="O815" s="89">
        <v>-21.299562000000002</v>
      </c>
    </row>
    <row r="816" spans="2:15" x14ac:dyDescent="0.25">
      <c r="B816" s="89">
        <v>15130505000</v>
      </c>
      <c r="C816" s="89">
        <v>-34.216152000000001</v>
      </c>
      <c r="N816" s="89">
        <v>15130505000</v>
      </c>
      <c r="O816" s="89">
        <v>-23.481311999999999</v>
      </c>
    </row>
    <row r="817" spans="2:15" x14ac:dyDescent="0.25">
      <c r="B817" s="89">
        <v>15209550000</v>
      </c>
      <c r="C817" s="89">
        <v>-32.285355000000003</v>
      </c>
      <c r="N817" s="89">
        <v>15209550000</v>
      </c>
      <c r="O817" s="89">
        <v>-26.112895999999999</v>
      </c>
    </row>
    <row r="818" spans="2:15" x14ac:dyDescent="0.25">
      <c r="B818" s="89">
        <v>15288595000</v>
      </c>
      <c r="C818" s="89">
        <v>-30.194464</v>
      </c>
      <c r="N818" s="89">
        <v>15288595000</v>
      </c>
      <c r="O818" s="89">
        <v>-29.132389</v>
      </c>
    </row>
    <row r="819" spans="2:15" x14ac:dyDescent="0.25">
      <c r="B819" s="89">
        <v>15367640000</v>
      </c>
      <c r="C819" s="89">
        <v>-28.393882999999999</v>
      </c>
      <c r="N819" s="89">
        <v>15367640000</v>
      </c>
      <c r="O819" s="89">
        <v>-32.073073999999998</v>
      </c>
    </row>
    <row r="820" spans="2:15" x14ac:dyDescent="0.25">
      <c r="B820" s="89">
        <v>15446685000</v>
      </c>
      <c r="C820" s="89">
        <v>-26.804676000000001</v>
      </c>
      <c r="N820" s="89">
        <v>15446685000</v>
      </c>
      <c r="O820" s="89">
        <v>-35.122604000000003</v>
      </c>
    </row>
    <row r="821" spans="2:15" x14ac:dyDescent="0.25">
      <c r="B821" s="89">
        <v>15525730000</v>
      </c>
      <c r="C821" s="89">
        <v>-25.210370999999999</v>
      </c>
      <c r="N821" s="89">
        <v>15525730000</v>
      </c>
      <c r="O821" s="89">
        <v>-37.756264000000002</v>
      </c>
    </row>
    <row r="822" spans="2:15" x14ac:dyDescent="0.25">
      <c r="B822" s="89">
        <v>15604775000</v>
      </c>
      <c r="C822" s="89">
        <v>-23.863344000000001</v>
      </c>
      <c r="N822" s="89">
        <v>15604775000</v>
      </c>
      <c r="O822" s="89">
        <v>-39.654648000000002</v>
      </c>
    </row>
    <row r="823" spans="2:15" x14ac:dyDescent="0.25">
      <c r="B823" s="89">
        <v>15683820000</v>
      </c>
      <c r="C823" s="89">
        <v>-22.700973999999999</v>
      </c>
      <c r="N823" s="89">
        <v>15683820000</v>
      </c>
      <c r="O823" s="89">
        <v>-40.903270999999997</v>
      </c>
    </row>
    <row r="824" spans="2:15" x14ac:dyDescent="0.25">
      <c r="B824" s="89">
        <v>15762865000</v>
      </c>
      <c r="C824" s="89">
        <v>-21.750686999999999</v>
      </c>
      <c r="N824" s="89">
        <v>15762865000</v>
      </c>
      <c r="O824" s="89">
        <v>-41.843432999999997</v>
      </c>
    </row>
    <row r="825" spans="2:15" x14ac:dyDescent="0.25">
      <c r="B825" s="89">
        <v>15841910000</v>
      </c>
      <c r="C825" s="89">
        <v>-21.044333999999999</v>
      </c>
      <c r="N825" s="89">
        <v>15841910000</v>
      </c>
      <c r="O825" s="89">
        <v>-42.141719999999999</v>
      </c>
    </row>
    <row r="826" spans="2:15" x14ac:dyDescent="0.25">
      <c r="B826" s="89">
        <v>15920955000</v>
      </c>
      <c r="C826" s="89">
        <v>-20.535833</v>
      </c>
      <c r="N826" s="89">
        <v>15920955000</v>
      </c>
      <c r="O826" s="89">
        <v>-42.301468</v>
      </c>
    </row>
    <row r="827" spans="2:15" x14ac:dyDescent="0.25">
      <c r="B827" s="89">
        <v>16000000000</v>
      </c>
      <c r="C827" s="89">
        <v>-20.166823999999998</v>
      </c>
      <c r="N827" s="89">
        <v>16000000000</v>
      </c>
      <c r="O827" s="89">
        <v>-42.476275999999999</v>
      </c>
    </row>
    <row r="828" spans="2:15" x14ac:dyDescent="0.25">
      <c r="B828" s="89" t="s">
        <v>21</v>
      </c>
      <c r="N828" s="89" t="s">
        <v>21</v>
      </c>
    </row>
    <row r="831" spans="2:15" x14ac:dyDescent="0.25">
      <c r="B831" s="89" t="s">
        <v>24</v>
      </c>
      <c r="N831" s="89" t="s">
        <v>24</v>
      </c>
    </row>
    <row r="832" spans="2:15" x14ac:dyDescent="0.25">
      <c r="B832" s="89" t="s">
        <v>19</v>
      </c>
      <c r="C832" s="89" t="s">
        <v>285</v>
      </c>
      <c r="N832" s="89" t="s">
        <v>19</v>
      </c>
      <c r="O832" s="89" t="s">
        <v>285</v>
      </c>
    </row>
    <row r="833" spans="2:15" x14ac:dyDescent="0.25">
      <c r="B833" s="89">
        <v>191000000</v>
      </c>
      <c r="C833" s="89">
        <v>-51.800598000000001</v>
      </c>
      <c r="N833" s="89">
        <v>191000000</v>
      </c>
      <c r="O833" s="89">
        <v>-29.401731000000002</v>
      </c>
    </row>
    <row r="834" spans="2:15" x14ac:dyDescent="0.25">
      <c r="B834" s="89">
        <v>270045000</v>
      </c>
      <c r="C834" s="89">
        <v>-48.329987000000003</v>
      </c>
      <c r="N834" s="89">
        <v>270045000</v>
      </c>
      <c r="O834" s="89">
        <v>-27.760964999999999</v>
      </c>
    </row>
    <row r="835" spans="2:15" x14ac:dyDescent="0.25">
      <c r="B835" s="89">
        <v>349090000</v>
      </c>
      <c r="C835" s="89">
        <v>-43.513874000000001</v>
      </c>
      <c r="N835" s="89">
        <v>349090000</v>
      </c>
      <c r="O835" s="89">
        <v>-25.676231000000001</v>
      </c>
    </row>
    <row r="836" spans="2:15" x14ac:dyDescent="0.25">
      <c r="B836" s="89">
        <v>428135000</v>
      </c>
      <c r="C836" s="89">
        <v>-39.950831999999998</v>
      </c>
      <c r="N836" s="89">
        <v>428135000</v>
      </c>
      <c r="O836" s="89">
        <v>-24.266718000000001</v>
      </c>
    </row>
    <row r="837" spans="2:15" x14ac:dyDescent="0.25">
      <c r="B837" s="89">
        <v>507180000</v>
      </c>
      <c r="C837" s="89">
        <v>-36.934005999999997</v>
      </c>
      <c r="N837" s="89">
        <v>507180000</v>
      </c>
      <c r="O837" s="89">
        <v>-23.182154000000001</v>
      </c>
    </row>
    <row r="838" spans="2:15" x14ac:dyDescent="0.25">
      <c r="B838" s="89">
        <v>586225000</v>
      </c>
      <c r="C838" s="89">
        <v>-34.570984000000003</v>
      </c>
      <c r="N838" s="89">
        <v>586225000</v>
      </c>
      <c r="O838" s="89">
        <v>-22.280968000000001</v>
      </c>
    </row>
    <row r="839" spans="2:15" x14ac:dyDescent="0.25">
      <c r="B839" s="89">
        <v>665270000</v>
      </c>
      <c r="C839" s="89">
        <v>-32.496101000000003</v>
      </c>
      <c r="N839" s="89">
        <v>665270000</v>
      </c>
      <c r="O839" s="89">
        <v>-21.669696999999999</v>
      </c>
    </row>
    <row r="840" spans="2:15" x14ac:dyDescent="0.25">
      <c r="B840" s="89">
        <v>744315000</v>
      </c>
      <c r="C840" s="89">
        <v>-30.665914999999998</v>
      </c>
      <c r="N840" s="89">
        <v>744315000</v>
      </c>
      <c r="O840" s="89">
        <v>-21.092890000000001</v>
      </c>
    </row>
    <row r="841" spans="2:15" x14ac:dyDescent="0.25">
      <c r="B841" s="89">
        <v>823360000</v>
      </c>
      <c r="C841" s="89">
        <v>-28.999870000000001</v>
      </c>
      <c r="N841" s="89">
        <v>823360000</v>
      </c>
      <c r="O841" s="89">
        <v>-20.638750000000002</v>
      </c>
    </row>
    <row r="842" spans="2:15" x14ac:dyDescent="0.25">
      <c r="B842" s="89">
        <v>902405000</v>
      </c>
      <c r="C842" s="89">
        <v>-27.494892</v>
      </c>
      <c r="N842" s="89">
        <v>902405000</v>
      </c>
      <c r="O842" s="89">
        <v>-20.141815000000001</v>
      </c>
    </row>
    <row r="843" spans="2:15" x14ac:dyDescent="0.25">
      <c r="B843" s="89">
        <v>981450000</v>
      </c>
      <c r="C843" s="89">
        <v>-25.929576999999998</v>
      </c>
      <c r="N843" s="89">
        <v>981450000</v>
      </c>
      <c r="O843" s="89">
        <v>-19.562339999999999</v>
      </c>
    </row>
    <row r="844" spans="2:15" x14ac:dyDescent="0.25">
      <c r="B844" s="89">
        <v>1060495000</v>
      </c>
      <c r="C844" s="89">
        <v>-24.282458999999999</v>
      </c>
      <c r="N844" s="89">
        <v>1060495000</v>
      </c>
      <c r="O844" s="89">
        <v>-18.8598</v>
      </c>
    </row>
    <row r="845" spans="2:15" x14ac:dyDescent="0.25">
      <c r="B845" s="89">
        <v>1139540000</v>
      </c>
      <c r="C845" s="89">
        <v>-22.550362</v>
      </c>
      <c r="N845" s="89">
        <v>1139540000</v>
      </c>
      <c r="O845" s="89">
        <v>-18.053761000000002</v>
      </c>
    </row>
    <row r="846" spans="2:15" x14ac:dyDescent="0.25">
      <c r="B846" s="89">
        <v>1218585000</v>
      </c>
      <c r="C846" s="89">
        <v>-20.776747</v>
      </c>
      <c r="N846" s="89">
        <v>1218585000</v>
      </c>
      <c r="O846" s="89">
        <v>-17.213380999999998</v>
      </c>
    </row>
    <row r="847" spans="2:15" x14ac:dyDescent="0.25">
      <c r="B847" s="89">
        <v>1297630000</v>
      </c>
      <c r="C847" s="89">
        <v>-19.031096999999999</v>
      </c>
      <c r="N847" s="89">
        <v>1297630000</v>
      </c>
      <c r="O847" s="89">
        <v>-16.321404000000001</v>
      </c>
    </row>
    <row r="848" spans="2:15" x14ac:dyDescent="0.25">
      <c r="B848" s="89">
        <v>1376675000</v>
      </c>
      <c r="C848" s="89">
        <v>-17.266915999999998</v>
      </c>
      <c r="N848" s="89">
        <v>1376675000</v>
      </c>
      <c r="O848" s="89">
        <v>-15.459944</v>
      </c>
    </row>
    <row r="849" spans="2:15" x14ac:dyDescent="0.25">
      <c r="B849" s="89">
        <v>1455720000</v>
      </c>
      <c r="C849" s="89">
        <v>-15.542572</v>
      </c>
      <c r="N849" s="89">
        <v>1455720000</v>
      </c>
      <c r="O849" s="89">
        <v>-14.610105000000001</v>
      </c>
    </row>
    <row r="850" spans="2:15" x14ac:dyDescent="0.25">
      <c r="B850" s="89">
        <v>1534765000</v>
      </c>
      <c r="C850" s="89">
        <v>-13.834517</v>
      </c>
      <c r="N850" s="89">
        <v>1534765000</v>
      </c>
      <c r="O850" s="89">
        <v>-13.797559</v>
      </c>
    </row>
    <row r="851" spans="2:15" x14ac:dyDescent="0.25">
      <c r="B851" s="89">
        <v>1613810000</v>
      </c>
      <c r="C851" s="89">
        <v>-12.240755999999999</v>
      </c>
      <c r="N851" s="89">
        <v>1613810000</v>
      </c>
      <c r="O851" s="89">
        <v>-13.000048</v>
      </c>
    </row>
    <row r="852" spans="2:15" x14ac:dyDescent="0.25">
      <c r="B852" s="89">
        <v>1692855000</v>
      </c>
      <c r="C852" s="89">
        <v>-10.800208</v>
      </c>
      <c r="N852" s="89">
        <v>1692855000</v>
      </c>
      <c r="O852" s="89">
        <v>-12.236029</v>
      </c>
    </row>
    <row r="853" spans="2:15" x14ac:dyDescent="0.25">
      <c r="B853" s="89">
        <v>1771900000</v>
      </c>
      <c r="C853" s="89">
        <v>-9.6299191000000004</v>
      </c>
      <c r="N853" s="89">
        <v>1771900000</v>
      </c>
      <c r="O853" s="89">
        <v>-11.534796</v>
      </c>
    </row>
    <row r="854" spans="2:15" x14ac:dyDescent="0.25">
      <c r="B854" s="89">
        <v>1850945000</v>
      </c>
      <c r="C854" s="89">
        <v>-8.6883659000000009</v>
      </c>
      <c r="N854" s="89">
        <v>1850945000</v>
      </c>
      <c r="O854" s="89">
        <v>-10.885054999999999</v>
      </c>
    </row>
    <row r="855" spans="2:15" x14ac:dyDescent="0.25">
      <c r="B855" s="89">
        <v>1929990000</v>
      </c>
      <c r="C855" s="89">
        <v>-8.0230636999999998</v>
      </c>
      <c r="N855" s="89">
        <v>1929990000</v>
      </c>
      <c r="O855" s="89">
        <v>-10.33681</v>
      </c>
    </row>
    <row r="856" spans="2:15" x14ac:dyDescent="0.25">
      <c r="B856" s="89">
        <v>2009035000</v>
      </c>
      <c r="C856" s="89">
        <v>-7.5955361999999997</v>
      </c>
      <c r="N856" s="89">
        <v>2009035000</v>
      </c>
      <c r="O856" s="89">
        <v>-9.8954457999999992</v>
      </c>
    </row>
    <row r="857" spans="2:15" x14ac:dyDescent="0.25">
      <c r="B857" s="89">
        <v>2088080000</v>
      </c>
      <c r="C857" s="89">
        <v>-7.3496813999999997</v>
      </c>
      <c r="N857" s="89">
        <v>2088080000</v>
      </c>
      <c r="O857" s="89">
        <v>-9.4868927000000003</v>
      </c>
    </row>
    <row r="858" spans="2:15" x14ac:dyDescent="0.25">
      <c r="B858" s="89">
        <v>2167125000</v>
      </c>
      <c r="C858" s="89">
        <v>-7.3141145999999999</v>
      </c>
      <c r="N858" s="89">
        <v>2167125000</v>
      </c>
      <c r="O858" s="89">
        <v>-9.1466799000000005</v>
      </c>
    </row>
    <row r="859" spans="2:15" x14ac:dyDescent="0.25">
      <c r="B859" s="89">
        <v>2246170000</v>
      </c>
      <c r="C859" s="89">
        <v>-7.3459716000000004</v>
      </c>
      <c r="N859" s="89">
        <v>2246170000</v>
      </c>
      <c r="O859" s="89">
        <v>-8.8076381999999995</v>
      </c>
    </row>
    <row r="860" spans="2:15" x14ac:dyDescent="0.25">
      <c r="B860" s="89">
        <v>2325215000</v>
      </c>
      <c r="C860" s="89">
        <v>-7.4669347000000004</v>
      </c>
      <c r="N860" s="89">
        <v>2325215000</v>
      </c>
      <c r="O860" s="89">
        <v>-8.5633058999999996</v>
      </c>
    </row>
    <row r="861" spans="2:15" x14ac:dyDescent="0.25">
      <c r="B861" s="89">
        <v>2404260000</v>
      </c>
      <c r="C861" s="89">
        <v>-7.5429173</v>
      </c>
      <c r="N861" s="89">
        <v>2404260000</v>
      </c>
      <c r="O861" s="89">
        <v>-8.3554974000000009</v>
      </c>
    </row>
    <row r="862" spans="2:15" x14ac:dyDescent="0.25">
      <c r="B862" s="89">
        <v>2483305000</v>
      </c>
      <c r="C862" s="89">
        <v>-7.6469879000000001</v>
      </c>
      <c r="N862" s="89">
        <v>2483305000</v>
      </c>
      <c r="O862" s="89">
        <v>-8.2183341999999993</v>
      </c>
    </row>
    <row r="863" spans="2:15" x14ac:dyDescent="0.25">
      <c r="B863" s="89">
        <v>2562350000</v>
      </c>
      <c r="C863" s="89">
        <v>-7.7068515</v>
      </c>
      <c r="N863" s="89">
        <v>2562350000</v>
      </c>
      <c r="O863" s="89">
        <v>-8.1022806000000003</v>
      </c>
    </row>
    <row r="864" spans="2:15" x14ac:dyDescent="0.25">
      <c r="B864" s="89">
        <v>2641395000</v>
      </c>
      <c r="C864" s="89">
        <v>-7.7882709999999999</v>
      </c>
      <c r="N864" s="89">
        <v>2641395000</v>
      </c>
      <c r="O864" s="89">
        <v>-8.0532990000000009</v>
      </c>
    </row>
    <row r="865" spans="2:15" x14ac:dyDescent="0.25">
      <c r="B865" s="89">
        <v>2720440000</v>
      </c>
      <c r="C865" s="89">
        <v>-7.8487377</v>
      </c>
      <c r="N865" s="89">
        <v>2720440000</v>
      </c>
      <c r="O865" s="89">
        <v>-8.0359402000000006</v>
      </c>
    </row>
    <row r="866" spans="2:15" x14ac:dyDescent="0.25">
      <c r="B866" s="89">
        <v>2799485000</v>
      </c>
      <c r="C866" s="89">
        <v>-7.9114499</v>
      </c>
      <c r="N866" s="89">
        <v>2799485000</v>
      </c>
      <c r="O866" s="89">
        <v>-8.0599164999999999</v>
      </c>
    </row>
    <row r="867" spans="2:15" x14ac:dyDescent="0.25">
      <c r="B867" s="89">
        <v>2878530000</v>
      </c>
      <c r="C867" s="89">
        <v>-7.9363966000000001</v>
      </c>
      <c r="N867" s="89">
        <v>2878530000</v>
      </c>
      <c r="O867" s="89">
        <v>-8.0808563000000007</v>
      </c>
    </row>
    <row r="868" spans="2:15" x14ac:dyDescent="0.25">
      <c r="B868" s="89">
        <v>2957575000</v>
      </c>
      <c r="C868" s="89">
        <v>-7.9471927000000004</v>
      </c>
      <c r="N868" s="89">
        <v>2957575000</v>
      </c>
      <c r="O868" s="89">
        <v>-8.1130914999999995</v>
      </c>
    </row>
    <row r="869" spans="2:15" x14ac:dyDescent="0.25">
      <c r="B869" s="89">
        <v>3036620000</v>
      </c>
      <c r="C869" s="89">
        <v>-7.9637102999999998</v>
      </c>
      <c r="N869" s="89">
        <v>3036620000</v>
      </c>
      <c r="O869" s="89">
        <v>-8.1320514999999993</v>
      </c>
    </row>
    <row r="870" spans="2:15" x14ac:dyDescent="0.25">
      <c r="B870" s="89">
        <v>3115665000</v>
      </c>
      <c r="C870" s="89">
        <v>-8.0080214000000005</v>
      </c>
      <c r="N870" s="89">
        <v>3115665000</v>
      </c>
      <c r="O870" s="89">
        <v>-8.1385050000000003</v>
      </c>
    </row>
    <row r="871" spans="2:15" x14ac:dyDescent="0.25">
      <c r="B871" s="89">
        <v>3194710000</v>
      </c>
      <c r="C871" s="89">
        <v>-8.0661898000000001</v>
      </c>
      <c r="N871" s="89">
        <v>3194710000</v>
      </c>
      <c r="O871" s="89">
        <v>-8.1167783999999994</v>
      </c>
    </row>
    <row r="872" spans="2:15" x14ac:dyDescent="0.25">
      <c r="B872" s="89">
        <v>3273755000</v>
      </c>
      <c r="C872" s="89">
        <v>-8.1280240999999993</v>
      </c>
      <c r="N872" s="89">
        <v>3273755000</v>
      </c>
      <c r="O872" s="89">
        <v>-8.1103343999999993</v>
      </c>
    </row>
    <row r="873" spans="2:15" x14ac:dyDescent="0.25">
      <c r="B873" s="89">
        <v>3352800000</v>
      </c>
      <c r="C873" s="89">
        <v>-8.1690474000000002</v>
      </c>
      <c r="N873" s="89">
        <v>3352800000</v>
      </c>
      <c r="O873" s="89">
        <v>-8.1042967000000008</v>
      </c>
    </row>
    <row r="874" spans="2:15" x14ac:dyDescent="0.25">
      <c r="B874" s="89">
        <v>3431845000</v>
      </c>
      <c r="C874" s="89">
        <v>-8.2065020000000004</v>
      </c>
      <c r="N874" s="89">
        <v>3431845000</v>
      </c>
      <c r="O874" s="89">
        <v>-8.1595621000000005</v>
      </c>
    </row>
    <row r="875" spans="2:15" x14ac:dyDescent="0.25">
      <c r="B875" s="89">
        <v>3510890000</v>
      </c>
      <c r="C875" s="89">
        <v>-8.2385634999999997</v>
      </c>
      <c r="N875" s="89">
        <v>3510890000</v>
      </c>
      <c r="O875" s="89">
        <v>-8.2114791999999994</v>
      </c>
    </row>
    <row r="876" spans="2:15" x14ac:dyDescent="0.25">
      <c r="B876" s="89">
        <v>3589935000</v>
      </c>
      <c r="C876" s="89">
        <v>-8.2503156999999998</v>
      </c>
      <c r="N876" s="89">
        <v>3589935000</v>
      </c>
      <c r="O876" s="89">
        <v>-8.2642345000000006</v>
      </c>
    </row>
    <row r="877" spans="2:15" x14ac:dyDescent="0.25">
      <c r="B877" s="89">
        <v>3668980000</v>
      </c>
      <c r="C877" s="89">
        <v>-8.2425002999999997</v>
      </c>
      <c r="N877" s="89">
        <v>3668980000</v>
      </c>
      <c r="O877" s="89">
        <v>-8.2595396000000001</v>
      </c>
    </row>
    <row r="878" spans="2:15" x14ac:dyDescent="0.25">
      <c r="B878" s="89">
        <v>3748025000</v>
      </c>
      <c r="C878" s="89">
        <v>-8.2424897999999995</v>
      </c>
      <c r="N878" s="89">
        <v>3748025000</v>
      </c>
      <c r="O878" s="89">
        <v>-8.2668961999999997</v>
      </c>
    </row>
    <row r="879" spans="2:15" x14ac:dyDescent="0.25">
      <c r="B879" s="89">
        <v>3827070000</v>
      </c>
      <c r="C879" s="89">
        <v>-8.2446280000000005</v>
      </c>
      <c r="N879" s="89">
        <v>3827070000</v>
      </c>
      <c r="O879" s="89">
        <v>-8.2858543000000004</v>
      </c>
    </row>
    <row r="880" spans="2:15" x14ac:dyDescent="0.25">
      <c r="B880" s="89">
        <v>3906115000</v>
      </c>
      <c r="C880" s="89">
        <v>-8.2608937999999998</v>
      </c>
      <c r="N880" s="89">
        <v>3906115000</v>
      </c>
      <c r="O880" s="89">
        <v>-8.3407450000000001</v>
      </c>
    </row>
    <row r="881" spans="2:15" x14ac:dyDescent="0.25">
      <c r="B881" s="89">
        <v>3985160000</v>
      </c>
      <c r="C881" s="89">
        <v>-8.2542152000000009</v>
      </c>
      <c r="N881" s="89">
        <v>3985160000</v>
      </c>
      <c r="O881" s="89">
        <v>-8.3997784000000006</v>
      </c>
    </row>
    <row r="882" spans="2:15" x14ac:dyDescent="0.25">
      <c r="B882" s="89">
        <v>4064205000</v>
      </c>
      <c r="C882" s="89">
        <v>-8.2381630000000001</v>
      </c>
      <c r="N882" s="89">
        <v>4064205000</v>
      </c>
      <c r="O882" s="89">
        <v>-8.4772233999999997</v>
      </c>
    </row>
    <row r="883" spans="2:15" x14ac:dyDescent="0.25">
      <c r="B883" s="89">
        <v>4143250000</v>
      </c>
      <c r="C883" s="89">
        <v>-8.1849507999999993</v>
      </c>
      <c r="N883" s="89">
        <v>4143250000</v>
      </c>
      <c r="O883" s="89">
        <v>-8.5500592999999991</v>
      </c>
    </row>
    <row r="884" spans="2:15" x14ac:dyDescent="0.25">
      <c r="B884" s="89">
        <v>4222295000</v>
      </c>
      <c r="C884" s="89">
        <v>-8.1135167999999993</v>
      </c>
      <c r="N884" s="89">
        <v>4222295000</v>
      </c>
      <c r="O884" s="89">
        <v>-8.6314297</v>
      </c>
    </row>
    <row r="885" spans="2:15" x14ac:dyDescent="0.25">
      <c r="B885" s="89">
        <v>4301340000</v>
      </c>
      <c r="C885" s="89">
        <v>-8.0508795000000006</v>
      </c>
      <c r="N885" s="89">
        <v>4301340000</v>
      </c>
      <c r="O885" s="89">
        <v>-8.7201576000000003</v>
      </c>
    </row>
    <row r="886" spans="2:15" x14ac:dyDescent="0.25">
      <c r="B886" s="89">
        <v>4380385000</v>
      </c>
      <c r="C886" s="89">
        <v>-8.0646629000000001</v>
      </c>
      <c r="N886" s="89">
        <v>4380385000</v>
      </c>
      <c r="O886" s="89">
        <v>-8.8403224999999992</v>
      </c>
    </row>
    <row r="887" spans="2:15" x14ac:dyDescent="0.25">
      <c r="B887" s="89">
        <v>4459430000</v>
      </c>
      <c r="C887" s="89">
        <v>-8.1131363000000007</v>
      </c>
      <c r="N887" s="89">
        <v>4459430000</v>
      </c>
      <c r="O887" s="89">
        <v>-8.9555682999999995</v>
      </c>
    </row>
    <row r="888" spans="2:15" x14ac:dyDescent="0.25">
      <c r="B888" s="89">
        <v>4538475000</v>
      </c>
      <c r="C888" s="89">
        <v>-8.1752853000000005</v>
      </c>
      <c r="N888" s="89">
        <v>4538475000</v>
      </c>
      <c r="O888" s="89">
        <v>-9.0595120999999992</v>
      </c>
    </row>
    <row r="889" spans="2:15" x14ac:dyDescent="0.25">
      <c r="B889" s="89">
        <v>4617520000</v>
      </c>
      <c r="C889" s="89">
        <v>-8.2207947000000008</v>
      </c>
      <c r="N889" s="89">
        <v>4617520000</v>
      </c>
      <c r="O889" s="89">
        <v>-9.1632338000000004</v>
      </c>
    </row>
    <row r="890" spans="2:15" x14ac:dyDescent="0.25">
      <c r="B890" s="89">
        <v>4696565000</v>
      </c>
      <c r="C890" s="89">
        <v>-8.2797508000000004</v>
      </c>
      <c r="N890" s="89">
        <v>4696565000</v>
      </c>
      <c r="O890" s="89">
        <v>-9.2706231999999993</v>
      </c>
    </row>
    <row r="891" spans="2:15" x14ac:dyDescent="0.25">
      <c r="B891" s="89">
        <v>4775610000</v>
      </c>
      <c r="C891" s="89">
        <v>-8.3692578999999991</v>
      </c>
      <c r="N891" s="89">
        <v>4775610000</v>
      </c>
      <c r="O891" s="89">
        <v>-9.3944797999999992</v>
      </c>
    </row>
    <row r="892" spans="2:15" x14ac:dyDescent="0.25">
      <c r="B892" s="89">
        <v>4854655000</v>
      </c>
      <c r="C892" s="89">
        <v>-8.4062938999999997</v>
      </c>
      <c r="N892" s="89">
        <v>4854655000</v>
      </c>
      <c r="O892" s="89">
        <v>-9.4772824999999994</v>
      </c>
    </row>
    <row r="893" spans="2:15" x14ac:dyDescent="0.25">
      <c r="B893" s="89">
        <v>4933700000</v>
      </c>
      <c r="C893" s="89">
        <v>-8.4340887000000002</v>
      </c>
      <c r="N893" s="89">
        <v>4933700000</v>
      </c>
      <c r="O893" s="89">
        <v>-9.5510558999999997</v>
      </c>
    </row>
    <row r="894" spans="2:15" x14ac:dyDescent="0.25">
      <c r="B894" s="89">
        <v>5012745000</v>
      </c>
      <c r="C894" s="89">
        <v>-8.4605837000000008</v>
      </c>
      <c r="N894" s="89">
        <v>5012745000</v>
      </c>
      <c r="O894" s="89">
        <v>-9.6272964000000005</v>
      </c>
    </row>
    <row r="895" spans="2:15" x14ac:dyDescent="0.25">
      <c r="B895" s="89">
        <v>5091790000</v>
      </c>
      <c r="C895" s="89">
        <v>-8.5055399000000005</v>
      </c>
      <c r="N895" s="89">
        <v>5091790000</v>
      </c>
      <c r="O895" s="89">
        <v>-9.7031030999999999</v>
      </c>
    </row>
    <row r="896" spans="2:15" x14ac:dyDescent="0.25">
      <c r="B896" s="89">
        <v>5170835000</v>
      </c>
      <c r="C896" s="89">
        <v>-8.5398273000000007</v>
      </c>
      <c r="N896" s="89">
        <v>5170835000</v>
      </c>
      <c r="O896" s="89">
        <v>-9.7584333000000001</v>
      </c>
    </row>
    <row r="897" spans="2:15" x14ac:dyDescent="0.25">
      <c r="B897" s="89">
        <v>5249880000</v>
      </c>
      <c r="C897" s="89">
        <v>-8.5575647000000004</v>
      </c>
      <c r="N897" s="89">
        <v>5249880000</v>
      </c>
      <c r="O897" s="89">
        <v>-9.7983294000000001</v>
      </c>
    </row>
    <row r="898" spans="2:15" x14ac:dyDescent="0.25">
      <c r="B898" s="89">
        <v>5328925000</v>
      </c>
      <c r="C898" s="89">
        <v>-8.6028260999999997</v>
      </c>
      <c r="N898" s="89">
        <v>5328925000</v>
      </c>
      <c r="O898" s="89">
        <v>-9.8651476000000002</v>
      </c>
    </row>
    <row r="899" spans="2:15" x14ac:dyDescent="0.25">
      <c r="B899" s="89">
        <v>5407970000</v>
      </c>
      <c r="C899" s="89">
        <v>-8.6460942999999997</v>
      </c>
      <c r="N899" s="89">
        <v>5407970000</v>
      </c>
      <c r="O899" s="89">
        <v>-9.9401264000000005</v>
      </c>
    </row>
    <row r="900" spans="2:15" x14ac:dyDescent="0.25">
      <c r="B900" s="89">
        <v>5487015000</v>
      </c>
      <c r="C900" s="89">
        <v>-8.6464614999999991</v>
      </c>
      <c r="N900" s="89">
        <v>5487015000</v>
      </c>
      <c r="O900" s="89">
        <v>-9.9623927999999999</v>
      </c>
    </row>
    <row r="901" spans="2:15" x14ac:dyDescent="0.25">
      <c r="B901" s="89">
        <v>5566060000</v>
      </c>
      <c r="C901" s="89">
        <v>-8.6388998000000008</v>
      </c>
      <c r="N901" s="89">
        <v>5566060000</v>
      </c>
      <c r="O901" s="89">
        <v>-9.9821013999999995</v>
      </c>
    </row>
    <row r="902" spans="2:15" x14ac:dyDescent="0.25">
      <c r="B902" s="89">
        <v>5645105000</v>
      </c>
      <c r="C902" s="89">
        <v>-8.6389531999999996</v>
      </c>
      <c r="N902" s="89">
        <v>5645105000</v>
      </c>
      <c r="O902" s="89">
        <v>-10.008039</v>
      </c>
    </row>
    <row r="903" spans="2:15" x14ac:dyDescent="0.25">
      <c r="B903" s="89">
        <v>5724150000</v>
      </c>
      <c r="C903" s="89">
        <v>-8.6696109999999997</v>
      </c>
      <c r="N903" s="89">
        <v>5724150000</v>
      </c>
      <c r="O903" s="89">
        <v>-10.050286</v>
      </c>
    </row>
    <row r="904" spans="2:15" x14ac:dyDescent="0.25">
      <c r="B904" s="89">
        <v>5803195000</v>
      </c>
      <c r="C904" s="89">
        <v>-8.7361889000000001</v>
      </c>
      <c r="N904" s="89">
        <v>5803195000</v>
      </c>
      <c r="O904" s="89">
        <v>-10.112399</v>
      </c>
    </row>
    <row r="905" spans="2:15" x14ac:dyDescent="0.25">
      <c r="B905" s="89">
        <v>5882240000</v>
      </c>
      <c r="C905" s="89">
        <v>-8.7310342999999992</v>
      </c>
      <c r="N905" s="89">
        <v>5882240000</v>
      </c>
      <c r="O905" s="89">
        <v>-10.111198999999999</v>
      </c>
    </row>
    <row r="906" spans="2:15" x14ac:dyDescent="0.25">
      <c r="B906" s="89">
        <v>5961285000</v>
      </c>
      <c r="C906" s="89">
        <v>-8.7008209000000001</v>
      </c>
      <c r="N906" s="89">
        <v>5961285000</v>
      </c>
      <c r="O906" s="89">
        <v>-10.113688</v>
      </c>
    </row>
    <row r="907" spans="2:15" x14ac:dyDescent="0.25">
      <c r="B907" s="89">
        <v>6040330000</v>
      </c>
      <c r="C907" s="89">
        <v>-8.6221084999999995</v>
      </c>
      <c r="N907" s="89">
        <v>6040330000</v>
      </c>
      <c r="O907" s="89">
        <v>-10.075358</v>
      </c>
    </row>
    <row r="908" spans="2:15" x14ac:dyDescent="0.25">
      <c r="B908" s="89">
        <v>6119375000</v>
      </c>
      <c r="C908" s="89">
        <v>-8.6299582000000008</v>
      </c>
      <c r="N908" s="89">
        <v>6119375000</v>
      </c>
      <c r="O908" s="89">
        <v>-10.097346999999999</v>
      </c>
    </row>
    <row r="909" spans="2:15" x14ac:dyDescent="0.25">
      <c r="B909" s="89">
        <v>6198420000</v>
      </c>
      <c r="C909" s="89">
        <v>-8.6664046999999993</v>
      </c>
      <c r="N909" s="89">
        <v>6198420000</v>
      </c>
      <c r="O909" s="89">
        <v>-10.110994</v>
      </c>
    </row>
    <row r="910" spans="2:15" x14ac:dyDescent="0.25">
      <c r="B910" s="89">
        <v>6277465000</v>
      </c>
      <c r="C910" s="89">
        <v>-8.6842327000000008</v>
      </c>
      <c r="N910" s="89">
        <v>6277465000</v>
      </c>
      <c r="O910" s="89">
        <v>-10.113474</v>
      </c>
    </row>
    <row r="911" spans="2:15" x14ac:dyDescent="0.25">
      <c r="B911" s="89">
        <v>6356510000</v>
      </c>
      <c r="C911" s="89">
        <v>-8.6731900999999993</v>
      </c>
      <c r="N911" s="89">
        <v>6356510000</v>
      </c>
      <c r="O911" s="89">
        <v>-10.123067000000001</v>
      </c>
    </row>
    <row r="912" spans="2:15" x14ac:dyDescent="0.25">
      <c r="B912" s="89">
        <v>6435555000</v>
      </c>
      <c r="C912" s="89">
        <v>-8.6605185999999996</v>
      </c>
      <c r="N912" s="89">
        <v>6435555000</v>
      </c>
      <c r="O912" s="89">
        <v>-10.133686000000001</v>
      </c>
    </row>
    <row r="913" spans="2:15" x14ac:dyDescent="0.25">
      <c r="B913" s="89">
        <v>6514600000</v>
      </c>
      <c r="C913" s="89">
        <v>-8.6502333</v>
      </c>
      <c r="N913" s="89">
        <v>6514600000</v>
      </c>
      <c r="O913" s="89">
        <v>-10.140483</v>
      </c>
    </row>
    <row r="914" spans="2:15" x14ac:dyDescent="0.25">
      <c r="B914" s="89">
        <v>6593645000</v>
      </c>
      <c r="C914" s="89">
        <v>-8.6835041000000004</v>
      </c>
      <c r="N914" s="89">
        <v>6593645000</v>
      </c>
      <c r="O914" s="89">
        <v>-10.156801</v>
      </c>
    </row>
    <row r="915" spans="2:15" x14ac:dyDescent="0.25">
      <c r="B915" s="89">
        <v>6672690000</v>
      </c>
      <c r="C915" s="89">
        <v>-8.7051353000000002</v>
      </c>
      <c r="N915" s="89">
        <v>6672690000</v>
      </c>
      <c r="O915" s="89">
        <v>-10.162701</v>
      </c>
    </row>
    <row r="916" spans="2:15" x14ac:dyDescent="0.25">
      <c r="B916" s="89">
        <v>6751735000</v>
      </c>
      <c r="C916" s="89">
        <v>-8.7221098000000001</v>
      </c>
      <c r="N916" s="89">
        <v>6751735000</v>
      </c>
      <c r="O916" s="89">
        <v>-10.176462000000001</v>
      </c>
    </row>
    <row r="917" spans="2:15" x14ac:dyDescent="0.25">
      <c r="B917" s="89">
        <v>6830780000</v>
      </c>
      <c r="C917" s="89">
        <v>-8.6976174999999998</v>
      </c>
      <c r="N917" s="89">
        <v>6830780000</v>
      </c>
      <c r="O917" s="89">
        <v>-10.150517000000001</v>
      </c>
    </row>
    <row r="918" spans="2:15" x14ac:dyDescent="0.25">
      <c r="B918" s="89">
        <v>6909825000</v>
      </c>
      <c r="C918" s="89">
        <v>-8.6728964000000008</v>
      </c>
      <c r="N918" s="89">
        <v>6909825000</v>
      </c>
      <c r="O918" s="89">
        <v>-10.127414</v>
      </c>
    </row>
    <row r="919" spans="2:15" x14ac:dyDescent="0.25">
      <c r="B919" s="89">
        <v>6988870000</v>
      </c>
      <c r="C919" s="89">
        <v>-8.6792593</v>
      </c>
      <c r="N919" s="89">
        <v>6988870000</v>
      </c>
      <c r="O919" s="89">
        <v>-10.116866</v>
      </c>
    </row>
    <row r="920" spans="2:15" x14ac:dyDescent="0.25">
      <c r="B920" s="89">
        <v>7067915000</v>
      </c>
      <c r="C920" s="89">
        <v>-8.7219791000000004</v>
      </c>
      <c r="N920" s="89">
        <v>7067915000</v>
      </c>
      <c r="O920" s="89">
        <v>-10.130181</v>
      </c>
    </row>
    <row r="921" spans="2:15" x14ac:dyDescent="0.25">
      <c r="B921" s="89">
        <v>7146960000</v>
      </c>
      <c r="C921" s="89">
        <v>-8.7536200999999991</v>
      </c>
      <c r="N921" s="89">
        <v>7146960000</v>
      </c>
      <c r="O921" s="89">
        <v>-10.146712000000001</v>
      </c>
    </row>
    <row r="922" spans="2:15" x14ac:dyDescent="0.25">
      <c r="B922" s="89">
        <v>7226005000</v>
      </c>
      <c r="C922" s="89">
        <v>-8.7814826999999998</v>
      </c>
      <c r="N922" s="89">
        <v>7226005000</v>
      </c>
      <c r="O922" s="89">
        <v>-10.190685</v>
      </c>
    </row>
    <row r="923" spans="2:15" x14ac:dyDescent="0.25">
      <c r="B923" s="89">
        <v>7305050000</v>
      </c>
      <c r="C923" s="89">
        <v>-8.7804832000000008</v>
      </c>
      <c r="N923" s="89">
        <v>7305050000</v>
      </c>
      <c r="O923" s="89">
        <v>-10.224625</v>
      </c>
    </row>
    <row r="924" spans="2:15" x14ac:dyDescent="0.25">
      <c r="B924" s="89">
        <v>7384095000</v>
      </c>
      <c r="C924" s="89">
        <v>-8.8392715000000006</v>
      </c>
      <c r="N924" s="89">
        <v>7384095000</v>
      </c>
      <c r="O924" s="89">
        <v>-10.329625999999999</v>
      </c>
    </row>
    <row r="925" spans="2:15" x14ac:dyDescent="0.25">
      <c r="B925" s="89">
        <v>7463140000</v>
      </c>
      <c r="C925" s="89">
        <v>-8.9626827000000002</v>
      </c>
      <c r="N925" s="89">
        <v>7463140000</v>
      </c>
      <c r="O925" s="89">
        <v>-10.459743</v>
      </c>
    </row>
    <row r="926" spans="2:15" x14ac:dyDescent="0.25">
      <c r="B926" s="89">
        <v>7542185000</v>
      </c>
      <c r="C926" s="89">
        <v>-9.0952252999999992</v>
      </c>
      <c r="N926" s="89">
        <v>7542185000</v>
      </c>
      <c r="O926" s="89">
        <v>-10.597391</v>
      </c>
    </row>
    <row r="927" spans="2:15" x14ac:dyDescent="0.25">
      <c r="B927" s="89">
        <v>7621230000</v>
      </c>
      <c r="C927" s="89">
        <v>-9.2354593000000005</v>
      </c>
      <c r="N927" s="89">
        <v>7621230000</v>
      </c>
      <c r="O927" s="89">
        <v>-10.76347</v>
      </c>
    </row>
    <row r="928" spans="2:15" x14ac:dyDescent="0.25">
      <c r="B928" s="89">
        <v>7700275000</v>
      </c>
      <c r="C928" s="89">
        <v>-9.3281269000000009</v>
      </c>
      <c r="N928" s="89">
        <v>7700275000</v>
      </c>
      <c r="O928" s="89">
        <v>-10.899084999999999</v>
      </c>
    </row>
    <row r="929" spans="2:15" x14ac:dyDescent="0.25">
      <c r="B929" s="89">
        <v>7779320000</v>
      </c>
      <c r="C929" s="89">
        <v>-9.4136229</v>
      </c>
      <c r="N929" s="89">
        <v>7779320000</v>
      </c>
      <c r="O929" s="89">
        <v>-11.047651999999999</v>
      </c>
    </row>
    <row r="930" spans="2:15" x14ac:dyDescent="0.25">
      <c r="B930" s="89">
        <v>7858365000</v>
      </c>
      <c r="C930" s="89">
        <v>-9.5024090000000001</v>
      </c>
      <c r="N930" s="89">
        <v>7858365000</v>
      </c>
      <c r="O930" s="89">
        <v>-11.141942999999999</v>
      </c>
    </row>
    <row r="931" spans="2:15" x14ac:dyDescent="0.25">
      <c r="B931" s="89">
        <v>7937410000</v>
      </c>
      <c r="C931" s="89">
        <v>-9.5812378000000002</v>
      </c>
      <c r="N931" s="89">
        <v>7937410000</v>
      </c>
      <c r="O931" s="89">
        <v>-11.252857000000001</v>
      </c>
    </row>
    <row r="932" spans="2:15" x14ac:dyDescent="0.25">
      <c r="B932" s="89">
        <v>8016455000</v>
      </c>
      <c r="C932" s="89">
        <v>-9.6829052000000004</v>
      </c>
      <c r="N932" s="89">
        <v>8016455000</v>
      </c>
      <c r="O932" s="89">
        <v>-11.337097</v>
      </c>
    </row>
    <row r="933" spans="2:15" x14ac:dyDescent="0.25">
      <c r="B933" s="89">
        <v>8095500000</v>
      </c>
      <c r="C933" s="89">
        <v>-9.6997061000000002</v>
      </c>
      <c r="N933" s="89">
        <v>8095500000</v>
      </c>
      <c r="O933" s="89">
        <v>-11.372235</v>
      </c>
    </row>
    <row r="934" spans="2:15" x14ac:dyDescent="0.25">
      <c r="B934" s="89">
        <v>8174545000</v>
      </c>
      <c r="C934" s="89">
        <v>-9.7478885999999996</v>
      </c>
      <c r="N934" s="89">
        <v>8174545000</v>
      </c>
      <c r="O934" s="89">
        <v>-11.413937000000001</v>
      </c>
    </row>
    <row r="935" spans="2:15" x14ac:dyDescent="0.25">
      <c r="B935" s="89">
        <v>8253590000</v>
      </c>
      <c r="C935" s="89">
        <v>-9.7470464999999997</v>
      </c>
      <c r="N935" s="89">
        <v>8253590000</v>
      </c>
      <c r="O935" s="89">
        <v>-11.416575999999999</v>
      </c>
    </row>
    <row r="936" spans="2:15" x14ac:dyDescent="0.25">
      <c r="B936" s="89">
        <v>8332635000</v>
      </c>
      <c r="C936" s="89">
        <v>-9.7713909000000001</v>
      </c>
      <c r="N936" s="89">
        <v>8332635000</v>
      </c>
      <c r="O936" s="89">
        <v>-11.440554000000001</v>
      </c>
    </row>
    <row r="937" spans="2:15" x14ac:dyDescent="0.25">
      <c r="B937" s="89">
        <v>8411680000</v>
      </c>
      <c r="C937" s="89">
        <v>-9.7957163000000005</v>
      </c>
      <c r="N937" s="89">
        <v>8411680000</v>
      </c>
      <c r="O937" s="89">
        <v>-11.450716</v>
      </c>
    </row>
    <row r="938" spans="2:15" x14ac:dyDescent="0.25">
      <c r="B938" s="89">
        <v>8490725000</v>
      </c>
      <c r="C938" s="89">
        <v>-9.7741708999999997</v>
      </c>
      <c r="N938" s="89">
        <v>8490725000</v>
      </c>
      <c r="O938" s="89">
        <v>-11.427078</v>
      </c>
    </row>
    <row r="939" spans="2:15" x14ac:dyDescent="0.25">
      <c r="B939" s="89">
        <v>8569770000</v>
      </c>
      <c r="C939" s="89">
        <v>-9.7761773999999999</v>
      </c>
      <c r="N939" s="89">
        <v>8569770000</v>
      </c>
      <c r="O939" s="89">
        <v>-11.441834999999999</v>
      </c>
    </row>
    <row r="940" spans="2:15" x14ac:dyDescent="0.25">
      <c r="B940" s="89">
        <v>8648815000</v>
      </c>
      <c r="C940" s="89">
        <v>-9.7496346999999997</v>
      </c>
      <c r="N940" s="89">
        <v>8648815000</v>
      </c>
      <c r="O940" s="89">
        <v>-11.405962000000001</v>
      </c>
    </row>
    <row r="941" spans="2:15" x14ac:dyDescent="0.25">
      <c r="B941" s="89">
        <v>8727860000</v>
      </c>
      <c r="C941" s="89">
        <v>-9.6783208999999992</v>
      </c>
      <c r="N941" s="89">
        <v>8727860000</v>
      </c>
      <c r="O941" s="89">
        <v>-11.335565000000001</v>
      </c>
    </row>
    <row r="942" spans="2:15" x14ac:dyDescent="0.25">
      <c r="B942" s="89">
        <v>8806905000</v>
      </c>
      <c r="C942" s="89">
        <v>-9.6371441000000004</v>
      </c>
      <c r="N942" s="89">
        <v>8806905000</v>
      </c>
      <c r="O942" s="89">
        <v>-11.278739</v>
      </c>
    </row>
    <row r="943" spans="2:15" x14ac:dyDescent="0.25">
      <c r="B943" s="89">
        <v>8885950000</v>
      </c>
      <c r="C943" s="89">
        <v>-9.5657730000000001</v>
      </c>
      <c r="N943" s="89">
        <v>8885950000</v>
      </c>
      <c r="O943" s="89">
        <v>-11.191815</v>
      </c>
    </row>
    <row r="944" spans="2:15" x14ac:dyDescent="0.25">
      <c r="B944" s="89">
        <v>8964995000</v>
      </c>
      <c r="C944" s="89">
        <v>-9.5713510999999993</v>
      </c>
      <c r="N944" s="89">
        <v>8964995000</v>
      </c>
      <c r="O944" s="89">
        <v>-11.220097000000001</v>
      </c>
    </row>
    <row r="945" spans="2:15" x14ac:dyDescent="0.25">
      <c r="B945" s="89">
        <v>9044040000</v>
      </c>
      <c r="C945" s="89">
        <v>-9.5031508999999996</v>
      </c>
      <c r="N945" s="89">
        <v>9044040000</v>
      </c>
      <c r="O945" s="89">
        <v>-11.174205000000001</v>
      </c>
    </row>
    <row r="946" spans="2:15" x14ac:dyDescent="0.25">
      <c r="B946" s="89">
        <v>9123085000</v>
      </c>
      <c r="C946" s="89">
        <v>-9.4264708000000006</v>
      </c>
      <c r="N946" s="89">
        <v>9123085000</v>
      </c>
      <c r="O946" s="89">
        <v>-11.168899</v>
      </c>
    </row>
    <row r="947" spans="2:15" x14ac:dyDescent="0.25">
      <c r="B947" s="89">
        <v>9202130000</v>
      </c>
      <c r="C947" s="89">
        <v>-9.3667859999999994</v>
      </c>
      <c r="N947" s="89">
        <v>9202130000</v>
      </c>
      <c r="O947" s="89">
        <v>-11.160017</v>
      </c>
    </row>
    <row r="948" spans="2:15" x14ac:dyDescent="0.25">
      <c r="B948" s="89">
        <v>9281175000</v>
      </c>
      <c r="C948" s="89">
        <v>-9.2790488999999994</v>
      </c>
      <c r="N948" s="89">
        <v>9281175000</v>
      </c>
      <c r="O948" s="89">
        <v>-11.12297</v>
      </c>
    </row>
    <row r="949" spans="2:15" x14ac:dyDescent="0.25">
      <c r="B949" s="89">
        <v>9360220000</v>
      </c>
      <c r="C949" s="89">
        <v>-9.2378043999999999</v>
      </c>
      <c r="N949" s="89">
        <v>9360220000</v>
      </c>
      <c r="O949" s="89">
        <v>-11.116858000000001</v>
      </c>
    </row>
    <row r="950" spans="2:15" x14ac:dyDescent="0.25">
      <c r="B950" s="89">
        <v>9439265000</v>
      </c>
      <c r="C950" s="89">
        <v>-9.2150783999999994</v>
      </c>
      <c r="N950" s="89">
        <v>9439265000</v>
      </c>
      <c r="O950" s="89">
        <v>-11.106780000000001</v>
      </c>
    </row>
    <row r="951" spans="2:15" x14ac:dyDescent="0.25">
      <c r="B951" s="89">
        <v>9518310000</v>
      </c>
      <c r="C951" s="89">
        <v>-9.2220286999999992</v>
      </c>
      <c r="N951" s="89">
        <v>9518310000</v>
      </c>
      <c r="O951" s="89">
        <v>-11.129549000000001</v>
      </c>
    </row>
    <row r="952" spans="2:15" x14ac:dyDescent="0.25">
      <c r="B952" s="89">
        <v>9597355000</v>
      </c>
      <c r="C952" s="89">
        <v>-9.2151002999999996</v>
      </c>
      <c r="N952" s="89">
        <v>9597355000</v>
      </c>
      <c r="O952" s="89">
        <v>-11.129644000000001</v>
      </c>
    </row>
    <row r="953" spans="2:15" x14ac:dyDescent="0.25">
      <c r="B953" s="89">
        <v>9676400000</v>
      </c>
      <c r="C953" s="89">
        <v>-9.1877499</v>
      </c>
      <c r="N953" s="89">
        <v>9676400000</v>
      </c>
      <c r="O953" s="89">
        <v>-11.097630000000001</v>
      </c>
    </row>
    <row r="954" spans="2:15" x14ac:dyDescent="0.25">
      <c r="B954" s="89">
        <v>9755445000</v>
      </c>
      <c r="C954" s="89">
        <v>-9.2225970999999998</v>
      </c>
      <c r="N954" s="89">
        <v>9755445000</v>
      </c>
      <c r="O954" s="89">
        <v>-11.127316</v>
      </c>
    </row>
    <row r="955" spans="2:15" x14ac:dyDescent="0.25">
      <c r="B955" s="89">
        <v>9834490000</v>
      </c>
      <c r="C955" s="89">
        <v>-9.2298793999999997</v>
      </c>
      <c r="N955" s="89">
        <v>9834490000</v>
      </c>
      <c r="O955" s="89">
        <v>-11.136888000000001</v>
      </c>
    </row>
    <row r="956" spans="2:15" x14ac:dyDescent="0.25">
      <c r="B956" s="89">
        <v>9913535000</v>
      </c>
      <c r="C956" s="89">
        <v>-9.2676210000000001</v>
      </c>
      <c r="N956" s="89">
        <v>9913535000</v>
      </c>
      <c r="O956" s="89">
        <v>-11.185064000000001</v>
      </c>
    </row>
    <row r="957" spans="2:15" x14ac:dyDescent="0.25">
      <c r="B957" s="89">
        <v>9992580000</v>
      </c>
      <c r="C957" s="89">
        <v>-9.2862539000000002</v>
      </c>
      <c r="N957" s="89">
        <v>9992580000</v>
      </c>
      <c r="O957" s="89">
        <v>-11.208193</v>
      </c>
    </row>
    <row r="958" spans="2:15" x14ac:dyDescent="0.25">
      <c r="B958" s="89">
        <v>10071625000</v>
      </c>
      <c r="C958" s="89">
        <v>-9.2986983999999993</v>
      </c>
      <c r="N958" s="89">
        <v>10071625000</v>
      </c>
      <c r="O958" s="89">
        <v>-11.226205</v>
      </c>
    </row>
    <row r="959" spans="2:15" x14ac:dyDescent="0.25">
      <c r="B959" s="89">
        <v>10150670000</v>
      </c>
      <c r="C959" s="89">
        <v>-9.3219575999999993</v>
      </c>
      <c r="N959" s="89">
        <v>10150670000</v>
      </c>
      <c r="O959" s="89">
        <v>-11.253166999999999</v>
      </c>
    </row>
    <row r="960" spans="2:15" x14ac:dyDescent="0.25">
      <c r="B960" s="89">
        <v>10229715000</v>
      </c>
      <c r="C960" s="89">
        <v>-9.3381375999999996</v>
      </c>
      <c r="N960" s="89">
        <v>10229715000</v>
      </c>
      <c r="O960" s="89">
        <v>-11.266583000000001</v>
      </c>
    </row>
    <row r="961" spans="2:15" x14ac:dyDescent="0.25">
      <c r="B961" s="89">
        <v>10308760000</v>
      </c>
      <c r="C961" s="89">
        <v>-9.3928890000000003</v>
      </c>
      <c r="N961" s="89">
        <v>10308760000</v>
      </c>
      <c r="O961" s="89">
        <v>-11.327499</v>
      </c>
    </row>
    <row r="962" spans="2:15" x14ac:dyDescent="0.25">
      <c r="B962" s="89">
        <v>10387805000</v>
      </c>
      <c r="C962" s="89">
        <v>-9.4135150999999997</v>
      </c>
      <c r="N962" s="89">
        <v>10387805000</v>
      </c>
      <c r="O962" s="89">
        <v>-11.362793999999999</v>
      </c>
    </row>
    <row r="963" spans="2:15" x14ac:dyDescent="0.25">
      <c r="B963" s="89">
        <v>10466850000</v>
      </c>
      <c r="C963" s="89">
        <v>-9.4312667999999995</v>
      </c>
      <c r="N963" s="89">
        <v>10466850000</v>
      </c>
      <c r="O963" s="89">
        <v>-11.387098999999999</v>
      </c>
    </row>
    <row r="964" spans="2:15" x14ac:dyDescent="0.25">
      <c r="B964" s="89">
        <v>10545895000</v>
      </c>
      <c r="C964" s="89">
        <v>-9.4371642999999992</v>
      </c>
      <c r="N964" s="89">
        <v>10545895000</v>
      </c>
      <c r="O964" s="89">
        <v>-11.403416</v>
      </c>
    </row>
    <row r="965" spans="2:15" x14ac:dyDescent="0.25">
      <c r="B965" s="89">
        <v>10624940000</v>
      </c>
      <c r="C965" s="89">
        <v>-9.4925174999999999</v>
      </c>
      <c r="N965" s="89">
        <v>10624940000</v>
      </c>
      <c r="O965" s="89">
        <v>-11.466792999999999</v>
      </c>
    </row>
    <row r="966" spans="2:15" x14ac:dyDescent="0.25">
      <c r="B966" s="89">
        <v>10703985000</v>
      </c>
      <c r="C966" s="89">
        <v>-9.5203123000000005</v>
      </c>
      <c r="N966" s="89">
        <v>10703985000</v>
      </c>
      <c r="O966" s="89">
        <v>-11.534572000000001</v>
      </c>
    </row>
    <row r="967" spans="2:15" x14ac:dyDescent="0.25">
      <c r="B967" s="89">
        <v>10783030000</v>
      </c>
      <c r="C967" s="89">
        <v>-9.6052408000000007</v>
      </c>
      <c r="N967" s="89">
        <v>10783030000</v>
      </c>
      <c r="O967" s="89">
        <v>-11.673814</v>
      </c>
    </row>
    <row r="968" spans="2:15" x14ac:dyDescent="0.25">
      <c r="B968" s="89">
        <v>10862075000</v>
      </c>
      <c r="C968" s="89">
        <v>-9.6414250999999993</v>
      </c>
      <c r="N968" s="89">
        <v>10862075000</v>
      </c>
      <c r="O968" s="89">
        <v>-11.79135</v>
      </c>
    </row>
    <row r="969" spans="2:15" x14ac:dyDescent="0.25">
      <c r="B969" s="89">
        <v>10941120000</v>
      </c>
      <c r="C969" s="89">
        <v>-9.7025269999999999</v>
      </c>
      <c r="N969" s="89">
        <v>10941120000</v>
      </c>
      <c r="O969" s="89">
        <v>-11.929767</v>
      </c>
    </row>
    <row r="970" spans="2:15" x14ac:dyDescent="0.25">
      <c r="B970" s="89">
        <v>11020165000</v>
      </c>
      <c r="C970" s="89">
        <v>-9.7718781999999997</v>
      </c>
      <c r="N970" s="89">
        <v>11020165000</v>
      </c>
      <c r="O970" s="89">
        <v>-12.080579</v>
      </c>
    </row>
    <row r="971" spans="2:15" x14ac:dyDescent="0.25">
      <c r="B971" s="89">
        <v>11099210000</v>
      </c>
      <c r="C971" s="89">
        <v>-9.7828455000000005</v>
      </c>
      <c r="N971" s="89">
        <v>11099210000</v>
      </c>
      <c r="O971" s="89">
        <v>-12.227038</v>
      </c>
    </row>
    <row r="972" spans="2:15" x14ac:dyDescent="0.25">
      <c r="B972" s="89">
        <v>11178255000</v>
      </c>
      <c r="C972" s="89">
        <v>-9.8560171000000008</v>
      </c>
      <c r="N972" s="89">
        <v>11178255000</v>
      </c>
      <c r="O972" s="89">
        <v>-12.420484999999999</v>
      </c>
    </row>
    <row r="973" spans="2:15" x14ac:dyDescent="0.25">
      <c r="B973" s="89">
        <v>11257300000</v>
      </c>
      <c r="C973" s="89">
        <v>-9.8803348999999994</v>
      </c>
      <c r="N973" s="89">
        <v>11257300000</v>
      </c>
      <c r="O973" s="89">
        <v>-12.542764</v>
      </c>
    </row>
    <row r="974" spans="2:15" x14ac:dyDescent="0.25">
      <c r="B974" s="89">
        <v>11336345000</v>
      </c>
      <c r="C974" s="89">
        <v>-10.010196000000001</v>
      </c>
      <c r="N974" s="89">
        <v>11336345000</v>
      </c>
      <c r="O974" s="89">
        <v>-12.988391</v>
      </c>
    </row>
    <row r="975" spans="2:15" x14ac:dyDescent="0.25">
      <c r="B975" s="89">
        <v>11415390000</v>
      </c>
      <c r="C975" s="89">
        <v>-10.104179999999999</v>
      </c>
      <c r="N975" s="89">
        <v>11415390000</v>
      </c>
      <c r="O975" s="89">
        <v>-13.453353999999999</v>
      </c>
    </row>
    <row r="976" spans="2:15" x14ac:dyDescent="0.25">
      <c r="B976" s="89">
        <v>11494435000</v>
      </c>
      <c r="C976" s="89">
        <v>-10.180078</v>
      </c>
      <c r="N976" s="89">
        <v>11494435000</v>
      </c>
      <c r="O976" s="89">
        <v>-13.825397000000001</v>
      </c>
    </row>
    <row r="977" spans="2:15" x14ac:dyDescent="0.25">
      <c r="B977" s="89">
        <v>11573480000</v>
      </c>
      <c r="C977" s="89">
        <v>-10.335899</v>
      </c>
      <c r="N977" s="89">
        <v>11573480000</v>
      </c>
      <c r="O977" s="89">
        <v>-14.278587</v>
      </c>
    </row>
    <row r="978" spans="2:15" x14ac:dyDescent="0.25">
      <c r="B978" s="89">
        <v>11652525000</v>
      </c>
      <c r="C978" s="89">
        <v>-10.472232</v>
      </c>
      <c r="N978" s="89">
        <v>11652525000</v>
      </c>
      <c r="O978" s="89">
        <v>-14.952553</v>
      </c>
    </row>
    <row r="979" spans="2:15" x14ac:dyDescent="0.25">
      <c r="B979" s="89">
        <v>11731570000</v>
      </c>
      <c r="C979" s="89">
        <v>-10.672416</v>
      </c>
      <c r="N979" s="89">
        <v>11731570000</v>
      </c>
      <c r="O979" s="89">
        <v>-15.971012999999999</v>
      </c>
    </row>
    <row r="980" spans="2:15" x14ac:dyDescent="0.25">
      <c r="B980" s="89">
        <v>11810615000</v>
      </c>
      <c r="C980" s="89">
        <v>-10.851611999999999</v>
      </c>
      <c r="N980" s="89">
        <v>11810615000</v>
      </c>
      <c r="O980" s="89">
        <v>-17.229773000000002</v>
      </c>
    </row>
    <row r="981" spans="2:15" x14ac:dyDescent="0.25">
      <c r="B981" s="89">
        <v>11889660000</v>
      </c>
      <c r="C981" s="89">
        <v>-11.102344</v>
      </c>
      <c r="N981" s="89">
        <v>11889660000</v>
      </c>
      <c r="O981" s="89">
        <v>-18.466201999999999</v>
      </c>
    </row>
    <row r="982" spans="2:15" x14ac:dyDescent="0.25">
      <c r="B982" s="89">
        <v>11968705000</v>
      </c>
      <c r="C982" s="89">
        <v>-11.355148</v>
      </c>
      <c r="N982" s="89">
        <v>11968705000</v>
      </c>
      <c r="O982" s="89">
        <v>-19.575113000000002</v>
      </c>
    </row>
    <row r="983" spans="2:15" x14ac:dyDescent="0.25">
      <c r="B983" s="89">
        <v>12047750000</v>
      </c>
      <c r="C983" s="89">
        <v>-11.641785</v>
      </c>
      <c r="N983" s="89">
        <v>12047750000</v>
      </c>
      <c r="O983" s="89">
        <v>-20.680586000000002</v>
      </c>
    </row>
    <row r="984" spans="2:15" x14ac:dyDescent="0.25">
      <c r="B984" s="89">
        <v>12126795000</v>
      </c>
      <c r="C984" s="89">
        <v>-11.978128</v>
      </c>
      <c r="N984" s="89">
        <v>12126795000</v>
      </c>
      <c r="O984" s="89">
        <v>-22.107427999999999</v>
      </c>
    </row>
    <row r="985" spans="2:15" x14ac:dyDescent="0.25">
      <c r="B985" s="89">
        <v>12205840000</v>
      </c>
      <c r="C985" s="89">
        <v>-12.373661</v>
      </c>
      <c r="N985" s="89">
        <v>12205840000</v>
      </c>
      <c r="O985" s="89">
        <v>-23.739858999999999</v>
      </c>
    </row>
    <row r="986" spans="2:15" x14ac:dyDescent="0.25">
      <c r="B986" s="89">
        <v>12284885000</v>
      </c>
      <c r="C986" s="89">
        <v>-12.781603</v>
      </c>
      <c r="N986" s="89">
        <v>12284885000</v>
      </c>
      <c r="O986" s="89">
        <v>-25.116339</v>
      </c>
    </row>
    <row r="987" spans="2:15" x14ac:dyDescent="0.25">
      <c r="B987" s="89">
        <v>12363930000</v>
      </c>
      <c r="C987" s="89">
        <v>-13.204698</v>
      </c>
      <c r="N987" s="89">
        <v>12363930000</v>
      </c>
      <c r="O987" s="89">
        <v>-26.328658999999998</v>
      </c>
    </row>
    <row r="988" spans="2:15" x14ac:dyDescent="0.25">
      <c r="B988" s="89">
        <v>12442975000</v>
      </c>
      <c r="C988" s="89">
        <v>-13.668293</v>
      </c>
      <c r="N988" s="89">
        <v>12442975000</v>
      </c>
      <c r="O988" s="89">
        <v>-27.239747999999999</v>
      </c>
    </row>
    <row r="989" spans="2:15" x14ac:dyDescent="0.25">
      <c r="B989" s="89">
        <v>12522020000</v>
      </c>
      <c r="C989" s="89">
        <v>-14.17764</v>
      </c>
      <c r="N989" s="89">
        <v>12522020000</v>
      </c>
      <c r="O989" s="89">
        <v>-27.751684000000001</v>
      </c>
    </row>
    <row r="990" spans="2:15" x14ac:dyDescent="0.25">
      <c r="B990" s="89">
        <v>12601065000</v>
      </c>
      <c r="C990" s="89">
        <v>-14.730741999999999</v>
      </c>
      <c r="N990" s="89">
        <v>12601065000</v>
      </c>
      <c r="O990" s="89">
        <v>-28.306336999999999</v>
      </c>
    </row>
    <row r="991" spans="2:15" x14ac:dyDescent="0.25">
      <c r="B991" s="89">
        <v>12680110000</v>
      </c>
      <c r="C991" s="89">
        <v>-15.361526</v>
      </c>
      <c r="N991" s="89">
        <v>12680110000</v>
      </c>
      <c r="O991" s="89">
        <v>-28.877054000000001</v>
      </c>
    </row>
    <row r="992" spans="2:15" x14ac:dyDescent="0.25">
      <c r="B992" s="89">
        <v>12759155000</v>
      </c>
      <c r="C992" s="89">
        <v>-16.058530999999999</v>
      </c>
      <c r="N992" s="89">
        <v>12759155000</v>
      </c>
      <c r="O992" s="89">
        <v>-28.912618999999999</v>
      </c>
    </row>
    <row r="993" spans="2:15" x14ac:dyDescent="0.25">
      <c r="B993" s="89">
        <v>12838200000</v>
      </c>
      <c r="C993" s="89">
        <v>-16.802008000000001</v>
      </c>
      <c r="N993" s="89">
        <v>12838200000</v>
      </c>
      <c r="O993" s="89">
        <v>-28.216273999999999</v>
      </c>
    </row>
    <row r="994" spans="2:15" x14ac:dyDescent="0.25">
      <c r="B994" s="89">
        <v>12917245000</v>
      </c>
      <c r="C994" s="89">
        <v>-17.582981</v>
      </c>
      <c r="N994" s="89">
        <v>12917245000</v>
      </c>
      <c r="O994" s="89">
        <v>-27.371876</v>
      </c>
    </row>
    <row r="995" spans="2:15" x14ac:dyDescent="0.25">
      <c r="B995" s="89">
        <v>12996290000</v>
      </c>
      <c r="C995" s="89">
        <v>-18.380490999999999</v>
      </c>
      <c r="N995" s="89">
        <v>12996290000</v>
      </c>
      <c r="O995" s="89">
        <v>-26.616268000000002</v>
      </c>
    </row>
    <row r="996" spans="2:15" x14ac:dyDescent="0.25">
      <c r="B996" s="89">
        <v>13075335000</v>
      </c>
      <c r="C996" s="89">
        <v>-19.166423999999999</v>
      </c>
      <c r="N996" s="89">
        <v>13075335000</v>
      </c>
      <c r="O996" s="89">
        <v>-25.693802000000002</v>
      </c>
    </row>
    <row r="997" spans="2:15" x14ac:dyDescent="0.25">
      <c r="B997" s="89">
        <v>13154380000</v>
      </c>
      <c r="C997" s="89">
        <v>-19.891013999999998</v>
      </c>
      <c r="N997" s="89">
        <v>13154380000</v>
      </c>
      <c r="O997" s="89">
        <v>-24.217386000000001</v>
      </c>
    </row>
    <row r="998" spans="2:15" x14ac:dyDescent="0.25">
      <c r="B998" s="89">
        <v>13233425000</v>
      </c>
      <c r="C998" s="89">
        <v>-20.484589</v>
      </c>
      <c r="N998" s="89">
        <v>13233425000</v>
      </c>
      <c r="O998" s="89">
        <v>-22.493179000000001</v>
      </c>
    </row>
    <row r="999" spans="2:15" x14ac:dyDescent="0.25">
      <c r="B999" s="89">
        <v>13312470000</v>
      </c>
      <c r="C999" s="89">
        <v>-21.026924000000001</v>
      </c>
      <c r="N999" s="89">
        <v>13312470000</v>
      </c>
      <c r="O999" s="89">
        <v>-20.842936999999999</v>
      </c>
    </row>
    <row r="1000" spans="2:15" x14ac:dyDescent="0.25">
      <c r="B1000" s="89">
        <v>13391515000</v>
      </c>
      <c r="C1000" s="89">
        <v>-21.550749</v>
      </c>
      <c r="N1000" s="89">
        <v>13391515000</v>
      </c>
      <c r="O1000" s="89">
        <v>-19.419578999999999</v>
      </c>
    </row>
    <row r="1001" spans="2:15" x14ac:dyDescent="0.25">
      <c r="B1001" s="89">
        <v>13470560000</v>
      </c>
      <c r="C1001" s="89">
        <v>-22.184878999999999</v>
      </c>
      <c r="N1001" s="89">
        <v>13470560000</v>
      </c>
      <c r="O1001" s="89">
        <v>-17.990549000000001</v>
      </c>
    </row>
    <row r="1002" spans="2:15" x14ac:dyDescent="0.25">
      <c r="B1002" s="89">
        <v>13549605000</v>
      </c>
      <c r="C1002" s="89">
        <v>-22.889596999999998</v>
      </c>
      <c r="N1002" s="89">
        <v>13549605000</v>
      </c>
      <c r="O1002" s="89">
        <v>-16.413446</v>
      </c>
    </row>
    <row r="1003" spans="2:15" x14ac:dyDescent="0.25">
      <c r="B1003" s="89">
        <v>13628650000</v>
      </c>
      <c r="C1003" s="89">
        <v>-23.595800000000001</v>
      </c>
      <c r="N1003" s="89">
        <v>13628650000</v>
      </c>
      <c r="O1003" s="89">
        <v>-15.089549999999999</v>
      </c>
    </row>
    <row r="1004" spans="2:15" x14ac:dyDescent="0.25">
      <c r="B1004" s="89">
        <v>13707695000</v>
      </c>
      <c r="C1004" s="89">
        <v>-24.413951999999998</v>
      </c>
      <c r="N1004" s="89">
        <v>13707695000</v>
      </c>
      <c r="O1004" s="89">
        <v>-14.229425000000001</v>
      </c>
    </row>
    <row r="1005" spans="2:15" x14ac:dyDescent="0.25">
      <c r="B1005" s="89">
        <v>13786740000</v>
      </c>
      <c r="C1005" s="89">
        <v>-25.390514</v>
      </c>
      <c r="N1005" s="89">
        <v>13786740000</v>
      </c>
      <c r="O1005" s="89">
        <v>-13.620839999999999</v>
      </c>
    </row>
    <row r="1006" spans="2:15" x14ac:dyDescent="0.25">
      <c r="B1006" s="89">
        <v>13865785000</v>
      </c>
      <c r="C1006" s="89">
        <v>-26.433067000000001</v>
      </c>
      <c r="N1006" s="89">
        <v>13865785000</v>
      </c>
      <c r="O1006" s="89">
        <v>-13.151812</v>
      </c>
    </row>
    <row r="1007" spans="2:15" x14ac:dyDescent="0.25">
      <c r="B1007" s="89">
        <v>13944830000</v>
      </c>
      <c r="C1007" s="89">
        <v>-27.627483000000002</v>
      </c>
      <c r="N1007" s="89">
        <v>13944830000</v>
      </c>
      <c r="O1007" s="89">
        <v>-12.939750999999999</v>
      </c>
    </row>
    <row r="1008" spans="2:15" x14ac:dyDescent="0.25">
      <c r="B1008" s="89">
        <v>14023875000</v>
      </c>
      <c r="C1008" s="89">
        <v>-29.121212</v>
      </c>
      <c r="N1008" s="89">
        <v>14023875000</v>
      </c>
      <c r="O1008" s="89">
        <v>-13.018991</v>
      </c>
    </row>
    <row r="1009" spans="2:15" x14ac:dyDescent="0.25">
      <c r="B1009" s="89">
        <v>14102920000</v>
      </c>
      <c r="C1009" s="89">
        <v>-30.763048000000001</v>
      </c>
      <c r="N1009" s="89">
        <v>14102920000</v>
      </c>
      <c r="O1009" s="89">
        <v>-13.200027</v>
      </c>
    </row>
    <row r="1010" spans="2:15" x14ac:dyDescent="0.25">
      <c r="B1010" s="89">
        <v>14181965000</v>
      </c>
      <c r="C1010" s="89">
        <v>-32.645930999999997</v>
      </c>
      <c r="N1010" s="89">
        <v>14181965000</v>
      </c>
      <c r="O1010" s="89">
        <v>-13.52275</v>
      </c>
    </row>
    <row r="1011" spans="2:15" x14ac:dyDescent="0.25">
      <c r="B1011" s="89">
        <v>14261010000</v>
      </c>
      <c r="C1011" s="89">
        <v>-34.643982000000001</v>
      </c>
      <c r="N1011" s="89">
        <v>14261010000</v>
      </c>
      <c r="O1011" s="89">
        <v>-13.97198</v>
      </c>
    </row>
    <row r="1012" spans="2:15" x14ac:dyDescent="0.25">
      <c r="B1012" s="89">
        <v>14340055000</v>
      </c>
      <c r="C1012" s="89">
        <v>-36.723782</v>
      </c>
      <c r="N1012" s="89">
        <v>14340055000</v>
      </c>
      <c r="O1012" s="89">
        <v>-14.499459999999999</v>
      </c>
    </row>
    <row r="1013" spans="2:15" x14ac:dyDescent="0.25">
      <c r="B1013" s="89">
        <v>14419100000</v>
      </c>
      <c r="C1013" s="89">
        <v>-38.738135999999997</v>
      </c>
      <c r="N1013" s="89">
        <v>14419100000</v>
      </c>
      <c r="O1013" s="89">
        <v>-14.992018</v>
      </c>
    </row>
    <row r="1014" spans="2:15" x14ac:dyDescent="0.25">
      <c r="B1014" s="89">
        <v>14498145000</v>
      </c>
      <c r="C1014" s="89">
        <v>-40.585445</v>
      </c>
      <c r="N1014" s="89">
        <v>14498145000</v>
      </c>
      <c r="O1014" s="89">
        <v>-15.455605</v>
      </c>
    </row>
    <row r="1015" spans="2:15" x14ac:dyDescent="0.25">
      <c r="B1015" s="89">
        <v>14577190000</v>
      </c>
      <c r="C1015" s="89">
        <v>-42.080852999999998</v>
      </c>
      <c r="N1015" s="89">
        <v>14577190000</v>
      </c>
      <c r="O1015" s="89">
        <v>-15.790623999999999</v>
      </c>
    </row>
    <row r="1016" spans="2:15" x14ac:dyDescent="0.25">
      <c r="B1016" s="89">
        <v>14656235000</v>
      </c>
      <c r="C1016" s="89">
        <v>-43.149048000000001</v>
      </c>
      <c r="N1016" s="89">
        <v>14656235000</v>
      </c>
      <c r="O1016" s="89">
        <v>-16.197094</v>
      </c>
    </row>
    <row r="1017" spans="2:15" x14ac:dyDescent="0.25">
      <c r="B1017" s="89">
        <v>14735280000</v>
      </c>
      <c r="C1017" s="89">
        <v>-43.703465000000001</v>
      </c>
      <c r="N1017" s="89">
        <v>14735280000</v>
      </c>
      <c r="O1017" s="89">
        <v>-16.628864</v>
      </c>
    </row>
    <row r="1018" spans="2:15" x14ac:dyDescent="0.25">
      <c r="B1018" s="89">
        <v>14814325000</v>
      </c>
      <c r="C1018" s="89">
        <v>-43.682938</v>
      </c>
      <c r="N1018" s="89">
        <v>14814325000</v>
      </c>
      <c r="O1018" s="89">
        <v>-17.255554</v>
      </c>
    </row>
    <row r="1019" spans="2:15" x14ac:dyDescent="0.25">
      <c r="B1019" s="89">
        <v>14893370000</v>
      </c>
      <c r="C1019" s="89">
        <v>-42.999797999999998</v>
      </c>
      <c r="N1019" s="89">
        <v>14893370000</v>
      </c>
      <c r="O1019" s="89">
        <v>-18.074770000000001</v>
      </c>
    </row>
    <row r="1020" spans="2:15" x14ac:dyDescent="0.25">
      <c r="B1020" s="89">
        <v>14972415000</v>
      </c>
      <c r="C1020" s="89">
        <v>-41.718674</v>
      </c>
      <c r="N1020" s="89">
        <v>14972415000</v>
      </c>
      <c r="O1020" s="89">
        <v>-19.161857999999999</v>
      </c>
    </row>
    <row r="1021" spans="2:15" x14ac:dyDescent="0.25">
      <c r="B1021" s="89">
        <v>15051460000</v>
      </c>
      <c r="C1021" s="89">
        <v>-40.035305000000001</v>
      </c>
      <c r="N1021" s="89">
        <v>15051460000</v>
      </c>
      <c r="O1021" s="89">
        <v>-20.417629000000002</v>
      </c>
    </row>
    <row r="1022" spans="2:15" x14ac:dyDescent="0.25">
      <c r="B1022" s="89">
        <v>15130505000</v>
      </c>
      <c r="C1022" s="89">
        <v>-37.997509000000001</v>
      </c>
      <c r="N1022" s="89">
        <v>15130505000</v>
      </c>
      <c r="O1022" s="89">
        <v>-21.920099</v>
      </c>
    </row>
    <row r="1023" spans="2:15" x14ac:dyDescent="0.25">
      <c r="B1023" s="89">
        <v>15209550000</v>
      </c>
      <c r="C1023" s="89">
        <v>-36.074593</v>
      </c>
      <c r="N1023" s="89">
        <v>15209550000</v>
      </c>
      <c r="O1023" s="89">
        <v>-23.603024000000001</v>
      </c>
    </row>
    <row r="1024" spans="2:15" x14ac:dyDescent="0.25">
      <c r="B1024" s="89">
        <v>15288595000</v>
      </c>
      <c r="C1024" s="89">
        <v>-34.371445000000001</v>
      </c>
      <c r="N1024" s="89">
        <v>15288595000</v>
      </c>
      <c r="O1024" s="89">
        <v>-25.617343999999999</v>
      </c>
    </row>
    <row r="1025" spans="2:15" x14ac:dyDescent="0.25">
      <c r="B1025" s="89">
        <v>15367640000</v>
      </c>
      <c r="C1025" s="89">
        <v>-32.657851999999998</v>
      </c>
      <c r="N1025" s="89">
        <v>15367640000</v>
      </c>
      <c r="O1025" s="89">
        <v>-27.97682</v>
      </c>
    </row>
    <row r="1026" spans="2:15" x14ac:dyDescent="0.25">
      <c r="B1026" s="89">
        <v>15446685000</v>
      </c>
      <c r="C1026" s="89">
        <v>-30.881499999999999</v>
      </c>
      <c r="N1026" s="89">
        <v>15446685000</v>
      </c>
      <c r="O1026" s="89">
        <v>-30.163128</v>
      </c>
    </row>
    <row r="1027" spans="2:15" x14ac:dyDescent="0.25">
      <c r="B1027" s="89">
        <v>15525730000</v>
      </c>
      <c r="C1027" s="89">
        <v>-29.188645999999999</v>
      </c>
      <c r="N1027" s="89">
        <v>15525730000</v>
      </c>
      <c r="O1027" s="89">
        <v>-32.706904999999999</v>
      </c>
    </row>
    <row r="1028" spans="2:15" x14ac:dyDescent="0.25">
      <c r="B1028" s="89">
        <v>15604775000</v>
      </c>
      <c r="C1028" s="89">
        <v>-27.923414000000001</v>
      </c>
      <c r="N1028" s="89">
        <v>15604775000</v>
      </c>
      <c r="O1028" s="89">
        <v>-34.947600999999999</v>
      </c>
    </row>
    <row r="1029" spans="2:15" x14ac:dyDescent="0.25">
      <c r="B1029" s="89">
        <v>15683820000</v>
      </c>
      <c r="C1029" s="89">
        <v>-26.825348000000002</v>
      </c>
      <c r="N1029" s="89">
        <v>15683820000</v>
      </c>
      <c r="O1029" s="89">
        <v>-37.225951999999999</v>
      </c>
    </row>
    <row r="1030" spans="2:15" x14ac:dyDescent="0.25">
      <c r="B1030" s="89">
        <v>15762865000</v>
      </c>
      <c r="C1030" s="89">
        <v>-25.708410000000001</v>
      </c>
      <c r="N1030" s="89">
        <v>15762865000</v>
      </c>
      <c r="O1030" s="89">
        <v>-39.267131999999997</v>
      </c>
    </row>
    <row r="1031" spans="2:15" x14ac:dyDescent="0.25">
      <c r="B1031" s="89">
        <v>15841910000</v>
      </c>
      <c r="C1031" s="89">
        <v>-24.847670000000001</v>
      </c>
      <c r="N1031" s="89">
        <v>15841910000</v>
      </c>
      <c r="O1031" s="89">
        <v>-40.825026999999999</v>
      </c>
    </row>
    <row r="1032" spans="2:15" x14ac:dyDescent="0.25">
      <c r="B1032" s="89">
        <v>15920955000</v>
      </c>
      <c r="C1032" s="89">
        <v>-24.060986</v>
      </c>
      <c r="N1032" s="89">
        <v>15920955000</v>
      </c>
      <c r="O1032" s="89">
        <v>-42.016444999999997</v>
      </c>
    </row>
    <row r="1033" spans="2:15" x14ac:dyDescent="0.25">
      <c r="B1033" s="89">
        <v>16000000000</v>
      </c>
      <c r="C1033" s="89">
        <v>-23.815221999999999</v>
      </c>
      <c r="N1033" s="89">
        <v>16000000000</v>
      </c>
      <c r="O1033" s="89">
        <v>-42.337733999999998</v>
      </c>
    </row>
    <row r="1034" spans="2:15" x14ac:dyDescent="0.25">
      <c r="B1034" s="89" t="s">
        <v>21</v>
      </c>
      <c r="N1034" s="89" t="s">
        <v>21</v>
      </c>
    </row>
    <row r="1037" spans="2:15" x14ac:dyDescent="0.25">
      <c r="B1037" s="89" t="s">
        <v>25</v>
      </c>
      <c r="N1037" s="89" t="s">
        <v>25</v>
      </c>
    </row>
    <row r="1038" spans="2:15" x14ac:dyDescent="0.25">
      <c r="B1038" s="89" t="s">
        <v>19</v>
      </c>
      <c r="C1038" s="89" t="s">
        <v>286</v>
      </c>
      <c r="N1038" s="89" t="s">
        <v>19</v>
      </c>
      <c r="O1038" s="89" t="s">
        <v>286</v>
      </c>
    </row>
    <row r="1039" spans="2:15" x14ac:dyDescent="0.25">
      <c r="B1039" s="89">
        <v>191000000</v>
      </c>
      <c r="C1039" s="89">
        <v>-52.675243000000002</v>
      </c>
      <c r="N1039" s="89">
        <v>191000000</v>
      </c>
      <c r="O1039" s="89">
        <v>-29.967231999999999</v>
      </c>
    </row>
    <row r="1040" spans="2:15" x14ac:dyDescent="0.25">
      <c r="B1040" s="89">
        <v>270045000</v>
      </c>
      <c r="C1040" s="89">
        <v>-48.904601999999997</v>
      </c>
      <c r="N1040" s="89">
        <v>270045000</v>
      </c>
      <c r="O1040" s="89">
        <v>-28.254937999999999</v>
      </c>
    </row>
    <row r="1041" spans="2:15" x14ac:dyDescent="0.25">
      <c r="B1041" s="89">
        <v>349090000</v>
      </c>
      <c r="C1041" s="89">
        <v>-43.853931000000003</v>
      </c>
      <c r="N1041" s="89">
        <v>349090000</v>
      </c>
      <c r="O1041" s="89">
        <v>-26.110001</v>
      </c>
    </row>
    <row r="1042" spans="2:15" x14ac:dyDescent="0.25">
      <c r="B1042" s="89">
        <v>428135000</v>
      </c>
      <c r="C1042" s="89">
        <v>-40.349266</v>
      </c>
      <c r="N1042" s="89">
        <v>428135000</v>
      </c>
      <c r="O1042" s="89">
        <v>-24.643421</v>
      </c>
    </row>
    <row r="1043" spans="2:15" x14ac:dyDescent="0.25">
      <c r="B1043" s="89">
        <v>507180000</v>
      </c>
      <c r="C1043" s="89">
        <v>-37.411960999999998</v>
      </c>
      <c r="N1043" s="89">
        <v>507180000</v>
      </c>
      <c r="O1043" s="89">
        <v>-23.557023999999998</v>
      </c>
    </row>
    <row r="1044" spans="2:15" x14ac:dyDescent="0.25">
      <c r="B1044" s="89">
        <v>586225000</v>
      </c>
      <c r="C1044" s="89">
        <v>-35.026924000000001</v>
      </c>
      <c r="N1044" s="89">
        <v>586225000</v>
      </c>
      <c r="O1044" s="89">
        <v>-22.643312000000002</v>
      </c>
    </row>
    <row r="1045" spans="2:15" x14ac:dyDescent="0.25">
      <c r="B1045" s="89">
        <v>665270000</v>
      </c>
      <c r="C1045" s="89">
        <v>-32.956631000000002</v>
      </c>
      <c r="N1045" s="89">
        <v>665270000</v>
      </c>
      <c r="O1045" s="89">
        <v>-22.036684000000001</v>
      </c>
    </row>
    <row r="1046" spans="2:15" x14ac:dyDescent="0.25">
      <c r="B1046" s="89">
        <v>744315000</v>
      </c>
      <c r="C1046" s="89">
        <v>-31.121652999999998</v>
      </c>
      <c r="N1046" s="89">
        <v>744315000</v>
      </c>
      <c r="O1046" s="89">
        <v>-21.482296000000002</v>
      </c>
    </row>
    <row r="1047" spans="2:15" x14ac:dyDescent="0.25">
      <c r="B1047" s="89">
        <v>823360000</v>
      </c>
      <c r="C1047" s="89">
        <v>-29.511257000000001</v>
      </c>
      <c r="N1047" s="89">
        <v>823360000</v>
      </c>
      <c r="O1047" s="89">
        <v>-21.067169</v>
      </c>
    </row>
    <row r="1048" spans="2:15" x14ac:dyDescent="0.25">
      <c r="B1048" s="89">
        <v>902405000</v>
      </c>
      <c r="C1048" s="89">
        <v>-28.066658</v>
      </c>
      <c r="N1048" s="89">
        <v>902405000</v>
      </c>
      <c r="O1048" s="89">
        <v>-20.628955999999999</v>
      </c>
    </row>
    <row r="1049" spans="2:15" x14ac:dyDescent="0.25">
      <c r="B1049" s="89">
        <v>981450000</v>
      </c>
      <c r="C1049" s="89">
        <v>-26.558458000000002</v>
      </c>
      <c r="N1049" s="89">
        <v>981450000</v>
      </c>
      <c r="O1049" s="89">
        <v>-20.096969999999999</v>
      </c>
    </row>
    <row r="1050" spans="2:15" x14ac:dyDescent="0.25">
      <c r="B1050" s="89">
        <v>1060495000</v>
      </c>
      <c r="C1050" s="89">
        <v>-24.944759000000001</v>
      </c>
      <c r="N1050" s="89">
        <v>1060495000</v>
      </c>
      <c r="O1050" s="89">
        <v>-19.431415999999999</v>
      </c>
    </row>
    <row r="1051" spans="2:15" x14ac:dyDescent="0.25">
      <c r="B1051" s="89">
        <v>1139540000</v>
      </c>
      <c r="C1051" s="89">
        <v>-23.200704999999999</v>
      </c>
      <c r="N1051" s="89">
        <v>1139540000</v>
      </c>
      <c r="O1051" s="89">
        <v>-18.633362000000002</v>
      </c>
    </row>
    <row r="1052" spans="2:15" x14ac:dyDescent="0.25">
      <c r="B1052" s="89">
        <v>1218585000</v>
      </c>
      <c r="C1052" s="89">
        <v>-21.414090999999999</v>
      </c>
      <c r="N1052" s="89">
        <v>1218585000</v>
      </c>
      <c r="O1052" s="89">
        <v>-17.782316000000002</v>
      </c>
    </row>
    <row r="1053" spans="2:15" x14ac:dyDescent="0.25">
      <c r="B1053" s="89">
        <v>1297630000</v>
      </c>
      <c r="C1053" s="89">
        <v>-19.630977999999999</v>
      </c>
      <c r="N1053" s="89">
        <v>1297630000</v>
      </c>
      <c r="O1053" s="89">
        <v>-16.853275</v>
      </c>
    </row>
    <row r="1054" spans="2:15" x14ac:dyDescent="0.25">
      <c r="B1054" s="89">
        <v>1376675000</v>
      </c>
      <c r="C1054" s="89">
        <v>-17.826626000000001</v>
      </c>
      <c r="N1054" s="89">
        <v>1376675000</v>
      </c>
      <c r="O1054" s="89">
        <v>-15.960471</v>
      </c>
    </row>
    <row r="1055" spans="2:15" x14ac:dyDescent="0.25">
      <c r="B1055" s="89">
        <v>1455720000</v>
      </c>
      <c r="C1055" s="89">
        <v>-16.03558</v>
      </c>
      <c r="N1055" s="89">
        <v>1455720000</v>
      </c>
      <c r="O1055" s="89">
        <v>-15.085324999999999</v>
      </c>
    </row>
    <row r="1056" spans="2:15" x14ac:dyDescent="0.25">
      <c r="B1056" s="89">
        <v>1534765000</v>
      </c>
      <c r="C1056" s="89">
        <v>-14.269940999999999</v>
      </c>
      <c r="N1056" s="89">
        <v>1534765000</v>
      </c>
      <c r="O1056" s="89">
        <v>-14.260363999999999</v>
      </c>
    </row>
    <row r="1057" spans="2:15" x14ac:dyDescent="0.25">
      <c r="B1057" s="89">
        <v>1613810000</v>
      </c>
      <c r="C1057" s="89">
        <v>-12.61693</v>
      </c>
      <c r="N1057" s="89">
        <v>1613810000</v>
      </c>
      <c r="O1057" s="89">
        <v>-13.454564</v>
      </c>
    </row>
    <row r="1058" spans="2:15" x14ac:dyDescent="0.25">
      <c r="B1058" s="89">
        <v>1692855000</v>
      </c>
      <c r="C1058" s="89">
        <v>-11.127745000000001</v>
      </c>
      <c r="N1058" s="89">
        <v>1692855000</v>
      </c>
      <c r="O1058" s="89">
        <v>-12.670000999999999</v>
      </c>
    </row>
    <row r="1059" spans="2:15" x14ac:dyDescent="0.25">
      <c r="B1059" s="89">
        <v>1771900000</v>
      </c>
      <c r="C1059" s="89">
        <v>-9.9055128000000003</v>
      </c>
      <c r="N1059" s="89">
        <v>1771900000</v>
      </c>
      <c r="O1059" s="89">
        <v>-11.951703</v>
      </c>
    </row>
    <row r="1060" spans="2:15" x14ac:dyDescent="0.25">
      <c r="B1060" s="89">
        <v>1850945000</v>
      </c>
      <c r="C1060" s="89">
        <v>-8.9030924000000002</v>
      </c>
      <c r="N1060" s="89">
        <v>1850945000</v>
      </c>
      <c r="O1060" s="89">
        <v>-11.273816999999999</v>
      </c>
    </row>
    <row r="1061" spans="2:15" x14ac:dyDescent="0.25">
      <c r="B1061" s="89">
        <v>1929990000</v>
      </c>
      <c r="C1061" s="89">
        <v>-8.1865205999999997</v>
      </c>
      <c r="N1061" s="89">
        <v>1929990000</v>
      </c>
      <c r="O1061" s="89">
        <v>-10.70787</v>
      </c>
    </row>
    <row r="1062" spans="2:15" x14ac:dyDescent="0.25">
      <c r="B1062" s="89">
        <v>2009035000</v>
      </c>
      <c r="C1062" s="89">
        <v>-7.7165599</v>
      </c>
      <c r="N1062" s="89">
        <v>2009035000</v>
      </c>
      <c r="O1062" s="89">
        <v>-10.23915</v>
      </c>
    </row>
    <row r="1063" spans="2:15" x14ac:dyDescent="0.25">
      <c r="B1063" s="89">
        <v>2088080000</v>
      </c>
      <c r="C1063" s="89">
        <v>-7.4609002999999996</v>
      </c>
      <c r="N1063" s="89">
        <v>2088080000</v>
      </c>
      <c r="O1063" s="89">
        <v>-9.8135861999999996</v>
      </c>
    </row>
    <row r="1064" spans="2:15" x14ac:dyDescent="0.25">
      <c r="B1064" s="89">
        <v>2167125000</v>
      </c>
      <c r="C1064" s="89">
        <v>-7.4179639999999996</v>
      </c>
      <c r="N1064" s="89">
        <v>2167125000</v>
      </c>
      <c r="O1064" s="89">
        <v>-9.4445896000000005</v>
      </c>
    </row>
    <row r="1065" spans="2:15" x14ac:dyDescent="0.25">
      <c r="B1065" s="89">
        <v>2246170000</v>
      </c>
      <c r="C1065" s="89">
        <v>-7.4538349999999998</v>
      </c>
      <c r="N1065" s="89">
        <v>2246170000</v>
      </c>
      <c r="O1065" s="89">
        <v>-9.0816402000000007</v>
      </c>
    </row>
    <row r="1066" spans="2:15" x14ac:dyDescent="0.25">
      <c r="B1066" s="89">
        <v>2325215000</v>
      </c>
      <c r="C1066" s="89">
        <v>-7.5653477000000002</v>
      </c>
      <c r="N1066" s="89">
        <v>2325215000</v>
      </c>
      <c r="O1066" s="89">
        <v>-8.8041915999999993</v>
      </c>
    </row>
    <row r="1067" spans="2:15" x14ac:dyDescent="0.25">
      <c r="B1067" s="89">
        <v>2404260000</v>
      </c>
      <c r="C1067" s="89">
        <v>-7.6306757999999997</v>
      </c>
      <c r="N1067" s="89">
        <v>2404260000</v>
      </c>
      <c r="O1067" s="89">
        <v>-8.5765265999999993</v>
      </c>
    </row>
    <row r="1068" spans="2:15" x14ac:dyDescent="0.25">
      <c r="B1068" s="89">
        <v>2483305000</v>
      </c>
      <c r="C1068" s="89">
        <v>-7.7234831000000002</v>
      </c>
      <c r="N1068" s="89">
        <v>2483305000</v>
      </c>
      <c r="O1068" s="89">
        <v>-8.4194888999999993</v>
      </c>
    </row>
    <row r="1069" spans="2:15" x14ac:dyDescent="0.25">
      <c r="B1069" s="89">
        <v>2562350000</v>
      </c>
      <c r="C1069" s="89">
        <v>-7.7840037000000004</v>
      </c>
      <c r="N1069" s="89">
        <v>2562350000</v>
      </c>
      <c r="O1069" s="89">
        <v>-8.2851438999999996</v>
      </c>
    </row>
    <row r="1070" spans="2:15" x14ac:dyDescent="0.25">
      <c r="B1070" s="89">
        <v>2641395000</v>
      </c>
      <c r="C1070" s="89">
        <v>-7.8775835000000001</v>
      </c>
      <c r="N1070" s="89">
        <v>2641395000</v>
      </c>
      <c r="O1070" s="89">
        <v>-8.2100905999999991</v>
      </c>
    </row>
    <row r="1071" spans="2:15" x14ac:dyDescent="0.25">
      <c r="B1071" s="89">
        <v>2720440000</v>
      </c>
      <c r="C1071" s="89">
        <v>-7.9510312000000001</v>
      </c>
      <c r="N1071" s="89">
        <v>2720440000</v>
      </c>
      <c r="O1071" s="89">
        <v>-8.1614293999999994</v>
      </c>
    </row>
    <row r="1072" spans="2:15" x14ac:dyDescent="0.25">
      <c r="B1072" s="89">
        <v>2799485000</v>
      </c>
      <c r="C1072" s="89">
        <v>-8.0221672000000002</v>
      </c>
      <c r="N1072" s="89">
        <v>2799485000</v>
      </c>
      <c r="O1072" s="89">
        <v>-8.1522874999999999</v>
      </c>
    </row>
    <row r="1073" spans="2:15" x14ac:dyDescent="0.25">
      <c r="B1073" s="89">
        <v>2878530000</v>
      </c>
      <c r="C1073" s="89">
        <v>-8.0525207999999999</v>
      </c>
      <c r="N1073" s="89">
        <v>2878530000</v>
      </c>
      <c r="O1073" s="89">
        <v>-8.1439552000000006</v>
      </c>
    </row>
    <row r="1074" spans="2:15" x14ac:dyDescent="0.25">
      <c r="B1074" s="89">
        <v>2957575000</v>
      </c>
      <c r="C1074" s="89">
        <v>-8.0738125000000007</v>
      </c>
      <c r="N1074" s="89">
        <v>2957575000</v>
      </c>
      <c r="O1074" s="89">
        <v>-8.1579180000000004</v>
      </c>
    </row>
    <row r="1075" spans="2:15" x14ac:dyDescent="0.25">
      <c r="B1075" s="89">
        <v>3036620000</v>
      </c>
      <c r="C1075" s="89">
        <v>-8.1080418000000005</v>
      </c>
      <c r="N1075" s="89">
        <v>3036620000</v>
      </c>
      <c r="O1075" s="89">
        <v>-8.1668261999999991</v>
      </c>
    </row>
    <row r="1076" spans="2:15" x14ac:dyDescent="0.25">
      <c r="B1076" s="89">
        <v>3115665000</v>
      </c>
      <c r="C1076" s="89">
        <v>-8.1727504999999994</v>
      </c>
      <c r="N1076" s="89">
        <v>3115665000</v>
      </c>
      <c r="O1076" s="89">
        <v>-8.1656265000000001</v>
      </c>
    </row>
    <row r="1077" spans="2:15" x14ac:dyDescent="0.25">
      <c r="B1077" s="89">
        <v>3194710000</v>
      </c>
      <c r="C1077" s="89">
        <v>-8.2366618999999996</v>
      </c>
      <c r="N1077" s="89">
        <v>3194710000</v>
      </c>
      <c r="O1077" s="89">
        <v>-8.1388998000000008</v>
      </c>
    </row>
    <row r="1078" spans="2:15" x14ac:dyDescent="0.25">
      <c r="B1078" s="89">
        <v>3273755000</v>
      </c>
      <c r="C1078" s="89">
        <v>-8.2879868000000005</v>
      </c>
      <c r="N1078" s="89">
        <v>3273755000</v>
      </c>
      <c r="O1078" s="89">
        <v>-8.1297482999999993</v>
      </c>
    </row>
    <row r="1079" spans="2:15" x14ac:dyDescent="0.25">
      <c r="B1079" s="89">
        <v>3352800000</v>
      </c>
      <c r="C1079" s="89">
        <v>-8.3023089999999993</v>
      </c>
      <c r="N1079" s="89">
        <v>3352800000</v>
      </c>
      <c r="O1079" s="89">
        <v>-8.1279115999999991</v>
      </c>
    </row>
    <row r="1080" spans="2:15" x14ac:dyDescent="0.25">
      <c r="B1080" s="89">
        <v>3431845000</v>
      </c>
      <c r="C1080" s="89">
        <v>-8.3163719</v>
      </c>
      <c r="N1080" s="89">
        <v>3431845000</v>
      </c>
      <c r="O1080" s="89">
        <v>-8.1858567999999998</v>
      </c>
    </row>
    <row r="1081" spans="2:15" x14ac:dyDescent="0.25">
      <c r="B1081" s="89">
        <v>3510890000</v>
      </c>
      <c r="C1081" s="89">
        <v>-8.3434419999999996</v>
      </c>
      <c r="N1081" s="89">
        <v>3510890000</v>
      </c>
      <c r="O1081" s="89">
        <v>-8.2388115000000006</v>
      </c>
    </row>
    <row r="1082" spans="2:15" x14ac:dyDescent="0.25">
      <c r="B1082" s="89">
        <v>3589935000</v>
      </c>
      <c r="C1082" s="89">
        <v>-8.3637276000000007</v>
      </c>
      <c r="N1082" s="89">
        <v>3589935000</v>
      </c>
      <c r="O1082" s="89">
        <v>-8.2858391000000005</v>
      </c>
    </row>
    <row r="1083" spans="2:15" x14ac:dyDescent="0.25">
      <c r="B1083" s="89">
        <v>3668980000</v>
      </c>
      <c r="C1083" s="89">
        <v>-8.3639240000000008</v>
      </c>
      <c r="N1083" s="89">
        <v>3668980000</v>
      </c>
      <c r="O1083" s="89">
        <v>-8.2787704000000009</v>
      </c>
    </row>
    <row r="1084" spans="2:15" x14ac:dyDescent="0.25">
      <c r="B1084" s="89">
        <v>3748025000</v>
      </c>
      <c r="C1084" s="89">
        <v>-8.3588114000000004</v>
      </c>
      <c r="N1084" s="89">
        <v>3748025000</v>
      </c>
      <c r="O1084" s="89">
        <v>-8.2930001999999998</v>
      </c>
    </row>
    <row r="1085" spans="2:15" x14ac:dyDescent="0.25">
      <c r="B1085" s="89">
        <v>3827070000</v>
      </c>
      <c r="C1085" s="89">
        <v>-8.3523511999999993</v>
      </c>
      <c r="N1085" s="89">
        <v>3827070000</v>
      </c>
      <c r="O1085" s="89">
        <v>-8.3288507000000003</v>
      </c>
    </row>
    <row r="1086" spans="2:15" x14ac:dyDescent="0.25">
      <c r="B1086" s="89">
        <v>3906115000</v>
      </c>
      <c r="C1086" s="89">
        <v>-8.3744973999999992</v>
      </c>
      <c r="N1086" s="89">
        <v>3906115000</v>
      </c>
      <c r="O1086" s="89">
        <v>-8.4078093000000003</v>
      </c>
    </row>
    <row r="1087" spans="2:15" x14ac:dyDescent="0.25">
      <c r="B1087" s="89">
        <v>3985160000</v>
      </c>
      <c r="C1087" s="89">
        <v>-8.3820133000000006</v>
      </c>
      <c r="N1087" s="89">
        <v>3985160000</v>
      </c>
      <c r="O1087" s="89">
        <v>-8.4874677999999992</v>
      </c>
    </row>
    <row r="1088" spans="2:15" x14ac:dyDescent="0.25">
      <c r="B1088" s="89">
        <v>4064205000</v>
      </c>
      <c r="C1088" s="89">
        <v>-8.3821173000000009</v>
      </c>
      <c r="N1088" s="89">
        <v>4064205000</v>
      </c>
      <c r="O1088" s="89">
        <v>-8.5791006000000003</v>
      </c>
    </row>
    <row r="1089" spans="2:15" x14ac:dyDescent="0.25">
      <c r="B1089" s="89">
        <v>4143250000</v>
      </c>
      <c r="C1089" s="89">
        <v>-8.3466681999999999</v>
      </c>
      <c r="N1089" s="89">
        <v>4143250000</v>
      </c>
      <c r="O1089" s="89">
        <v>-8.6617384000000008</v>
      </c>
    </row>
    <row r="1090" spans="2:15" x14ac:dyDescent="0.25">
      <c r="B1090" s="89">
        <v>4222295000</v>
      </c>
      <c r="C1090" s="89">
        <v>-8.2908858999999993</v>
      </c>
      <c r="N1090" s="89">
        <v>4222295000</v>
      </c>
      <c r="O1090" s="89">
        <v>-8.7510767000000005</v>
      </c>
    </row>
    <row r="1091" spans="2:15" x14ac:dyDescent="0.25">
      <c r="B1091" s="89">
        <v>4301340000</v>
      </c>
      <c r="C1091" s="89">
        <v>-8.2608080000000008</v>
      </c>
      <c r="N1091" s="89">
        <v>4301340000</v>
      </c>
      <c r="O1091" s="89">
        <v>-8.8559436999999992</v>
      </c>
    </row>
    <row r="1092" spans="2:15" x14ac:dyDescent="0.25">
      <c r="B1092" s="89">
        <v>4380385000</v>
      </c>
      <c r="C1092" s="89">
        <v>-8.3187903999999993</v>
      </c>
      <c r="N1092" s="89">
        <v>4380385000</v>
      </c>
      <c r="O1092" s="89">
        <v>-8.9933043000000001</v>
      </c>
    </row>
    <row r="1093" spans="2:15" x14ac:dyDescent="0.25">
      <c r="B1093" s="89">
        <v>4459430000</v>
      </c>
      <c r="C1093" s="89">
        <v>-8.4157762999999992</v>
      </c>
      <c r="N1093" s="89">
        <v>4459430000</v>
      </c>
      <c r="O1093" s="89">
        <v>-9.1226950000000002</v>
      </c>
    </row>
    <row r="1094" spans="2:15" x14ac:dyDescent="0.25">
      <c r="B1094" s="89">
        <v>4538475000</v>
      </c>
      <c r="C1094" s="89">
        <v>-8.5058117000000006</v>
      </c>
      <c r="N1094" s="89">
        <v>4538475000</v>
      </c>
      <c r="O1094" s="89">
        <v>-9.2296715000000003</v>
      </c>
    </row>
    <row r="1095" spans="2:15" x14ac:dyDescent="0.25">
      <c r="B1095" s="89">
        <v>4617520000</v>
      </c>
      <c r="C1095" s="89">
        <v>-8.5525207999999999</v>
      </c>
      <c r="N1095" s="89">
        <v>4617520000</v>
      </c>
      <c r="O1095" s="89">
        <v>-9.3284234999999995</v>
      </c>
    </row>
    <row r="1096" spans="2:15" x14ac:dyDescent="0.25">
      <c r="B1096" s="89">
        <v>4696565000</v>
      </c>
      <c r="C1096" s="89">
        <v>-8.6070937999999995</v>
      </c>
      <c r="N1096" s="89">
        <v>4696565000</v>
      </c>
      <c r="O1096" s="89">
        <v>-9.4355010999999998</v>
      </c>
    </row>
    <row r="1097" spans="2:15" x14ac:dyDescent="0.25">
      <c r="B1097" s="89">
        <v>4775610000</v>
      </c>
      <c r="C1097" s="89">
        <v>-8.6999873999999995</v>
      </c>
      <c r="N1097" s="89">
        <v>4775610000</v>
      </c>
      <c r="O1097" s="89">
        <v>-9.5616932000000006</v>
      </c>
    </row>
    <row r="1098" spans="2:15" x14ac:dyDescent="0.25">
      <c r="B1098" s="89">
        <v>4854655000</v>
      </c>
      <c r="C1098" s="89">
        <v>-8.7490044000000005</v>
      </c>
      <c r="N1098" s="89">
        <v>4854655000</v>
      </c>
      <c r="O1098" s="89">
        <v>-9.6509008000000005</v>
      </c>
    </row>
    <row r="1099" spans="2:15" x14ac:dyDescent="0.25">
      <c r="B1099" s="89">
        <v>4933700000</v>
      </c>
      <c r="C1099" s="89">
        <v>-8.7915534999999991</v>
      </c>
      <c r="N1099" s="89">
        <v>4933700000</v>
      </c>
      <c r="O1099" s="89">
        <v>-9.7265367999999999</v>
      </c>
    </row>
    <row r="1100" spans="2:15" x14ac:dyDescent="0.25">
      <c r="B1100" s="89">
        <v>5012745000</v>
      </c>
      <c r="C1100" s="89">
        <v>-8.8178052999999998</v>
      </c>
      <c r="N1100" s="89">
        <v>5012745000</v>
      </c>
      <c r="O1100" s="89">
        <v>-9.8016777000000008</v>
      </c>
    </row>
    <row r="1101" spans="2:15" x14ac:dyDescent="0.25">
      <c r="B1101" s="89">
        <v>5091790000</v>
      </c>
      <c r="C1101" s="89">
        <v>-8.8503752000000002</v>
      </c>
      <c r="N1101" s="89">
        <v>5091790000</v>
      </c>
      <c r="O1101" s="89">
        <v>-9.8697137999999995</v>
      </c>
    </row>
    <row r="1102" spans="2:15" x14ac:dyDescent="0.25">
      <c r="B1102" s="89">
        <v>5170835000</v>
      </c>
      <c r="C1102" s="89">
        <v>-8.8686886000000005</v>
      </c>
      <c r="N1102" s="89">
        <v>5170835000</v>
      </c>
      <c r="O1102" s="89">
        <v>-9.9141407000000008</v>
      </c>
    </row>
    <row r="1103" spans="2:15" x14ac:dyDescent="0.25">
      <c r="B1103" s="89">
        <v>5249880000</v>
      </c>
      <c r="C1103" s="89">
        <v>-8.8739013999999994</v>
      </c>
      <c r="N1103" s="89">
        <v>5249880000</v>
      </c>
      <c r="O1103" s="89">
        <v>-9.9467783000000001</v>
      </c>
    </row>
    <row r="1104" spans="2:15" x14ac:dyDescent="0.25">
      <c r="B1104" s="89">
        <v>5328925000</v>
      </c>
      <c r="C1104" s="89">
        <v>-8.9158410999999997</v>
      </c>
      <c r="N1104" s="89">
        <v>5328925000</v>
      </c>
      <c r="O1104" s="89">
        <v>-10.01872</v>
      </c>
    </row>
    <row r="1105" spans="2:15" x14ac:dyDescent="0.25">
      <c r="B1105" s="89">
        <v>5407970000</v>
      </c>
      <c r="C1105" s="89">
        <v>-8.9630650999999997</v>
      </c>
      <c r="N1105" s="89">
        <v>5407970000</v>
      </c>
      <c r="O1105" s="89">
        <v>-10.095314</v>
      </c>
    </row>
    <row r="1106" spans="2:15" x14ac:dyDescent="0.25">
      <c r="B1106" s="89">
        <v>5487015000</v>
      </c>
      <c r="C1106" s="89">
        <v>-8.9611940000000008</v>
      </c>
      <c r="N1106" s="89">
        <v>5487015000</v>
      </c>
      <c r="O1106" s="89">
        <v>-10.113871</v>
      </c>
    </row>
    <row r="1107" spans="2:15" x14ac:dyDescent="0.25">
      <c r="B1107" s="89">
        <v>5566060000</v>
      </c>
      <c r="C1107" s="89">
        <v>-8.9440928</v>
      </c>
      <c r="N1107" s="89">
        <v>5566060000</v>
      </c>
      <c r="O1107" s="89">
        <v>-10.123533999999999</v>
      </c>
    </row>
    <row r="1108" spans="2:15" x14ac:dyDescent="0.25">
      <c r="B1108" s="89">
        <v>5645105000</v>
      </c>
      <c r="C1108" s="89">
        <v>-8.9288615999999994</v>
      </c>
      <c r="N1108" s="89">
        <v>5645105000</v>
      </c>
      <c r="O1108" s="89">
        <v>-10.147993</v>
      </c>
    </row>
    <row r="1109" spans="2:15" x14ac:dyDescent="0.25">
      <c r="B1109" s="89">
        <v>5724150000</v>
      </c>
      <c r="C1109" s="89">
        <v>-8.9596605</v>
      </c>
      <c r="N1109" s="89">
        <v>5724150000</v>
      </c>
      <c r="O1109" s="89">
        <v>-10.195410000000001</v>
      </c>
    </row>
    <row r="1110" spans="2:15" x14ac:dyDescent="0.25">
      <c r="B1110" s="89">
        <v>5803195000</v>
      </c>
      <c r="C1110" s="89">
        <v>-9.0416030999999997</v>
      </c>
      <c r="N1110" s="89">
        <v>5803195000</v>
      </c>
      <c r="O1110" s="89">
        <v>-10.2675</v>
      </c>
    </row>
    <row r="1111" spans="2:15" x14ac:dyDescent="0.25">
      <c r="B1111" s="89">
        <v>5882240000</v>
      </c>
      <c r="C1111" s="89">
        <v>-9.0523863000000002</v>
      </c>
      <c r="N1111" s="89">
        <v>5882240000</v>
      </c>
      <c r="O1111" s="89">
        <v>-10.269111000000001</v>
      </c>
    </row>
    <row r="1112" spans="2:15" x14ac:dyDescent="0.25">
      <c r="B1112" s="89">
        <v>5961285000</v>
      </c>
      <c r="C1112" s="89">
        <v>-9.0211638999999995</v>
      </c>
      <c r="N1112" s="89">
        <v>5961285000</v>
      </c>
      <c r="O1112" s="89">
        <v>-10.26619</v>
      </c>
    </row>
    <row r="1113" spans="2:15" x14ac:dyDescent="0.25">
      <c r="B1113" s="89">
        <v>6040330000</v>
      </c>
      <c r="C1113" s="89">
        <v>-8.9291371999999996</v>
      </c>
      <c r="N1113" s="89">
        <v>6040330000</v>
      </c>
      <c r="O1113" s="89">
        <v>-10.220316</v>
      </c>
    </row>
    <row r="1114" spans="2:15" x14ac:dyDescent="0.25">
      <c r="B1114" s="89">
        <v>6119375000</v>
      </c>
      <c r="C1114" s="89">
        <v>-8.9329128000000004</v>
      </c>
      <c r="N1114" s="89">
        <v>6119375000</v>
      </c>
      <c r="O1114" s="89">
        <v>-10.243914</v>
      </c>
    </row>
    <row r="1115" spans="2:15" x14ac:dyDescent="0.25">
      <c r="B1115" s="89">
        <v>6198420000</v>
      </c>
      <c r="C1115" s="89">
        <v>-8.9848633000000007</v>
      </c>
      <c r="N1115" s="89">
        <v>6198420000</v>
      </c>
      <c r="O1115" s="89">
        <v>-10.260317000000001</v>
      </c>
    </row>
    <row r="1116" spans="2:15" x14ac:dyDescent="0.25">
      <c r="B1116" s="89">
        <v>6277465000</v>
      </c>
      <c r="C1116" s="89">
        <v>-9.0135030999999994</v>
      </c>
      <c r="N1116" s="89">
        <v>6277465000</v>
      </c>
      <c r="O1116" s="89">
        <v>-10.261976000000001</v>
      </c>
    </row>
    <row r="1117" spans="2:15" x14ac:dyDescent="0.25">
      <c r="B1117" s="89">
        <v>6356510000</v>
      </c>
      <c r="C1117" s="89">
        <v>-8.9999552000000005</v>
      </c>
      <c r="N1117" s="89">
        <v>6356510000</v>
      </c>
      <c r="O1117" s="89">
        <v>-10.267111999999999</v>
      </c>
    </row>
    <row r="1118" spans="2:15" x14ac:dyDescent="0.25">
      <c r="B1118" s="89">
        <v>6435555000</v>
      </c>
      <c r="C1118" s="89">
        <v>-8.9831790999999992</v>
      </c>
      <c r="N1118" s="89">
        <v>6435555000</v>
      </c>
      <c r="O1118" s="89">
        <v>-10.279729</v>
      </c>
    </row>
    <row r="1119" spans="2:15" x14ac:dyDescent="0.25">
      <c r="B1119" s="89">
        <v>6514600000</v>
      </c>
      <c r="C1119" s="89">
        <v>-8.9714431999999995</v>
      </c>
      <c r="N1119" s="89">
        <v>6514600000</v>
      </c>
      <c r="O1119" s="89">
        <v>-10.280666</v>
      </c>
    </row>
    <row r="1120" spans="2:15" x14ac:dyDescent="0.25">
      <c r="B1120" s="89">
        <v>6593645000</v>
      </c>
      <c r="C1120" s="89">
        <v>-9.0107736999999997</v>
      </c>
      <c r="N1120" s="89">
        <v>6593645000</v>
      </c>
      <c r="O1120" s="89">
        <v>-10.297893999999999</v>
      </c>
    </row>
    <row r="1121" spans="2:15" x14ac:dyDescent="0.25">
      <c r="B1121" s="89">
        <v>6672690000</v>
      </c>
      <c r="C1121" s="89">
        <v>-9.0371675000000007</v>
      </c>
      <c r="N1121" s="89">
        <v>6672690000</v>
      </c>
      <c r="O1121" s="89">
        <v>-10.302315999999999</v>
      </c>
    </row>
    <row r="1122" spans="2:15" x14ac:dyDescent="0.25">
      <c r="B1122" s="89">
        <v>6751735000</v>
      </c>
      <c r="C1122" s="89">
        <v>-9.0564994999999993</v>
      </c>
      <c r="N1122" s="89">
        <v>6751735000</v>
      </c>
      <c r="O1122" s="89">
        <v>-10.321103000000001</v>
      </c>
    </row>
    <row r="1123" spans="2:15" x14ac:dyDescent="0.25">
      <c r="B1123" s="89">
        <v>6830780000</v>
      </c>
      <c r="C1123" s="89">
        <v>-9.0417175000000007</v>
      </c>
      <c r="N1123" s="89">
        <v>6830780000</v>
      </c>
      <c r="O1123" s="89">
        <v>-10.306252000000001</v>
      </c>
    </row>
    <row r="1124" spans="2:15" x14ac:dyDescent="0.25">
      <c r="B1124" s="89">
        <v>6909825000</v>
      </c>
      <c r="C1124" s="89">
        <v>-9.0299434999999999</v>
      </c>
      <c r="N1124" s="89">
        <v>6909825000</v>
      </c>
      <c r="O1124" s="89">
        <v>-10.293492000000001</v>
      </c>
    </row>
    <row r="1125" spans="2:15" x14ac:dyDescent="0.25">
      <c r="B1125" s="89">
        <v>6988870000</v>
      </c>
      <c r="C1125" s="89">
        <v>-9.0550488999999992</v>
      </c>
      <c r="N1125" s="89">
        <v>6988870000</v>
      </c>
      <c r="O1125" s="89">
        <v>-10.302320999999999</v>
      </c>
    </row>
    <row r="1126" spans="2:15" x14ac:dyDescent="0.25">
      <c r="B1126" s="89">
        <v>7067915000</v>
      </c>
      <c r="C1126" s="89">
        <v>-9.1188602000000003</v>
      </c>
      <c r="N1126" s="89">
        <v>7067915000</v>
      </c>
      <c r="O1126" s="89">
        <v>-10.334790999999999</v>
      </c>
    </row>
    <row r="1127" spans="2:15" x14ac:dyDescent="0.25">
      <c r="B1127" s="89">
        <v>7146960000</v>
      </c>
      <c r="C1127" s="89">
        <v>-9.1770791999999997</v>
      </c>
      <c r="N1127" s="89">
        <v>7146960000</v>
      </c>
      <c r="O1127" s="89">
        <v>-10.383347000000001</v>
      </c>
    </row>
    <row r="1128" spans="2:15" x14ac:dyDescent="0.25">
      <c r="B1128" s="89">
        <v>7226005000</v>
      </c>
      <c r="C1128" s="89">
        <v>-9.2260560999999992</v>
      </c>
      <c r="N1128" s="89">
        <v>7226005000</v>
      </c>
      <c r="O1128" s="89">
        <v>-10.45229</v>
      </c>
    </row>
    <row r="1129" spans="2:15" x14ac:dyDescent="0.25">
      <c r="B1129" s="89">
        <v>7305050000</v>
      </c>
      <c r="C1129" s="89">
        <v>-9.2309675000000002</v>
      </c>
      <c r="N1129" s="89">
        <v>7305050000</v>
      </c>
      <c r="O1129" s="89">
        <v>-10.504901</v>
      </c>
    </row>
    <row r="1130" spans="2:15" x14ac:dyDescent="0.25">
      <c r="B1130" s="89">
        <v>7384095000</v>
      </c>
      <c r="C1130" s="89">
        <v>-9.3038863999999997</v>
      </c>
      <c r="N1130" s="89">
        <v>7384095000</v>
      </c>
      <c r="O1130" s="89">
        <v>-10.628935999999999</v>
      </c>
    </row>
    <row r="1131" spans="2:15" x14ac:dyDescent="0.25">
      <c r="B1131" s="89">
        <v>7463140000</v>
      </c>
      <c r="C1131" s="89">
        <v>-9.4577703</v>
      </c>
      <c r="N1131" s="89">
        <v>7463140000</v>
      </c>
      <c r="O1131" s="89">
        <v>-10.779553</v>
      </c>
    </row>
    <row r="1132" spans="2:15" x14ac:dyDescent="0.25">
      <c r="B1132" s="89">
        <v>7542185000</v>
      </c>
      <c r="C1132" s="89">
        <v>-9.6247901999999996</v>
      </c>
      <c r="N1132" s="89">
        <v>7542185000</v>
      </c>
      <c r="O1132" s="89">
        <v>-10.935651</v>
      </c>
    </row>
    <row r="1133" spans="2:15" x14ac:dyDescent="0.25">
      <c r="B1133" s="89">
        <v>7621230000</v>
      </c>
      <c r="C1133" s="89">
        <v>-9.7777548000000003</v>
      </c>
      <c r="N1133" s="89">
        <v>7621230000</v>
      </c>
      <c r="O1133" s="89">
        <v>-11.111043</v>
      </c>
    </row>
    <row r="1134" spans="2:15" x14ac:dyDescent="0.25">
      <c r="B1134" s="89">
        <v>7700275000</v>
      </c>
      <c r="C1134" s="89">
        <v>-9.8685492999999997</v>
      </c>
      <c r="N1134" s="89">
        <v>7700275000</v>
      </c>
      <c r="O1134" s="89">
        <v>-11.256815</v>
      </c>
    </row>
    <row r="1135" spans="2:15" x14ac:dyDescent="0.25">
      <c r="B1135" s="89">
        <v>7779320000</v>
      </c>
      <c r="C1135" s="89">
        <v>-9.9409618000000002</v>
      </c>
      <c r="N1135" s="89">
        <v>7779320000</v>
      </c>
      <c r="O1135" s="89">
        <v>-11.403623</v>
      </c>
    </row>
    <row r="1136" spans="2:15" x14ac:dyDescent="0.25">
      <c r="B1136" s="89">
        <v>7858365000</v>
      </c>
      <c r="C1136" s="89">
        <v>-10.021862</v>
      </c>
      <c r="N1136" s="89">
        <v>7858365000</v>
      </c>
      <c r="O1136" s="89">
        <v>-11.495044999999999</v>
      </c>
    </row>
    <row r="1137" spans="2:15" x14ac:dyDescent="0.25">
      <c r="B1137" s="89">
        <v>7937410000</v>
      </c>
      <c r="C1137" s="89">
        <v>-10.100269000000001</v>
      </c>
      <c r="N1137" s="89">
        <v>7937410000</v>
      </c>
      <c r="O1137" s="89">
        <v>-11.602544</v>
      </c>
    </row>
    <row r="1138" spans="2:15" x14ac:dyDescent="0.25">
      <c r="B1138" s="89">
        <v>8016455000</v>
      </c>
      <c r="C1138" s="89">
        <v>-10.205427999999999</v>
      </c>
      <c r="N1138" s="89">
        <v>8016455000</v>
      </c>
      <c r="O1138" s="89">
        <v>-11.681309000000001</v>
      </c>
    </row>
    <row r="1139" spans="2:15" x14ac:dyDescent="0.25">
      <c r="B1139" s="89">
        <v>8095500000</v>
      </c>
      <c r="C1139" s="89">
        <v>-10.214869</v>
      </c>
      <c r="N1139" s="89">
        <v>8095500000</v>
      </c>
      <c r="O1139" s="89">
        <v>-11.712878</v>
      </c>
    </row>
    <row r="1140" spans="2:15" x14ac:dyDescent="0.25">
      <c r="B1140" s="89">
        <v>8174545000</v>
      </c>
      <c r="C1140" s="89">
        <v>-10.250773000000001</v>
      </c>
      <c r="N1140" s="89">
        <v>8174545000</v>
      </c>
      <c r="O1140" s="89">
        <v>-11.748964000000001</v>
      </c>
    </row>
    <row r="1141" spans="2:15" x14ac:dyDescent="0.25">
      <c r="B1141" s="89">
        <v>8253590000</v>
      </c>
      <c r="C1141" s="89">
        <v>-10.22673</v>
      </c>
      <c r="N1141" s="89">
        <v>8253590000</v>
      </c>
      <c r="O1141" s="89">
        <v>-11.752725999999999</v>
      </c>
    </row>
    <row r="1142" spans="2:15" x14ac:dyDescent="0.25">
      <c r="B1142" s="89">
        <v>8332635000</v>
      </c>
      <c r="C1142" s="89">
        <v>-10.22706</v>
      </c>
      <c r="N1142" s="89">
        <v>8332635000</v>
      </c>
      <c r="O1142" s="89">
        <v>-11.771258</v>
      </c>
    </row>
    <row r="1143" spans="2:15" x14ac:dyDescent="0.25">
      <c r="B1143" s="89">
        <v>8411680000</v>
      </c>
      <c r="C1143" s="89">
        <v>-10.241474999999999</v>
      </c>
      <c r="N1143" s="89">
        <v>8411680000</v>
      </c>
      <c r="O1143" s="89">
        <v>-11.787094</v>
      </c>
    </row>
    <row r="1144" spans="2:15" x14ac:dyDescent="0.25">
      <c r="B1144" s="89">
        <v>8490725000</v>
      </c>
      <c r="C1144" s="89">
        <v>-10.218719</v>
      </c>
      <c r="N1144" s="89">
        <v>8490725000</v>
      </c>
      <c r="O1144" s="89">
        <v>-11.771326999999999</v>
      </c>
    </row>
    <row r="1145" spans="2:15" x14ac:dyDescent="0.25">
      <c r="B1145" s="89">
        <v>8569770000</v>
      </c>
      <c r="C1145" s="89">
        <v>-10.218215000000001</v>
      </c>
      <c r="N1145" s="89">
        <v>8569770000</v>
      </c>
      <c r="O1145" s="89">
        <v>-11.79326</v>
      </c>
    </row>
    <row r="1146" spans="2:15" x14ac:dyDescent="0.25">
      <c r="B1146" s="89">
        <v>8648815000</v>
      </c>
      <c r="C1146" s="89">
        <v>-10.184778</v>
      </c>
      <c r="N1146" s="89">
        <v>8648815000</v>
      </c>
      <c r="O1146" s="89">
        <v>-11.75611</v>
      </c>
    </row>
    <row r="1147" spans="2:15" x14ac:dyDescent="0.25">
      <c r="B1147" s="89">
        <v>8727860000</v>
      </c>
      <c r="C1147" s="89">
        <v>-10.103963</v>
      </c>
      <c r="N1147" s="89">
        <v>8727860000</v>
      </c>
      <c r="O1147" s="89">
        <v>-11.683703</v>
      </c>
    </row>
    <row r="1148" spans="2:15" x14ac:dyDescent="0.25">
      <c r="B1148" s="89">
        <v>8806905000</v>
      </c>
      <c r="C1148" s="89">
        <v>-10.052891000000001</v>
      </c>
      <c r="N1148" s="89">
        <v>8806905000</v>
      </c>
      <c r="O1148" s="89">
        <v>-11.61909</v>
      </c>
    </row>
    <row r="1149" spans="2:15" x14ac:dyDescent="0.25">
      <c r="B1149" s="89">
        <v>8885950000</v>
      </c>
      <c r="C1149" s="89">
        <v>-9.9726820000000007</v>
      </c>
      <c r="N1149" s="89">
        <v>8885950000</v>
      </c>
      <c r="O1149" s="89">
        <v>-11.530931000000001</v>
      </c>
    </row>
    <row r="1150" spans="2:15" x14ac:dyDescent="0.25">
      <c r="B1150" s="89">
        <v>8964995000</v>
      </c>
      <c r="C1150" s="89">
        <v>-9.9792346999999992</v>
      </c>
      <c r="N1150" s="89">
        <v>8964995000</v>
      </c>
      <c r="O1150" s="89">
        <v>-11.563673</v>
      </c>
    </row>
    <row r="1151" spans="2:15" x14ac:dyDescent="0.25">
      <c r="B1151" s="89">
        <v>9044040000</v>
      </c>
      <c r="C1151" s="89">
        <v>-9.9081344999999992</v>
      </c>
      <c r="N1151" s="89">
        <v>9044040000</v>
      </c>
      <c r="O1151" s="89">
        <v>-11.523778</v>
      </c>
    </row>
    <row r="1152" spans="2:15" x14ac:dyDescent="0.25">
      <c r="B1152" s="89">
        <v>9123085000</v>
      </c>
      <c r="C1152" s="89">
        <v>-9.8291520999999999</v>
      </c>
      <c r="N1152" s="89">
        <v>9123085000</v>
      </c>
      <c r="O1152" s="89">
        <v>-11.517614999999999</v>
      </c>
    </row>
    <row r="1153" spans="2:15" x14ac:dyDescent="0.25">
      <c r="B1153" s="89">
        <v>9202130000</v>
      </c>
      <c r="C1153" s="89">
        <v>-9.7695293000000003</v>
      </c>
      <c r="N1153" s="89">
        <v>9202130000</v>
      </c>
      <c r="O1153" s="89">
        <v>-11.504156999999999</v>
      </c>
    </row>
    <row r="1154" spans="2:15" x14ac:dyDescent="0.25">
      <c r="B1154" s="89">
        <v>9281175000</v>
      </c>
      <c r="C1154" s="89">
        <v>-9.6998072000000004</v>
      </c>
      <c r="N1154" s="89">
        <v>9281175000</v>
      </c>
      <c r="O1154" s="89">
        <v>-11.469403</v>
      </c>
    </row>
    <row r="1155" spans="2:15" x14ac:dyDescent="0.25">
      <c r="B1155" s="89">
        <v>9360220000</v>
      </c>
      <c r="C1155" s="89">
        <v>-9.6780472</v>
      </c>
      <c r="N1155" s="89">
        <v>9360220000</v>
      </c>
      <c r="O1155" s="89">
        <v>-11.472854999999999</v>
      </c>
    </row>
    <row r="1156" spans="2:15" x14ac:dyDescent="0.25">
      <c r="B1156" s="89">
        <v>9439265000</v>
      </c>
      <c r="C1156" s="89">
        <v>-9.6727065999999997</v>
      </c>
      <c r="N1156" s="89">
        <v>9439265000</v>
      </c>
      <c r="O1156" s="89">
        <v>-11.472996999999999</v>
      </c>
    </row>
    <row r="1157" spans="2:15" x14ac:dyDescent="0.25">
      <c r="B1157" s="89">
        <v>9518310000</v>
      </c>
      <c r="C1157" s="89">
        <v>-9.6836023000000004</v>
      </c>
      <c r="N1157" s="89">
        <v>9518310000</v>
      </c>
      <c r="O1157" s="89">
        <v>-11.497548</v>
      </c>
    </row>
    <row r="1158" spans="2:15" x14ac:dyDescent="0.25">
      <c r="B1158" s="89">
        <v>9597355000</v>
      </c>
      <c r="C1158" s="89">
        <v>-9.6698035999999998</v>
      </c>
      <c r="N1158" s="89">
        <v>9597355000</v>
      </c>
      <c r="O1158" s="89">
        <v>-11.488276000000001</v>
      </c>
    </row>
    <row r="1159" spans="2:15" x14ac:dyDescent="0.25">
      <c r="B1159" s="89">
        <v>9676400000</v>
      </c>
      <c r="C1159" s="89">
        <v>-9.6377077</v>
      </c>
      <c r="N1159" s="89">
        <v>9676400000</v>
      </c>
      <c r="O1159" s="89">
        <v>-11.452429</v>
      </c>
    </row>
    <row r="1160" spans="2:15" x14ac:dyDescent="0.25">
      <c r="B1160" s="89">
        <v>9755445000</v>
      </c>
      <c r="C1160" s="89">
        <v>-9.6694527000000008</v>
      </c>
      <c r="N1160" s="89">
        <v>9755445000</v>
      </c>
      <c r="O1160" s="89">
        <v>-11.487546</v>
      </c>
    </row>
    <row r="1161" spans="2:15" x14ac:dyDescent="0.25">
      <c r="B1161" s="89">
        <v>9834490000</v>
      </c>
      <c r="C1161" s="89">
        <v>-9.6673117000000008</v>
      </c>
      <c r="N1161" s="89">
        <v>9834490000</v>
      </c>
      <c r="O1161" s="89">
        <v>-11.501988000000001</v>
      </c>
    </row>
    <row r="1162" spans="2:15" x14ac:dyDescent="0.25">
      <c r="B1162" s="89">
        <v>9913535000</v>
      </c>
      <c r="C1162" s="89">
        <v>-9.6930245999999993</v>
      </c>
      <c r="N1162" s="89">
        <v>9913535000</v>
      </c>
      <c r="O1162" s="89">
        <v>-11.55538</v>
      </c>
    </row>
    <row r="1163" spans="2:15" x14ac:dyDescent="0.25">
      <c r="B1163" s="89">
        <v>9992580000</v>
      </c>
      <c r="C1163" s="89">
        <v>-9.6974449000000007</v>
      </c>
      <c r="N1163" s="89">
        <v>9992580000</v>
      </c>
      <c r="O1163" s="89">
        <v>-11.579763</v>
      </c>
    </row>
    <row r="1164" spans="2:15" x14ac:dyDescent="0.25">
      <c r="B1164" s="89">
        <v>10071625000</v>
      </c>
      <c r="C1164" s="89">
        <v>-9.6901197000000003</v>
      </c>
      <c r="N1164" s="89">
        <v>10071625000</v>
      </c>
      <c r="O1164" s="89">
        <v>-11.602936</v>
      </c>
    </row>
    <row r="1165" spans="2:15" x14ac:dyDescent="0.25">
      <c r="B1165" s="89">
        <v>10150670000</v>
      </c>
      <c r="C1165" s="89">
        <v>-9.6953639999999996</v>
      </c>
      <c r="N1165" s="89">
        <v>10150670000</v>
      </c>
      <c r="O1165" s="89">
        <v>-11.63125</v>
      </c>
    </row>
    <row r="1166" spans="2:15" x14ac:dyDescent="0.25">
      <c r="B1166" s="89">
        <v>10229715000</v>
      </c>
      <c r="C1166" s="89">
        <v>-9.6975803000000003</v>
      </c>
      <c r="N1166" s="89">
        <v>10229715000</v>
      </c>
      <c r="O1166" s="89">
        <v>-11.657913000000001</v>
      </c>
    </row>
    <row r="1167" spans="2:15" x14ac:dyDescent="0.25">
      <c r="B1167" s="89">
        <v>10308760000</v>
      </c>
      <c r="C1167" s="89">
        <v>-9.7370824999999996</v>
      </c>
      <c r="N1167" s="89">
        <v>10308760000</v>
      </c>
      <c r="O1167" s="89">
        <v>-11.73455</v>
      </c>
    </row>
    <row r="1168" spans="2:15" x14ac:dyDescent="0.25">
      <c r="B1168" s="89">
        <v>10387805000</v>
      </c>
      <c r="C1168" s="89">
        <v>-9.7382755000000003</v>
      </c>
      <c r="N1168" s="89">
        <v>10387805000</v>
      </c>
      <c r="O1168" s="89">
        <v>-11.795327</v>
      </c>
    </row>
    <row r="1169" spans="2:15" x14ac:dyDescent="0.25">
      <c r="B1169" s="89">
        <v>10466850000</v>
      </c>
      <c r="C1169" s="89">
        <v>-9.7313662000000001</v>
      </c>
      <c r="N1169" s="89">
        <v>10466850000</v>
      </c>
      <c r="O1169" s="89">
        <v>-11.847856999999999</v>
      </c>
    </row>
    <row r="1170" spans="2:15" x14ac:dyDescent="0.25">
      <c r="B1170" s="89">
        <v>10545895000</v>
      </c>
      <c r="C1170" s="89">
        <v>-9.7202453999999996</v>
      </c>
      <c r="N1170" s="89">
        <v>10545895000</v>
      </c>
      <c r="O1170" s="89">
        <v>-11.903202</v>
      </c>
    </row>
    <row r="1171" spans="2:15" x14ac:dyDescent="0.25">
      <c r="B1171" s="89">
        <v>10624940000</v>
      </c>
      <c r="C1171" s="89">
        <v>-9.7556238000000004</v>
      </c>
      <c r="N1171" s="89">
        <v>10624940000</v>
      </c>
      <c r="O1171" s="89">
        <v>-12.008167</v>
      </c>
    </row>
    <row r="1172" spans="2:15" x14ac:dyDescent="0.25">
      <c r="B1172" s="89">
        <v>10703985000</v>
      </c>
      <c r="C1172" s="89">
        <v>-9.7678957000000004</v>
      </c>
      <c r="N1172" s="89">
        <v>10703985000</v>
      </c>
      <c r="O1172" s="89">
        <v>-12.133603000000001</v>
      </c>
    </row>
    <row r="1173" spans="2:15" x14ac:dyDescent="0.25">
      <c r="B1173" s="89">
        <v>10783030000</v>
      </c>
      <c r="C1173" s="89">
        <v>-9.8386984000000002</v>
      </c>
      <c r="N1173" s="89">
        <v>10783030000</v>
      </c>
      <c r="O1173" s="89">
        <v>-12.35276</v>
      </c>
    </row>
    <row r="1174" spans="2:15" x14ac:dyDescent="0.25">
      <c r="B1174" s="89">
        <v>10862075000</v>
      </c>
      <c r="C1174" s="89">
        <v>-9.8623542999999998</v>
      </c>
      <c r="N1174" s="89">
        <v>10862075000</v>
      </c>
      <c r="O1174" s="89">
        <v>-12.574472</v>
      </c>
    </row>
    <row r="1175" spans="2:15" x14ac:dyDescent="0.25">
      <c r="B1175" s="89">
        <v>10941120000</v>
      </c>
      <c r="C1175" s="89">
        <v>-9.9119740000000007</v>
      </c>
      <c r="N1175" s="89">
        <v>10941120000</v>
      </c>
      <c r="O1175" s="89">
        <v>-12.823124999999999</v>
      </c>
    </row>
    <row r="1176" spans="2:15" x14ac:dyDescent="0.25">
      <c r="B1176" s="89">
        <v>11020165000</v>
      </c>
      <c r="C1176" s="89">
        <v>-9.9720057999999998</v>
      </c>
      <c r="N1176" s="89">
        <v>11020165000</v>
      </c>
      <c r="O1176" s="89">
        <v>-13.105243</v>
      </c>
    </row>
    <row r="1177" spans="2:15" x14ac:dyDescent="0.25">
      <c r="B1177" s="89">
        <v>11099210000</v>
      </c>
      <c r="C1177" s="89">
        <v>-9.9748401999999992</v>
      </c>
      <c r="N1177" s="89">
        <v>11099210000</v>
      </c>
      <c r="O1177" s="89">
        <v>-13.446266</v>
      </c>
    </row>
    <row r="1178" spans="2:15" x14ac:dyDescent="0.25">
      <c r="B1178" s="89">
        <v>11178255000</v>
      </c>
      <c r="C1178" s="89">
        <v>-10.042978</v>
      </c>
      <c r="N1178" s="89">
        <v>11178255000</v>
      </c>
      <c r="O1178" s="89">
        <v>-13.841161</v>
      </c>
    </row>
    <row r="1179" spans="2:15" x14ac:dyDescent="0.25">
      <c r="B1179" s="89">
        <v>11257300000</v>
      </c>
      <c r="C1179" s="89">
        <v>-10.058695</v>
      </c>
      <c r="N1179" s="89">
        <v>11257300000</v>
      </c>
      <c r="O1179" s="89">
        <v>-14.171683</v>
      </c>
    </row>
    <row r="1180" spans="2:15" x14ac:dyDescent="0.25">
      <c r="B1180" s="89">
        <v>11336345000</v>
      </c>
      <c r="C1180" s="89">
        <v>-10.185060999999999</v>
      </c>
      <c r="N1180" s="89">
        <v>11336345000</v>
      </c>
      <c r="O1180" s="89">
        <v>-14.980466</v>
      </c>
    </row>
    <row r="1181" spans="2:15" x14ac:dyDescent="0.25">
      <c r="B1181" s="89">
        <v>11415390000</v>
      </c>
      <c r="C1181" s="89">
        <v>-10.272138</v>
      </c>
      <c r="N1181" s="89">
        <v>11415390000</v>
      </c>
      <c r="O1181" s="89">
        <v>-15.851476</v>
      </c>
    </row>
    <row r="1182" spans="2:15" x14ac:dyDescent="0.25">
      <c r="B1182" s="89">
        <v>11494435000</v>
      </c>
      <c r="C1182" s="89">
        <v>-10.343838</v>
      </c>
      <c r="N1182" s="89">
        <v>11494435000</v>
      </c>
      <c r="O1182" s="89">
        <v>-16.571051000000001</v>
      </c>
    </row>
    <row r="1183" spans="2:15" x14ac:dyDescent="0.25">
      <c r="B1183" s="89">
        <v>11573480000</v>
      </c>
      <c r="C1183" s="89">
        <v>-10.493261</v>
      </c>
      <c r="N1183" s="89">
        <v>11573480000</v>
      </c>
      <c r="O1183" s="89">
        <v>-17.279522</v>
      </c>
    </row>
    <row r="1184" spans="2:15" x14ac:dyDescent="0.25">
      <c r="B1184" s="89">
        <v>11652525000</v>
      </c>
      <c r="C1184" s="89">
        <v>-10.629706000000001</v>
      </c>
      <c r="N1184" s="89">
        <v>11652525000</v>
      </c>
      <c r="O1184" s="89">
        <v>-18.220746999999999</v>
      </c>
    </row>
    <row r="1185" spans="2:15" x14ac:dyDescent="0.25">
      <c r="B1185" s="89">
        <v>11731570000</v>
      </c>
      <c r="C1185" s="89">
        <v>-10.831518000000001</v>
      </c>
      <c r="N1185" s="89">
        <v>11731570000</v>
      </c>
      <c r="O1185" s="89">
        <v>-19.555904000000002</v>
      </c>
    </row>
    <row r="1186" spans="2:15" x14ac:dyDescent="0.25">
      <c r="B1186" s="89">
        <v>11810615000</v>
      </c>
      <c r="C1186" s="89">
        <v>-11.014582000000001</v>
      </c>
      <c r="N1186" s="89">
        <v>11810615000</v>
      </c>
      <c r="O1186" s="89">
        <v>-21.00132</v>
      </c>
    </row>
    <row r="1187" spans="2:15" x14ac:dyDescent="0.25">
      <c r="B1187" s="89">
        <v>11889660000</v>
      </c>
      <c r="C1187" s="89">
        <v>-11.263832000000001</v>
      </c>
      <c r="N1187" s="89">
        <v>11889660000</v>
      </c>
      <c r="O1187" s="89">
        <v>-22.319927</v>
      </c>
    </row>
    <row r="1188" spans="2:15" x14ac:dyDescent="0.25">
      <c r="B1188" s="89">
        <v>11968705000</v>
      </c>
      <c r="C1188" s="89">
        <v>-11.522337</v>
      </c>
      <c r="N1188" s="89">
        <v>11968705000</v>
      </c>
      <c r="O1188" s="89">
        <v>-23.446418999999999</v>
      </c>
    </row>
    <row r="1189" spans="2:15" x14ac:dyDescent="0.25">
      <c r="B1189" s="89">
        <v>12047750000</v>
      </c>
      <c r="C1189" s="89">
        <v>-11.813231</v>
      </c>
      <c r="N1189" s="89">
        <v>12047750000</v>
      </c>
      <c r="O1189" s="89">
        <v>-24.507836999999999</v>
      </c>
    </row>
    <row r="1190" spans="2:15" x14ac:dyDescent="0.25">
      <c r="B1190" s="89">
        <v>12126795000</v>
      </c>
      <c r="C1190" s="89">
        <v>-12.164070000000001</v>
      </c>
      <c r="N1190" s="89">
        <v>12126795000</v>
      </c>
      <c r="O1190" s="89">
        <v>-25.844650000000001</v>
      </c>
    </row>
    <row r="1191" spans="2:15" x14ac:dyDescent="0.25">
      <c r="B1191" s="89">
        <v>12205840000</v>
      </c>
      <c r="C1191" s="89">
        <v>-12.5715</v>
      </c>
      <c r="N1191" s="89">
        <v>12205840000</v>
      </c>
      <c r="O1191" s="89">
        <v>-27.339570999999999</v>
      </c>
    </row>
    <row r="1192" spans="2:15" x14ac:dyDescent="0.25">
      <c r="B1192" s="89">
        <v>12284885000</v>
      </c>
      <c r="C1192" s="89">
        <v>-12.999174999999999</v>
      </c>
      <c r="N1192" s="89">
        <v>12284885000</v>
      </c>
      <c r="O1192" s="89">
        <v>-28.577957000000001</v>
      </c>
    </row>
    <row r="1193" spans="2:15" x14ac:dyDescent="0.25">
      <c r="B1193" s="89">
        <v>12363930000</v>
      </c>
      <c r="C1193" s="89">
        <v>-13.454864000000001</v>
      </c>
      <c r="N1193" s="89">
        <v>12363930000</v>
      </c>
      <c r="O1193" s="89">
        <v>-29.639638999999999</v>
      </c>
    </row>
    <row r="1194" spans="2:15" x14ac:dyDescent="0.25">
      <c r="B1194" s="89">
        <v>12442975000</v>
      </c>
      <c r="C1194" s="89">
        <v>-13.969187</v>
      </c>
      <c r="N1194" s="89">
        <v>12442975000</v>
      </c>
      <c r="O1194" s="89">
        <v>-30.434341</v>
      </c>
    </row>
    <row r="1195" spans="2:15" x14ac:dyDescent="0.25">
      <c r="B1195" s="89">
        <v>12522020000</v>
      </c>
      <c r="C1195" s="89">
        <v>-14.546861</v>
      </c>
      <c r="N1195" s="89">
        <v>12522020000</v>
      </c>
      <c r="O1195" s="89">
        <v>-30.879975999999999</v>
      </c>
    </row>
    <row r="1196" spans="2:15" x14ac:dyDescent="0.25">
      <c r="B1196" s="89">
        <v>12601065000</v>
      </c>
      <c r="C1196" s="89">
        <v>-15.170912</v>
      </c>
      <c r="N1196" s="89">
        <v>12601065000</v>
      </c>
      <c r="O1196" s="89">
        <v>-31.391919999999999</v>
      </c>
    </row>
    <row r="1197" spans="2:15" x14ac:dyDescent="0.25">
      <c r="B1197" s="89">
        <v>12680110000</v>
      </c>
      <c r="C1197" s="89">
        <v>-15.920876</v>
      </c>
      <c r="N1197" s="89">
        <v>12680110000</v>
      </c>
      <c r="O1197" s="89">
        <v>-31.942827000000001</v>
      </c>
    </row>
    <row r="1198" spans="2:15" x14ac:dyDescent="0.25">
      <c r="B1198" s="89">
        <v>12759155000</v>
      </c>
      <c r="C1198" s="89">
        <v>-16.768315999999999</v>
      </c>
      <c r="N1198" s="89">
        <v>12759155000</v>
      </c>
      <c r="O1198" s="89">
        <v>-31.986751999999999</v>
      </c>
    </row>
    <row r="1199" spans="2:15" x14ac:dyDescent="0.25">
      <c r="B1199" s="89">
        <v>12838200000</v>
      </c>
      <c r="C1199" s="89">
        <v>-17.669640000000001</v>
      </c>
      <c r="N1199" s="89">
        <v>12838200000</v>
      </c>
      <c r="O1199" s="89">
        <v>-31.374918000000001</v>
      </c>
    </row>
    <row r="1200" spans="2:15" x14ac:dyDescent="0.25">
      <c r="B1200" s="89">
        <v>12917245000</v>
      </c>
      <c r="C1200" s="89">
        <v>-18.587833</v>
      </c>
      <c r="N1200" s="89">
        <v>12917245000</v>
      </c>
      <c r="O1200" s="89">
        <v>-30.625426999999998</v>
      </c>
    </row>
    <row r="1201" spans="2:15" x14ac:dyDescent="0.25">
      <c r="B1201" s="89">
        <v>12996290000</v>
      </c>
      <c r="C1201" s="89">
        <v>-19.513262000000001</v>
      </c>
      <c r="N1201" s="89">
        <v>12996290000</v>
      </c>
      <c r="O1201" s="89">
        <v>-29.941497999999999</v>
      </c>
    </row>
    <row r="1202" spans="2:15" x14ac:dyDescent="0.25">
      <c r="B1202" s="89">
        <v>13075335000</v>
      </c>
      <c r="C1202" s="89">
        <v>-20.406651</v>
      </c>
      <c r="N1202" s="89">
        <v>13075335000</v>
      </c>
      <c r="O1202" s="89">
        <v>-29.128879999999999</v>
      </c>
    </row>
    <row r="1203" spans="2:15" x14ac:dyDescent="0.25">
      <c r="B1203" s="89">
        <v>13154380000</v>
      </c>
      <c r="C1203" s="89">
        <v>-21.191216000000001</v>
      </c>
      <c r="N1203" s="89">
        <v>13154380000</v>
      </c>
      <c r="O1203" s="89">
        <v>-27.821073999999999</v>
      </c>
    </row>
    <row r="1204" spans="2:15" x14ac:dyDescent="0.25">
      <c r="B1204" s="89">
        <v>13233425000</v>
      </c>
      <c r="C1204" s="89">
        <v>-21.812206</v>
      </c>
      <c r="N1204" s="89">
        <v>13233425000</v>
      </c>
      <c r="O1204" s="89">
        <v>-26.274338</v>
      </c>
    </row>
    <row r="1205" spans="2:15" x14ac:dyDescent="0.25">
      <c r="B1205" s="89">
        <v>13312470000</v>
      </c>
      <c r="C1205" s="89">
        <v>-22.386144999999999</v>
      </c>
      <c r="N1205" s="89">
        <v>13312470000</v>
      </c>
      <c r="O1205" s="89">
        <v>-24.751162000000001</v>
      </c>
    </row>
    <row r="1206" spans="2:15" x14ac:dyDescent="0.25">
      <c r="B1206" s="89">
        <v>13391515000</v>
      </c>
      <c r="C1206" s="89">
        <v>-22.956682000000001</v>
      </c>
      <c r="N1206" s="89">
        <v>13391515000</v>
      </c>
      <c r="O1206" s="89">
        <v>-23.398548000000002</v>
      </c>
    </row>
    <row r="1207" spans="2:15" x14ac:dyDescent="0.25">
      <c r="B1207" s="89">
        <v>13470560000</v>
      </c>
      <c r="C1207" s="89">
        <v>-23.663601</v>
      </c>
      <c r="N1207" s="89">
        <v>13470560000</v>
      </c>
      <c r="O1207" s="89">
        <v>-21.951694</v>
      </c>
    </row>
    <row r="1208" spans="2:15" x14ac:dyDescent="0.25">
      <c r="B1208" s="89">
        <v>13549605000</v>
      </c>
      <c r="C1208" s="89">
        <v>-24.479624000000001</v>
      </c>
      <c r="N1208" s="89">
        <v>13549605000</v>
      </c>
      <c r="O1208" s="89">
        <v>-20.223326</v>
      </c>
    </row>
    <row r="1209" spans="2:15" x14ac:dyDescent="0.25">
      <c r="B1209" s="89">
        <v>13628650000</v>
      </c>
      <c r="C1209" s="89">
        <v>-25.308865000000001</v>
      </c>
      <c r="N1209" s="89">
        <v>13628650000</v>
      </c>
      <c r="O1209" s="89">
        <v>-18.660181000000001</v>
      </c>
    </row>
    <row r="1210" spans="2:15" x14ac:dyDescent="0.25">
      <c r="B1210" s="89">
        <v>13707695000</v>
      </c>
      <c r="C1210" s="89">
        <v>-26.321299</v>
      </c>
      <c r="N1210" s="89">
        <v>13707695000</v>
      </c>
      <c r="O1210" s="89">
        <v>-17.454674000000001</v>
      </c>
    </row>
    <row r="1211" spans="2:15" x14ac:dyDescent="0.25">
      <c r="B1211" s="89">
        <v>13786740000</v>
      </c>
      <c r="C1211" s="89">
        <v>-27.601237999999999</v>
      </c>
      <c r="N1211" s="89">
        <v>13786740000</v>
      </c>
      <c r="O1211" s="89">
        <v>-16.360610999999999</v>
      </c>
    </row>
    <row r="1212" spans="2:15" x14ac:dyDescent="0.25">
      <c r="B1212" s="89">
        <v>13865785000</v>
      </c>
      <c r="C1212" s="89">
        <v>-29.015557999999999</v>
      </c>
      <c r="N1212" s="89">
        <v>13865785000</v>
      </c>
      <c r="O1212" s="89">
        <v>-15.390743000000001</v>
      </c>
    </row>
    <row r="1213" spans="2:15" x14ac:dyDescent="0.25">
      <c r="B1213" s="89">
        <v>13944830000</v>
      </c>
      <c r="C1213" s="89">
        <v>-30.661532999999999</v>
      </c>
      <c r="N1213" s="89">
        <v>13944830000</v>
      </c>
      <c r="O1213" s="89">
        <v>-14.730584</v>
      </c>
    </row>
    <row r="1214" spans="2:15" x14ac:dyDescent="0.25">
      <c r="B1214" s="89">
        <v>14023875000</v>
      </c>
      <c r="C1214" s="89">
        <v>-32.629950999999998</v>
      </c>
      <c r="N1214" s="89">
        <v>14023875000</v>
      </c>
      <c r="O1214" s="89">
        <v>-14.464093</v>
      </c>
    </row>
    <row r="1215" spans="2:15" x14ac:dyDescent="0.25">
      <c r="B1215" s="89">
        <v>14102920000</v>
      </c>
      <c r="C1215" s="89">
        <v>-34.753906000000001</v>
      </c>
      <c r="N1215" s="89">
        <v>14102920000</v>
      </c>
      <c r="O1215" s="89">
        <v>-14.340336000000001</v>
      </c>
    </row>
    <row r="1216" spans="2:15" x14ac:dyDescent="0.25">
      <c r="B1216" s="89">
        <v>14181965000</v>
      </c>
      <c r="C1216" s="89">
        <v>-36.970759999999999</v>
      </c>
      <c r="N1216" s="89">
        <v>14181965000</v>
      </c>
      <c r="O1216" s="89">
        <v>-14.437644000000001</v>
      </c>
    </row>
    <row r="1217" spans="2:15" x14ac:dyDescent="0.25">
      <c r="B1217" s="89">
        <v>14261010000</v>
      </c>
      <c r="C1217" s="89">
        <v>-39.065002</v>
      </c>
      <c r="N1217" s="89">
        <v>14261010000</v>
      </c>
      <c r="O1217" s="89">
        <v>-14.766564000000001</v>
      </c>
    </row>
    <row r="1218" spans="2:15" x14ac:dyDescent="0.25">
      <c r="B1218" s="89">
        <v>14340055000</v>
      </c>
      <c r="C1218" s="89">
        <v>-41.061104</v>
      </c>
      <c r="N1218" s="89">
        <v>14340055000</v>
      </c>
      <c r="O1218" s="89">
        <v>-15.223027999999999</v>
      </c>
    </row>
    <row r="1219" spans="2:15" x14ac:dyDescent="0.25">
      <c r="B1219" s="89">
        <v>14419100000</v>
      </c>
      <c r="C1219" s="89">
        <v>-42.818859000000003</v>
      </c>
      <c r="N1219" s="89">
        <v>14419100000</v>
      </c>
      <c r="O1219" s="89">
        <v>-15.68723</v>
      </c>
    </row>
    <row r="1220" spans="2:15" x14ac:dyDescent="0.25">
      <c r="B1220" s="89">
        <v>14498145000</v>
      </c>
      <c r="C1220" s="89">
        <v>-44.334403999999999</v>
      </c>
      <c r="N1220" s="89">
        <v>14498145000</v>
      </c>
      <c r="O1220" s="89">
        <v>-16.16403</v>
      </c>
    </row>
    <row r="1221" spans="2:15" x14ac:dyDescent="0.25">
      <c r="B1221" s="89">
        <v>14577190000</v>
      </c>
      <c r="C1221" s="89">
        <v>-45.503273</v>
      </c>
      <c r="N1221" s="89">
        <v>14577190000</v>
      </c>
      <c r="O1221" s="89">
        <v>-16.527767000000001</v>
      </c>
    </row>
    <row r="1222" spans="2:15" x14ac:dyDescent="0.25">
      <c r="B1222" s="89">
        <v>14656235000</v>
      </c>
      <c r="C1222" s="89">
        <v>-46.360610999999999</v>
      </c>
      <c r="N1222" s="89">
        <v>14656235000</v>
      </c>
      <c r="O1222" s="89">
        <v>-16.993863999999999</v>
      </c>
    </row>
    <row r="1223" spans="2:15" x14ac:dyDescent="0.25">
      <c r="B1223" s="89">
        <v>14735280000</v>
      </c>
      <c r="C1223" s="89">
        <v>-46.712429</v>
      </c>
      <c r="N1223" s="89">
        <v>14735280000</v>
      </c>
      <c r="O1223" s="89">
        <v>-17.528793</v>
      </c>
    </row>
    <row r="1224" spans="2:15" x14ac:dyDescent="0.25">
      <c r="B1224" s="89">
        <v>14814325000</v>
      </c>
      <c r="C1224" s="89">
        <v>-46.669769000000002</v>
      </c>
      <c r="N1224" s="89">
        <v>14814325000</v>
      </c>
      <c r="O1224" s="89">
        <v>-18.286524</v>
      </c>
    </row>
    <row r="1225" spans="2:15" x14ac:dyDescent="0.25">
      <c r="B1225" s="89">
        <v>14893370000</v>
      </c>
      <c r="C1225" s="89">
        <v>-45.934916999999999</v>
      </c>
      <c r="N1225" s="89">
        <v>14893370000</v>
      </c>
      <c r="O1225" s="89">
        <v>-19.255448999999999</v>
      </c>
    </row>
    <row r="1226" spans="2:15" x14ac:dyDescent="0.25">
      <c r="B1226" s="89">
        <v>14972415000</v>
      </c>
      <c r="C1226" s="89">
        <v>-44.818085000000004</v>
      </c>
      <c r="N1226" s="89">
        <v>14972415000</v>
      </c>
      <c r="O1226" s="89">
        <v>-20.363227999999999</v>
      </c>
    </row>
    <row r="1227" spans="2:15" x14ac:dyDescent="0.25">
      <c r="B1227" s="89">
        <v>15051460000</v>
      </c>
      <c r="C1227" s="89">
        <v>-43.256481000000001</v>
      </c>
      <c r="N1227" s="89">
        <v>15051460000</v>
      </c>
      <c r="O1227" s="89">
        <v>-21.509502000000001</v>
      </c>
    </row>
    <row r="1228" spans="2:15" x14ac:dyDescent="0.25">
      <c r="B1228" s="89">
        <v>15130505000</v>
      </c>
      <c r="C1228" s="89">
        <v>-41.367713999999999</v>
      </c>
      <c r="N1228" s="89">
        <v>15130505000</v>
      </c>
      <c r="O1228" s="89">
        <v>-22.697599</v>
      </c>
    </row>
    <row r="1229" spans="2:15" x14ac:dyDescent="0.25">
      <c r="B1229" s="89">
        <v>15209550000</v>
      </c>
      <c r="C1229" s="89">
        <v>-39.570960999999997</v>
      </c>
      <c r="N1229" s="89">
        <v>15209550000</v>
      </c>
      <c r="O1229" s="89">
        <v>-23.955593</v>
      </c>
    </row>
    <row r="1230" spans="2:15" x14ac:dyDescent="0.25">
      <c r="B1230" s="89">
        <v>15288595000</v>
      </c>
      <c r="C1230" s="89">
        <v>-37.914867000000001</v>
      </c>
      <c r="N1230" s="89">
        <v>15288595000</v>
      </c>
      <c r="O1230" s="89">
        <v>-25.277994</v>
      </c>
    </row>
    <row r="1231" spans="2:15" x14ac:dyDescent="0.25">
      <c r="B1231" s="89">
        <v>15367640000</v>
      </c>
      <c r="C1231" s="89">
        <v>-36.336235000000002</v>
      </c>
      <c r="N1231" s="89">
        <v>15367640000</v>
      </c>
      <c r="O1231" s="89">
        <v>-26.736702000000001</v>
      </c>
    </row>
    <row r="1232" spans="2:15" x14ac:dyDescent="0.25">
      <c r="B1232" s="89">
        <v>15446685000</v>
      </c>
      <c r="C1232" s="89">
        <v>-34.640320000000003</v>
      </c>
      <c r="N1232" s="89">
        <v>15446685000</v>
      </c>
      <c r="O1232" s="89">
        <v>-28.294513999999999</v>
      </c>
    </row>
    <row r="1233" spans="2:15" x14ac:dyDescent="0.25">
      <c r="B1233" s="89">
        <v>15525730000</v>
      </c>
      <c r="C1233" s="89">
        <v>-33.077671000000002</v>
      </c>
      <c r="N1233" s="89">
        <v>15525730000</v>
      </c>
      <c r="O1233" s="89">
        <v>-30.265799000000001</v>
      </c>
    </row>
    <row r="1234" spans="2:15" x14ac:dyDescent="0.25">
      <c r="B1234" s="89">
        <v>15604775000</v>
      </c>
      <c r="C1234" s="89">
        <v>-31.868970999999998</v>
      </c>
      <c r="N1234" s="89">
        <v>15604775000</v>
      </c>
      <c r="O1234" s="89">
        <v>-32.346764</v>
      </c>
    </row>
    <row r="1235" spans="2:15" x14ac:dyDescent="0.25">
      <c r="B1235" s="89">
        <v>15683820000</v>
      </c>
      <c r="C1235" s="89">
        <v>-30.820361999999999</v>
      </c>
      <c r="N1235" s="89">
        <v>15683820000</v>
      </c>
      <c r="O1235" s="89">
        <v>-34.566093000000002</v>
      </c>
    </row>
    <row r="1236" spans="2:15" x14ac:dyDescent="0.25">
      <c r="B1236" s="89">
        <v>15762865000</v>
      </c>
      <c r="C1236" s="89">
        <v>-29.761551000000001</v>
      </c>
      <c r="N1236" s="89">
        <v>15762865000</v>
      </c>
      <c r="O1236" s="89">
        <v>-37.162956000000001</v>
      </c>
    </row>
    <row r="1237" spans="2:15" x14ac:dyDescent="0.25">
      <c r="B1237" s="89">
        <v>15841910000</v>
      </c>
      <c r="C1237" s="89">
        <v>-28.958385</v>
      </c>
      <c r="N1237" s="89">
        <v>15841910000</v>
      </c>
      <c r="O1237" s="89">
        <v>-39.618057</v>
      </c>
    </row>
    <row r="1238" spans="2:15" x14ac:dyDescent="0.25">
      <c r="B1238" s="89">
        <v>15920955000</v>
      </c>
      <c r="C1238" s="89">
        <v>-28.236197000000001</v>
      </c>
      <c r="N1238" s="89">
        <v>15920955000</v>
      </c>
      <c r="O1238" s="89">
        <v>-42.000214</v>
      </c>
    </row>
    <row r="1239" spans="2:15" x14ac:dyDescent="0.25">
      <c r="B1239" s="89">
        <v>16000000000</v>
      </c>
      <c r="C1239" s="89">
        <v>-28.007940000000001</v>
      </c>
      <c r="N1239" s="89">
        <v>16000000000</v>
      </c>
      <c r="O1239" s="89">
        <v>-43.193489</v>
      </c>
    </row>
    <row r="1240" spans="2:15" x14ac:dyDescent="0.25">
      <c r="B1240" s="89" t="s">
        <v>21</v>
      </c>
      <c r="N1240" s="89" t="s">
        <v>21</v>
      </c>
    </row>
    <row r="1243" spans="2:15" x14ac:dyDescent="0.25">
      <c r="B1243" s="89" t="s">
        <v>35</v>
      </c>
      <c r="N1243" s="89" t="s">
        <v>35</v>
      </c>
    </row>
    <row r="1244" spans="2:15" x14ac:dyDescent="0.25">
      <c r="B1244" s="89" t="s">
        <v>19</v>
      </c>
      <c r="C1244" s="89" t="s">
        <v>287</v>
      </c>
      <c r="N1244" s="89" t="s">
        <v>19</v>
      </c>
      <c r="O1244" s="89" t="s">
        <v>287</v>
      </c>
    </row>
    <row r="1245" spans="2:15" x14ac:dyDescent="0.25">
      <c r="B1245" s="89">
        <v>191000000</v>
      </c>
      <c r="C1245" s="89">
        <v>-53.727020000000003</v>
      </c>
      <c r="N1245" s="89">
        <v>191000000</v>
      </c>
      <c r="O1245" s="89">
        <v>-30.669858999999999</v>
      </c>
    </row>
    <row r="1246" spans="2:15" x14ac:dyDescent="0.25">
      <c r="B1246" s="89">
        <v>270045000</v>
      </c>
      <c r="C1246" s="89">
        <v>-50.144568999999997</v>
      </c>
      <c r="N1246" s="89">
        <v>270045000</v>
      </c>
      <c r="O1246" s="89">
        <v>-28.860016000000002</v>
      </c>
    </row>
    <row r="1247" spans="2:15" x14ac:dyDescent="0.25">
      <c r="B1247" s="89">
        <v>349090000</v>
      </c>
      <c r="C1247" s="89">
        <v>-45.101669000000001</v>
      </c>
      <c r="N1247" s="89">
        <v>349090000</v>
      </c>
      <c r="O1247" s="89">
        <v>-26.637135000000001</v>
      </c>
    </row>
    <row r="1248" spans="2:15" x14ac:dyDescent="0.25">
      <c r="B1248" s="89">
        <v>428135000</v>
      </c>
      <c r="C1248" s="89">
        <v>-41.20438</v>
      </c>
      <c r="N1248" s="89">
        <v>428135000</v>
      </c>
      <c r="O1248" s="89">
        <v>-25.114843</v>
      </c>
    </row>
    <row r="1249" spans="2:15" x14ac:dyDescent="0.25">
      <c r="B1249" s="89">
        <v>507180000</v>
      </c>
      <c r="C1249" s="89">
        <v>-38.071742999999998</v>
      </c>
      <c r="N1249" s="89">
        <v>507180000</v>
      </c>
      <c r="O1249" s="89">
        <v>-24.008900000000001</v>
      </c>
    </row>
    <row r="1250" spans="2:15" x14ac:dyDescent="0.25">
      <c r="B1250" s="89">
        <v>586225000</v>
      </c>
      <c r="C1250" s="89">
        <v>-35.679206999999998</v>
      </c>
      <c r="N1250" s="89">
        <v>586225000</v>
      </c>
      <c r="O1250" s="89">
        <v>-23.072823</v>
      </c>
    </row>
    <row r="1251" spans="2:15" x14ac:dyDescent="0.25">
      <c r="B1251" s="89">
        <v>665270000</v>
      </c>
      <c r="C1251" s="89">
        <v>-33.620972000000002</v>
      </c>
      <c r="N1251" s="89">
        <v>665270000</v>
      </c>
      <c r="O1251" s="89">
        <v>-22.457166999999998</v>
      </c>
    </row>
    <row r="1252" spans="2:15" x14ac:dyDescent="0.25">
      <c r="B1252" s="89">
        <v>744315000</v>
      </c>
      <c r="C1252" s="89">
        <v>-31.790351999999999</v>
      </c>
      <c r="N1252" s="89">
        <v>744315000</v>
      </c>
      <c r="O1252" s="89">
        <v>-21.921095000000001</v>
      </c>
    </row>
    <row r="1253" spans="2:15" x14ac:dyDescent="0.25">
      <c r="B1253" s="89">
        <v>823360000</v>
      </c>
      <c r="C1253" s="89">
        <v>-30.198238</v>
      </c>
      <c r="N1253" s="89">
        <v>823360000</v>
      </c>
      <c r="O1253" s="89">
        <v>-21.532136999999999</v>
      </c>
    </row>
    <row r="1254" spans="2:15" x14ac:dyDescent="0.25">
      <c r="B1254" s="89">
        <v>902405000</v>
      </c>
      <c r="C1254" s="89">
        <v>-28.782574</v>
      </c>
      <c r="N1254" s="89">
        <v>902405000</v>
      </c>
      <c r="O1254" s="89">
        <v>-21.150037999999999</v>
      </c>
    </row>
    <row r="1255" spans="2:15" x14ac:dyDescent="0.25">
      <c r="B1255" s="89">
        <v>981450000</v>
      </c>
      <c r="C1255" s="89">
        <v>-27.313469000000001</v>
      </c>
      <c r="N1255" s="89">
        <v>981450000</v>
      </c>
      <c r="O1255" s="89">
        <v>-20.680793999999999</v>
      </c>
    </row>
    <row r="1256" spans="2:15" x14ac:dyDescent="0.25">
      <c r="B1256" s="89">
        <v>1060495000</v>
      </c>
      <c r="C1256" s="89">
        <v>-25.716913000000002</v>
      </c>
      <c r="N1256" s="89">
        <v>1060495000</v>
      </c>
      <c r="O1256" s="89">
        <v>-20.053512999999999</v>
      </c>
    </row>
    <row r="1257" spans="2:15" x14ac:dyDescent="0.25">
      <c r="B1257" s="89">
        <v>1139540000</v>
      </c>
      <c r="C1257" s="89">
        <v>-23.974073000000001</v>
      </c>
      <c r="N1257" s="89">
        <v>1139540000</v>
      </c>
      <c r="O1257" s="89">
        <v>-19.287196999999999</v>
      </c>
    </row>
    <row r="1258" spans="2:15" x14ac:dyDescent="0.25">
      <c r="B1258" s="89">
        <v>1218585000</v>
      </c>
      <c r="C1258" s="89">
        <v>-22.165201</v>
      </c>
      <c r="N1258" s="89">
        <v>1218585000</v>
      </c>
      <c r="O1258" s="89">
        <v>-18.427917000000001</v>
      </c>
    </row>
    <row r="1259" spans="2:15" x14ac:dyDescent="0.25">
      <c r="B1259" s="89">
        <v>1297630000</v>
      </c>
      <c r="C1259" s="89">
        <v>-20.335747000000001</v>
      </c>
      <c r="N1259" s="89">
        <v>1297630000</v>
      </c>
      <c r="O1259" s="89">
        <v>-17.481660999999999</v>
      </c>
    </row>
    <row r="1260" spans="2:15" x14ac:dyDescent="0.25">
      <c r="B1260" s="89">
        <v>1376675000</v>
      </c>
      <c r="C1260" s="89">
        <v>-18.469479</v>
      </c>
      <c r="N1260" s="89">
        <v>1376675000</v>
      </c>
      <c r="O1260" s="89">
        <v>-16.550315999999999</v>
      </c>
    </row>
    <row r="1261" spans="2:15" x14ac:dyDescent="0.25">
      <c r="B1261" s="89">
        <v>1455720000</v>
      </c>
      <c r="C1261" s="89">
        <v>-16.599889999999998</v>
      </c>
      <c r="N1261" s="89">
        <v>1455720000</v>
      </c>
      <c r="O1261" s="89">
        <v>-15.655263</v>
      </c>
    </row>
    <row r="1262" spans="2:15" x14ac:dyDescent="0.25">
      <c r="B1262" s="89">
        <v>1534765000</v>
      </c>
      <c r="C1262" s="89">
        <v>-14.768558000000001</v>
      </c>
      <c r="N1262" s="89">
        <v>1534765000</v>
      </c>
      <c r="O1262" s="89">
        <v>-14.817815</v>
      </c>
    </row>
    <row r="1263" spans="2:15" x14ac:dyDescent="0.25">
      <c r="B1263" s="89">
        <v>1613810000</v>
      </c>
      <c r="C1263" s="89">
        <v>-13.056312999999999</v>
      </c>
      <c r="N1263" s="89">
        <v>1613810000</v>
      </c>
      <c r="O1263" s="89">
        <v>-14.016294</v>
      </c>
    </row>
    <row r="1264" spans="2:15" x14ac:dyDescent="0.25">
      <c r="B1264" s="89">
        <v>1692855000</v>
      </c>
      <c r="C1264" s="89">
        <v>-11.523206999999999</v>
      </c>
      <c r="N1264" s="89">
        <v>1692855000</v>
      </c>
      <c r="O1264" s="89">
        <v>-13.209742</v>
      </c>
    </row>
    <row r="1265" spans="2:15" x14ac:dyDescent="0.25">
      <c r="B1265" s="89">
        <v>1771900000</v>
      </c>
      <c r="C1265" s="89">
        <v>-10.249879999999999</v>
      </c>
      <c r="N1265" s="89">
        <v>1771900000</v>
      </c>
      <c r="O1265" s="89">
        <v>-12.466174000000001</v>
      </c>
    </row>
    <row r="1266" spans="2:15" x14ac:dyDescent="0.25">
      <c r="B1266" s="89">
        <v>1850945000</v>
      </c>
      <c r="C1266" s="89">
        <v>-9.1916589999999996</v>
      </c>
      <c r="N1266" s="89">
        <v>1850945000</v>
      </c>
      <c r="O1266" s="89">
        <v>-11.752787</v>
      </c>
    </row>
    <row r="1267" spans="2:15" x14ac:dyDescent="0.25">
      <c r="B1267" s="89">
        <v>1929990000</v>
      </c>
      <c r="C1267" s="89">
        <v>-8.4224958000000001</v>
      </c>
      <c r="N1267" s="89">
        <v>1929990000</v>
      </c>
      <c r="O1267" s="89">
        <v>-11.168148</v>
      </c>
    </row>
    <row r="1268" spans="2:15" x14ac:dyDescent="0.25">
      <c r="B1268" s="89">
        <v>2009035000</v>
      </c>
      <c r="C1268" s="89">
        <v>-7.9101404999999998</v>
      </c>
      <c r="N1268" s="89">
        <v>2009035000</v>
      </c>
      <c r="O1268" s="89">
        <v>-10.666931999999999</v>
      </c>
    </row>
    <row r="1269" spans="2:15" x14ac:dyDescent="0.25">
      <c r="B1269" s="89">
        <v>2088080000</v>
      </c>
      <c r="C1269" s="89">
        <v>-7.6354337000000001</v>
      </c>
      <c r="N1269" s="89">
        <v>2088080000</v>
      </c>
      <c r="O1269" s="89">
        <v>-10.215358999999999</v>
      </c>
    </row>
    <row r="1270" spans="2:15" x14ac:dyDescent="0.25">
      <c r="B1270" s="89">
        <v>2167125000</v>
      </c>
      <c r="C1270" s="89">
        <v>-7.5798177999999998</v>
      </c>
      <c r="N1270" s="89">
        <v>2167125000</v>
      </c>
      <c r="O1270" s="89">
        <v>-9.8154678000000004</v>
      </c>
    </row>
    <row r="1271" spans="2:15" x14ac:dyDescent="0.25">
      <c r="B1271" s="89">
        <v>2246170000</v>
      </c>
      <c r="C1271" s="89">
        <v>-7.6097856000000004</v>
      </c>
      <c r="N1271" s="89">
        <v>2246170000</v>
      </c>
      <c r="O1271" s="89">
        <v>-9.4280948999999996</v>
      </c>
    </row>
    <row r="1272" spans="2:15" x14ac:dyDescent="0.25">
      <c r="B1272" s="89">
        <v>2325215000</v>
      </c>
      <c r="C1272" s="89">
        <v>-7.7089119000000004</v>
      </c>
      <c r="N1272" s="89">
        <v>2325215000</v>
      </c>
      <c r="O1272" s="89">
        <v>-9.1159382000000004</v>
      </c>
    </row>
    <row r="1273" spans="2:15" x14ac:dyDescent="0.25">
      <c r="B1273" s="89">
        <v>2404260000</v>
      </c>
      <c r="C1273" s="89">
        <v>-7.7642955999999996</v>
      </c>
      <c r="N1273" s="89">
        <v>2404260000</v>
      </c>
      <c r="O1273" s="89">
        <v>-8.8629102999999994</v>
      </c>
    </row>
    <row r="1274" spans="2:15" x14ac:dyDescent="0.25">
      <c r="B1274" s="89">
        <v>2483305000</v>
      </c>
      <c r="C1274" s="89">
        <v>-7.8483510000000001</v>
      </c>
      <c r="N1274" s="89">
        <v>2483305000</v>
      </c>
      <c r="O1274" s="89">
        <v>-8.6825980999999999</v>
      </c>
    </row>
    <row r="1275" spans="2:15" x14ac:dyDescent="0.25">
      <c r="B1275" s="89">
        <v>2562350000</v>
      </c>
      <c r="C1275" s="89">
        <v>-7.9135938000000001</v>
      </c>
      <c r="N1275" s="89">
        <v>2562350000</v>
      </c>
      <c r="O1275" s="89">
        <v>-8.5282687999999993</v>
      </c>
    </row>
    <row r="1276" spans="2:15" x14ac:dyDescent="0.25">
      <c r="B1276" s="89">
        <v>2641395000</v>
      </c>
      <c r="C1276" s="89">
        <v>-8.0173644999999993</v>
      </c>
      <c r="N1276" s="89">
        <v>2641395000</v>
      </c>
      <c r="O1276" s="89">
        <v>-8.4221029000000005</v>
      </c>
    </row>
    <row r="1277" spans="2:15" x14ac:dyDescent="0.25">
      <c r="B1277" s="89">
        <v>2720440000</v>
      </c>
      <c r="C1277" s="89">
        <v>-8.1045513000000007</v>
      </c>
      <c r="N1277" s="89">
        <v>2720440000</v>
      </c>
      <c r="O1277" s="89">
        <v>-8.3394499</v>
      </c>
    </row>
    <row r="1278" spans="2:15" x14ac:dyDescent="0.25">
      <c r="B1278" s="89">
        <v>2799485000</v>
      </c>
      <c r="C1278" s="89">
        <v>-8.1859646000000001</v>
      </c>
      <c r="N1278" s="89">
        <v>2799485000</v>
      </c>
      <c r="O1278" s="89">
        <v>-8.2947407000000002</v>
      </c>
    </row>
    <row r="1279" spans="2:15" x14ac:dyDescent="0.25">
      <c r="B1279" s="89">
        <v>2878530000</v>
      </c>
      <c r="C1279" s="89">
        <v>-8.2238197</v>
      </c>
      <c r="N1279" s="89">
        <v>2878530000</v>
      </c>
      <c r="O1279" s="89">
        <v>-8.2641907000000003</v>
      </c>
    </row>
    <row r="1280" spans="2:15" x14ac:dyDescent="0.25">
      <c r="B1280" s="89">
        <v>2957575000</v>
      </c>
      <c r="C1280" s="89">
        <v>-8.2569885000000003</v>
      </c>
      <c r="N1280" s="89">
        <v>2957575000</v>
      </c>
      <c r="O1280" s="89">
        <v>-8.2646464999999996</v>
      </c>
    </row>
    <row r="1281" spans="2:15" x14ac:dyDescent="0.25">
      <c r="B1281" s="89">
        <v>3036620000</v>
      </c>
      <c r="C1281" s="89">
        <v>-8.3074331000000008</v>
      </c>
      <c r="N1281" s="89">
        <v>3036620000</v>
      </c>
      <c r="O1281" s="89">
        <v>-8.2720184000000003</v>
      </c>
    </row>
    <row r="1282" spans="2:15" x14ac:dyDescent="0.25">
      <c r="B1282" s="89">
        <v>3115665000</v>
      </c>
      <c r="C1282" s="89">
        <v>-8.3900585000000003</v>
      </c>
      <c r="N1282" s="89">
        <v>3115665000</v>
      </c>
      <c r="O1282" s="89">
        <v>-8.2691174000000007</v>
      </c>
    </row>
    <row r="1283" spans="2:15" x14ac:dyDescent="0.25">
      <c r="B1283" s="89">
        <v>3194710000</v>
      </c>
      <c r="C1283" s="89">
        <v>-8.4598227000000001</v>
      </c>
      <c r="N1283" s="89">
        <v>3194710000</v>
      </c>
      <c r="O1283" s="89">
        <v>-8.2441663999999992</v>
      </c>
    </row>
    <row r="1284" spans="2:15" x14ac:dyDescent="0.25">
      <c r="B1284" s="89">
        <v>3273755000</v>
      </c>
      <c r="C1284" s="89">
        <v>-8.5011282000000001</v>
      </c>
      <c r="N1284" s="89">
        <v>3273755000</v>
      </c>
      <c r="O1284" s="89">
        <v>-8.2329472999999993</v>
      </c>
    </row>
    <row r="1285" spans="2:15" x14ac:dyDescent="0.25">
      <c r="B1285" s="89">
        <v>3352800000</v>
      </c>
      <c r="C1285" s="89">
        <v>-8.4958372000000004</v>
      </c>
      <c r="N1285" s="89">
        <v>3352800000</v>
      </c>
      <c r="O1285" s="89">
        <v>-8.2386923000000003</v>
      </c>
    </row>
    <row r="1286" spans="2:15" x14ac:dyDescent="0.25">
      <c r="B1286" s="89">
        <v>3431845000</v>
      </c>
      <c r="C1286" s="89">
        <v>-8.4990158000000005</v>
      </c>
      <c r="N1286" s="89">
        <v>3431845000</v>
      </c>
      <c r="O1286" s="89">
        <v>-8.3026581000000004</v>
      </c>
    </row>
    <row r="1287" spans="2:15" x14ac:dyDescent="0.25">
      <c r="B1287" s="89">
        <v>3510890000</v>
      </c>
      <c r="C1287" s="89">
        <v>-8.5368042000000006</v>
      </c>
      <c r="N1287" s="89">
        <v>3510890000</v>
      </c>
      <c r="O1287" s="89">
        <v>-8.3621645000000004</v>
      </c>
    </row>
    <row r="1288" spans="2:15" x14ac:dyDescent="0.25">
      <c r="B1288" s="89">
        <v>3589935000</v>
      </c>
      <c r="C1288" s="89">
        <v>-8.5810089000000005</v>
      </c>
      <c r="N1288" s="89">
        <v>3589935000</v>
      </c>
      <c r="O1288" s="89">
        <v>-8.4044342000000007</v>
      </c>
    </row>
    <row r="1289" spans="2:15" x14ac:dyDescent="0.25">
      <c r="B1289" s="89">
        <v>3668980000</v>
      </c>
      <c r="C1289" s="89">
        <v>-8.6017179000000006</v>
      </c>
      <c r="N1289" s="89">
        <v>3668980000</v>
      </c>
      <c r="O1289" s="89">
        <v>-8.3958692999999993</v>
      </c>
    </row>
    <row r="1290" spans="2:15" x14ac:dyDescent="0.25">
      <c r="B1290" s="89">
        <v>3748025000</v>
      </c>
      <c r="C1290" s="89">
        <v>-8.6024054999999997</v>
      </c>
      <c r="N1290" s="89">
        <v>3748025000</v>
      </c>
      <c r="O1290" s="89">
        <v>-8.4182196000000005</v>
      </c>
    </row>
    <row r="1291" spans="2:15" x14ac:dyDescent="0.25">
      <c r="B1291" s="89">
        <v>3827070000</v>
      </c>
      <c r="C1291" s="89">
        <v>-8.5978650999999999</v>
      </c>
      <c r="N1291" s="89">
        <v>3827070000</v>
      </c>
      <c r="O1291" s="89">
        <v>-8.4748011000000005</v>
      </c>
    </row>
    <row r="1292" spans="2:15" x14ac:dyDescent="0.25">
      <c r="B1292" s="89">
        <v>3906115000</v>
      </c>
      <c r="C1292" s="89">
        <v>-8.6379365999999997</v>
      </c>
      <c r="N1292" s="89">
        <v>3906115000</v>
      </c>
      <c r="O1292" s="89">
        <v>-8.5812673999999998</v>
      </c>
    </row>
    <row r="1293" spans="2:15" x14ac:dyDescent="0.25">
      <c r="B1293" s="89">
        <v>3985160000</v>
      </c>
      <c r="C1293" s="89">
        <v>-8.6682158000000005</v>
      </c>
      <c r="N1293" s="89">
        <v>3985160000</v>
      </c>
      <c r="O1293" s="89">
        <v>-8.6792897999999994</v>
      </c>
    </row>
    <row r="1294" spans="2:15" x14ac:dyDescent="0.25">
      <c r="B1294" s="89">
        <v>4064205000</v>
      </c>
      <c r="C1294" s="89">
        <v>-8.6941366000000002</v>
      </c>
      <c r="N1294" s="89">
        <v>4064205000</v>
      </c>
      <c r="O1294" s="89">
        <v>-8.7873734999999993</v>
      </c>
    </row>
    <row r="1295" spans="2:15" x14ac:dyDescent="0.25">
      <c r="B1295" s="89">
        <v>4143250000</v>
      </c>
      <c r="C1295" s="89">
        <v>-8.6908502999999993</v>
      </c>
      <c r="N1295" s="89">
        <v>4143250000</v>
      </c>
      <c r="O1295" s="89">
        <v>-8.8828601999999997</v>
      </c>
    </row>
    <row r="1296" spans="2:15" x14ac:dyDescent="0.25">
      <c r="B1296" s="89">
        <v>4222295000</v>
      </c>
      <c r="C1296" s="89">
        <v>-8.6727343000000001</v>
      </c>
      <c r="N1296" s="89">
        <v>4222295000</v>
      </c>
      <c r="O1296" s="89">
        <v>-8.9891024000000002</v>
      </c>
    </row>
    <row r="1297" spans="2:15" x14ac:dyDescent="0.25">
      <c r="B1297" s="89">
        <v>4301340000</v>
      </c>
      <c r="C1297" s="89">
        <v>-8.6930064999999992</v>
      </c>
      <c r="N1297" s="89">
        <v>4301340000</v>
      </c>
      <c r="O1297" s="89">
        <v>-9.1113300000000006</v>
      </c>
    </row>
    <row r="1298" spans="2:15" x14ac:dyDescent="0.25">
      <c r="B1298" s="89">
        <v>4380385000</v>
      </c>
      <c r="C1298" s="89">
        <v>-8.8040828999999992</v>
      </c>
      <c r="N1298" s="89">
        <v>4380385000</v>
      </c>
      <c r="O1298" s="89">
        <v>-9.2618971000000005</v>
      </c>
    </row>
    <row r="1299" spans="2:15" x14ac:dyDescent="0.25">
      <c r="B1299" s="89">
        <v>4459430000</v>
      </c>
      <c r="C1299" s="89">
        <v>-8.9452476999999995</v>
      </c>
      <c r="N1299" s="89">
        <v>4459430000</v>
      </c>
      <c r="O1299" s="89">
        <v>-9.3958329999999997</v>
      </c>
    </row>
    <row r="1300" spans="2:15" x14ac:dyDescent="0.25">
      <c r="B1300" s="89">
        <v>4538475000</v>
      </c>
      <c r="C1300" s="89">
        <v>-9.0541915999999993</v>
      </c>
      <c r="N1300" s="89">
        <v>4538475000</v>
      </c>
      <c r="O1300" s="89">
        <v>-9.4991827000000004</v>
      </c>
    </row>
    <row r="1301" spans="2:15" x14ac:dyDescent="0.25">
      <c r="B1301" s="89">
        <v>4617520000</v>
      </c>
      <c r="C1301" s="89">
        <v>-9.0874500000000005</v>
      </c>
      <c r="N1301" s="89">
        <v>4617520000</v>
      </c>
      <c r="O1301" s="89">
        <v>-9.5958834</v>
      </c>
    </row>
    <row r="1302" spans="2:15" x14ac:dyDescent="0.25">
      <c r="B1302" s="89">
        <v>4696565000</v>
      </c>
      <c r="C1302" s="89">
        <v>-9.1372833</v>
      </c>
      <c r="N1302" s="89">
        <v>4696565000</v>
      </c>
      <c r="O1302" s="89">
        <v>-9.7095146000000003</v>
      </c>
    </row>
    <row r="1303" spans="2:15" x14ac:dyDescent="0.25">
      <c r="B1303" s="89">
        <v>4775610000</v>
      </c>
      <c r="C1303" s="89">
        <v>-9.2337264999999995</v>
      </c>
      <c r="N1303" s="89">
        <v>4775610000</v>
      </c>
      <c r="O1303" s="89">
        <v>-9.8341112000000006</v>
      </c>
    </row>
    <row r="1304" spans="2:15" x14ac:dyDescent="0.25">
      <c r="B1304" s="89">
        <v>4854655000</v>
      </c>
      <c r="C1304" s="89">
        <v>-9.2903298999999997</v>
      </c>
      <c r="N1304" s="89">
        <v>4854655000</v>
      </c>
      <c r="O1304" s="89">
        <v>-9.9173335999999992</v>
      </c>
    </row>
    <row r="1305" spans="2:15" x14ac:dyDescent="0.25">
      <c r="B1305" s="89">
        <v>4933700000</v>
      </c>
      <c r="C1305" s="89">
        <v>-9.3300905000000007</v>
      </c>
      <c r="N1305" s="89">
        <v>4933700000</v>
      </c>
      <c r="O1305" s="89">
        <v>-9.9888659000000004</v>
      </c>
    </row>
    <row r="1306" spans="2:15" x14ac:dyDescent="0.25">
      <c r="B1306" s="89">
        <v>5012745000</v>
      </c>
      <c r="C1306" s="89">
        <v>-9.3416070999999992</v>
      </c>
      <c r="N1306" s="89">
        <v>5012745000</v>
      </c>
      <c r="O1306" s="89">
        <v>-10.065752</v>
      </c>
    </row>
    <row r="1307" spans="2:15" x14ac:dyDescent="0.25">
      <c r="B1307" s="89">
        <v>5091790000</v>
      </c>
      <c r="C1307" s="89">
        <v>-9.3573979999999999</v>
      </c>
      <c r="N1307" s="89">
        <v>5091790000</v>
      </c>
      <c r="O1307" s="89">
        <v>-10.140631000000001</v>
      </c>
    </row>
    <row r="1308" spans="2:15" x14ac:dyDescent="0.25">
      <c r="B1308" s="89">
        <v>5170835000</v>
      </c>
      <c r="C1308" s="89">
        <v>-9.3658284999999992</v>
      </c>
      <c r="N1308" s="89">
        <v>5170835000</v>
      </c>
      <c r="O1308" s="89">
        <v>-10.180669999999999</v>
      </c>
    </row>
    <row r="1309" spans="2:15" x14ac:dyDescent="0.25">
      <c r="B1309" s="89">
        <v>5249880000</v>
      </c>
      <c r="C1309" s="89">
        <v>-9.3626242000000008</v>
      </c>
      <c r="N1309" s="89">
        <v>5249880000</v>
      </c>
      <c r="O1309" s="89">
        <v>-10.207288999999999</v>
      </c>
    </row>
    <row r="1310" spans="2:15" x14ac:dyDescent="0.25">
      <c r="B1310" s="89">
        <v>5328925000</v>
      </c>
      <c r="C1310" s="89">
        <v>-9.4015302999999992</v>
      </c>
      <c r="N1310" s="89">
        <v>5328925000</v>
      </c>
      <c r="O1310" s="89">
        <v>-10.285869</v>
      </c>
    </row>
    <row r="1311" spans="2:15" x14ac:dyDescent="0.25">
      <c r="B1311" s="89">
        <v>5407970000</v>
      </c>
      <c r="C1311" s="89">
        <v>-9.4616041000000006</v>
      </c>
      <c r="N1311" s="89">
        <v>5407970000</v>
      </c>
      <c r="O1311" s="89">
        <v>-10.373009</v>
      </c>
    </row>
    <row r="1312" spans="2:15" x14ac:dyDescent="0.25">
      <c r="B1312" s="89">
        <v>5487015000</v>
      </c>
      <c r="C1312" s="89">
        <v>-9.4723576999999999</v>
      </c>
      <c r="N1312" s="89">
        <v>5487015000</v>
      </c>
      <c r="O1312" s="89">
        <v>-10.393544</v>
      </c>
    </row>
    <row r="1313" spans="2:15" x14ac:dyDescent="0.25">
      <c r="B1313" s="89">
        <v>5566060000</v>
      </c>
      <c r="C1313" s="89">
        <v>-9.4578304000000006</v>
      </c>
      <c r="N1313" s="89">
        <v>5566060000</v>
      </c>
      <c r="O1313" s="89">
        <v>-10.394268</v>
      </c>
    </row>
    <row r="1314" spans="2:15" x14ac:dyDescent="0.25">
      <c r="B1314" s="89">
        <v>5645105000</v>
      </c>
      <c r="C1314" s="89">
        <v>-9.4341554999999993</v>
      </c>
      <c r="N1314" s="89">
        <v>5645105000</v>
      </c>
      <c r="O1314" s="89">
        <v>-10.410130000000001</v>
      </c>
    </row>
    <row r="1315" spans="2:15" x14ac:dyDescent="0.25">
      <c r="B1315" s="89">
        <v>5724150000</v>
      </c>
      <c r="C1315" s="89">
        <v>-9.4640731999999996</v>
      </c>
      <c r="N1315" s="89">
        <v>5724150000</v>
      </c>
      <c r="O1315" s="89">
        <v>-10.467205999999999</v>
      </c>
    </row>
    <row r="1316" spans="2:15" x14ac:dyDescent="0.25">
      <c r="B1316" s="89">
        <v>5803195000</v>
      </c>
      <c r="C1316" s="89">
        <v>-9.5754318000000005</v>
      </c>
      <c r="N1316" s="89">
        <v>5803195000</v>
      </c>
      <c r="O1316" s="89">
        <v>-10.551582</v>
      </c>
    </row>
    <row r="1317" spans="2:15" x14ac:dyDescent="0.25">
      <c r="B1317" s="89">
        <v>5882240000</v>
      </c>
      <c r="C1317" s="89">
        <v>-9.6240939999999995</v>
      </c>
      <c r="N1317" s="89">
        <v>5882240000</v>
      </c>
      <c r="O1317" s="89">
        <v>-10.560907</v>
      </c>
    </row>
    <row r="1318" spans="2:15" x14ac:dyDescent="0.25">
      <c r="B1318" s="89">
        <v>5961285000</v>
      </c>
      <c r="C1318" s="89">
        <v>-9.6100320999999997</v>
      </c>
      <c r="N1318" s="89">
        <v>5961285000</v>
      </c>
      <c r="O1318" s="89">
        <v>-10.547931999999999</v>
      </c>
    </row>
    <row r="1319" spans="2:15" x14ac:dyDescent="0.25">
      <c r="B1319" s="89">
        <v>6040330000</v>
      </c>
      <c r="C1319" s="89">
        <v>-9.5198649999999994</v>
      </c>
      <c r="N1319" s="89">
        <v>6040330000</v>
      </c>
      <c r="O1319" s="89">
        <v>-10.499853999999999</v>
      </c>
    </row>
    <row r="1320" spans="2:15" x14ac:dyDescent="0.25">
      <c r="B1320" s="89">
        <v>6119375000</v>
      </c>
      <c r="C1320" s="89">
        <v>-9.5278186999999992</v>
      </c>
      <c r="N1320" s="89">
        <v>6119375000</v>
      </c>
      <c r="O1320" s="89">
        <v>-10.537077</v>
      </c>
    </row>
    <row r="1321" spans="2:15" x14ac:dyDescent="0.25">
      <c r="B1321" s="89">
        <v>6198420000</v>
      </c>
      <c r="C1321" s="89">
        <v>-9.6271609999999992</v>
      </c>
      <c r="N1321" s="89">
        <v>6198420000</v>
      </c>
      <c r="O1321" s="89">
        <v>-10.571545</v>
      </c>
    </row>
    <row r="1322" spans="2:15" x14ac:dyDescent="0.25">
      <c r="B1322" s="89">
        <v>6277465000</v>
      </c>
      <c r="C1322" s="89">
        <v>-9.6777543999999995</v>
      </c>
      <c r="N1322" s="89">
        <v>6277465000</v>
      </c>
      <c r="O1322" s="89">
        <v>-10.574125</v>
      </c>
    </row>
    <row r="1323" spans="2:15" x14ac:dyDescent="0.25">
      <c r="B1323" s="89">
        <v>6356510000</v>
      </c>
      <c r="C1323" s="89">
        <v>-9.6729813</v>
      </c>
      <c r="N1323" s="89">
        <v>6356510000</v>
      </c>
      <c r="O1323" s="89">
        <v>-10.581149999999999</v>
      </c>
    </row>
    <row r="1324" spans="2:15" x14ac:dyDescent="0.25">
      <c r="B1324" s="89">
        <v>6435555000</v>
      </c>
      <c r="C1324" s="89">
        <v>-9.6683874000000003</v>
      </c>
      <c r="N1324" s="89">
        <v>6435555000</v>
      </c>
      <c r="O1324" s="89">
        <v>-10.607915999999999</v>
      </c>
    </row>
    <row r="1325" spans="2:15" x14ac:dyDescent="0.25">
      <c r="B1325" s="89">
        <v>6514600000</v>
      </c>
      <c r="C1325" s="89">
        <v>-9.6818007999999995</v>
      </c>
      <c r="N1325" s="89">
        <v>6514600000</v>
      </c>
      <c r="O1325" s="89">
        <v>-10.618092000000001</v>
      </c>
    </row>
    <row r="1326" spans="2:15" x14ac:dyDescent="0.25">
      <c r="B1326" s="89">
        <v>6593645000</v>
      </c>
      <c r="C1326" s="89">
        <v>-9.7537307999999996</v>
      </c>
      <c r="N1326" s="89">
        <v>6593645000</v>
      </c>
      <c r="O1326" s="89">
        <v>-10.640617000000001</v>
      </c>
    </row>
    <row r="1327" spans="2:15" x14ac:dyDescent="0.25">
      <c r="B1327" s="89">
        <v>6672690000</v>
      </c>
      <c r="C1327" s="89">
        <v>-9.7971611000000003</v>
      </c>
      <c r="N1327" s="89">
        <v>6672690000</v>
      </c>
      <c r="O1327" s="89">
        <v>-10.649635999999999</v>
      </c>
    </row>
    <row r="1328" spans="2:15" x14ac:dyDescent="0.25">
      <c r="B1328" s="89">
        <v>6751735000</v>
      </c>
      <c r="C1328" s="89">
        <v>-9.8275404000000002</v>
      </c>
      <c r="N1328" s="89">
        <v>6751735000</v>
      </c>
      <c r="O1328" s="89">
        <v>-10.678882</v>
      </c>
    </row>
    <row r="1329" spans="2:15" x14ac:dyDescent="0.25">
      <c r="B1329" s="89">
        <v>6830780000</v>
      </c>
      <c r="C1329" s="89">
        <v>-9.8319960000000002</v>
      </c>
      <c r="N1329" s="89">
        <v>6830780000</v>
      </c>
      <c r="O1329" s="89">
        <v>-10.686279000000001</v>
      </c>
    </row>
    <row r="1330" spans="2:15" x14ac:dyDescent="0.25">
      <c r="B1330" s="89">
        <v>6909825000</v>
      </c>
      <c r="C1330" s="89">
        <v>-9.8462514999999993</v>
      </c>
      <c r="N1330" s="89">
        <v>6909825000</v>
      </c>
      <c r="O1330" s="89">
        <v>-10.692106000000001</v>
      </c>
    </row>
    <row r="1331" spans="2:15" x14ac:dyDescent="0.25">
      <c r="B1331" s="89">
        <v>6988870000</v>
      </c>
      <c r="C1331" s="89">
        <v>-9.8909310999999995</v>
      </c>
      <c r="N1331" s="89">
        <v>6988870000</v>
      </c>
      <c r="O1331" s="89">
        <v>-10.719842999999999</v>
      </c>
    </row>
    <row r="1332" spans="2:15" x14ac:dyDescent="0.25">
      <c r="B1332" s="89">
        <v>7067915000</v>
      </c>
      <c r="C1332" s="89">
        <v>-9.9633398</v>
      </c>
      <c r="N1332" s="89">
        <v>7067915000</v>
      </c>
      <c r="O1332" s="89">
        <v>-10.771084999999999</v>
      </c>
    </row>
    <row r="1333" spans="2:15" x14ac:dyDescent="0.25">
      <c r="B1333" s="89">
        <v>7146960000</v>
      </c>
      <c r="C1333" s="89">
        <v>-10.031681000000001</v>
      </c>
      <c r="N1333" s="89">
        <v>7146960000</v>
      </c>
      <c r="O1333" s="89">
        <v>-10.849983</v>
      </c>
    </row>
    <row r="1334" spans="2:15" x14ac:dyDescent="0.25">
      <c r="B1334" s="89">
        <v>7226005000</v>
      </c>
      <c r="C1334" s="89">
        <v>-10.093890999999999</v>
      </c>
      <c r="N1334" s="89">
        <v>7226005000</v>
      </c>
      <c r="O1334" s="89">
        <v>-10.941833000000001</v>
      </c>
    </row>
    <row r="1335" spans="2:15" x14ac:dyDescent="0.25">
      <c r="B1335" s="89">
        <v>7305050000</v>
      </c>
      <c r="C1335" s="89">
        <v>-10.096693999999999</v>
      </c>
      <c r="N1335" s="89">
        <v>7305050000</v>
      </c>
      <c r="O1335" s="89">
        <v>-11.004113</v>
      </c>
    </row>
    <row r="1336" spans="2:15" x14ac:dyDescent="0.25">
      <c r="B1336" s="89">
        <v>7384095000</v>
      </c>
      <c r="C1336" s="89">
        <v>-10.17182</v>
      </c>
      <c r="N1336" s="89">
        <v>7384095000</v>
      </c>
      <c r="O1336" s="89">
        <v>-11.140802000000001</v>
      </c>
    </row>
    <row r="1337" spans="2:15" x14ac:dyDescent="0.25">
      <c r="B1337" s="89">
        <v>7463140000</v>
      </c>
      <c r="C1337" s="89">
        <v>-10.349622</v>
      </c>
      <c r="N1337" s="89">
        <v>7463140000</v>
      </c>
      <c r="O1337" s="89">
        <v>-11.313127</v>
      </c>
    </row>
    <row r="1338" spans="2:15" x14ac:dyDescent="0.25">
      <c r="B1338" s="89">
        <v>7542185000</v>
      </c>
      <c r="C1338" s="89">
        <v>-10.530548</v>
      </c>
      <c r="N1338" s="89">
        <v>7542185000</v>
      </c>
      <c r="O1338" s="89">
        <v>-11.481354</v>
      </c>
    </row>
    <row r="1339" spans="2:15" x14ac:dyDescent="0.25">
      <c r="B1339" s="89">
        <v>7621230000</v>
      </c>
      <c r="C1339" s="89">
        <v>-10.673556</v>
      </c>
      <c r="N1339" s="89">
        <v>7621230000</v>
      </c>
      <c r="O1339" s="89">
        <v>-11.655827</v>
      </c>
    </row>
    <row r="1340" spans="2:15" x14ac:dyDescent="0.25">
      <c r="B1340" s="89">
        <v>7700275000</v>
      </c>
      <c r="C1340" s="89">
        <v>-10.752905999999999</v>
      </c>
      <c r="N1340" s="89">
        <v>7700275000</v>
      </c>
      <c r="O1340" s="89">
        <v>-11.795911</v>
      </c>
    </row>
    <row r="1341" spans="2:15" x14ac:dyDescent="0.25">
      <c r="B1341" s="89">
        <v>7779320000</v>
      </c>
      <c r="C1341" s="89">
        <v>-10.809011</v>
      </c>
      <c r="N1341" s="89">
        <v>7779320000</v>
      </c>
      <c r="O1341" s="89">
        <v>-11.931944</v>
      </c>
    </row>
    <row r="1342" spans="2:15" x14ac:dyDescent="0.25">
      <c r="B1342" s="89">
        <v>7858365000</v>
      </c>
      <c r="C1342" s="89">
        <v>-10.8774</v>
      </c>
      <c r="N1342" s="89">
        <v>7858365000</v>
      </c>
      <c r="O1342" s="89">
        <v>-12.01403</v>
      </c>
    </row>
    <row r="1343" spans="2:15" x14ac:dyDescent="0.25">
      <c r="B1343" s="89">
        <v>7937410000</v>
      </c>
      <c r="C1343" s="89">
        <v>-10.944858</v>
      </c>
      <c r="N1343" s="89">
        <v>7937410000</v>
      </c>
      <c r="O1343" s="89">
        <v>-12.116858000000001</v>
      </c>
    </row>
    <row r="1344" spans="2:15" x14ac:dyDescent="0.25">
      <c r="B1344" s="89">
        <v>8016455000</v>
      </c>
      <c r="C1344" s="89">
        <v>-11.036049999999999</v>
      </c>
      <c r="N1344" s="89">
        <v>8016455000</v>
      </c>
      <c r="O1344" s="89">
        <v>-12.188931</v>
      </c>
    </row>
    <row r="1345" spans="2:15" x14ac:dyDescent="0.25">
      <c r="B1345" s="89">
        <v>8095500000</v>
      </c>
      <c r="C1345" s="89">
        <v>-11.027754</v>
      </c>
      <c r="N1345" s="89">
        <v>8095500000</v>
      </c>
      <c r="O1345" s="89">
        <v>-12.212661000000001</v>
      </c>
    </row>
    <row r="1346" spans="2:15" x14ac:dyDescent="0.25">
      <c r="B1346" s="89">
        <v>8174545000</v>
      </c>
      <c r="C1346" s="89">
        <v>-11.051328</v>
      </c>
      <c r="N1346" s="89">
        <v>8174545000</v>
      </c>
      <c r="O1346" s="89">
        <v>-12.242253</v>
      </c>
    </row>
    <row r="1347" spans="2:15" x14ac:dyDescent="0.25">
      <c r="B1347" s="89">
        <v>8253590000</v>
      </c>
      <c r="C1347" s="89">
        <v>-11.009251000000001</v>
      </c>
      <c r="N1347" s="89">
        <v>8253590000</v>
      </c>
      <c r="O1347" s="89">
        <v>-12.242125</v>
      </c>
    </row>
    <row r="1348" spans="2:15" x14ac:dyDescent="0.25">
      <c r="B1348" s="89">
        <v>8332635000</v>
      </c>
      <c r="C1348" s="89">
        <v>-10.993159</v>
      </c>
      <c r="N1348" s="89">
        <v>8332635000</v>
      </c>
      <c r="O1348" s="89">
        <v>-12.25639</v>
      </c>
    </row>
    <row r="1349" spans="2:15" x14ac:dyDescent="0.25">
      <c r="B1349" s="89">
        <v>8411680000</v>
      </c>
      <c r="C1349" s="89">
        <v>-10.998668</v>
      </c>
      <c r="N1349" s="89">
        <v>8411680000</v>
      </c>
      <c r="O1349" s="89">
        <v>-12.281236</v>
      </c>
    </row>
    <row r="1350" spans="2:15" x14ac:dyDescent="0.25">
      <c r="B1350" s="89">
        <v>8490725000</v>
      </c>
      <c r="C1350" s="89">
        <v>-10.979073</v>
      </c>
      <c r="N1350" s="89">
        <v>8490725000</v>
      </c>
      <c r="O1350" s="89">
        <v>-12.277680999999999</v>
      </c>
    </row>
    <row r="1351" spans="2:15" x14ac:dyDescent="0.25">
      <c r="B1351" s="89">
        <v>8569770000</v>
      </c>
      <c r="C1351" s="89">
        <v>-10.969303</v>
      </c>
      <c r="N1351" s="89">
        <v>8569770000</v>
      </c>
      <c r="O1351" s="89">
        <v>-12.304879</v>
      </c>
    </row>
    <row r="1352" spans="2:15" x14ac:dyDescent="0.25">
      <c r="B1352" s="89">
        <v>8648815000</v>
      </c>
      <c r="C1352" s="89">
        <v>-10.931012000000001</v>
      </c>
      <c r="N1352" s="89">
        <v>8648815000</v>
      </c>
      <c r="O1352" s="89">
        <v>-12.272997</v>
      </c>
    </row>
    <row r="1353" spans="2:15" x14ac:dyDescent="0.25">
      <c r="B1353" s="89">
        <v>8727860000</v>
      </c>
      <c r="C1353" s="89">
        <v>-10.854706999999999</v>
      </c>
      <c r="N1353" s="89">
        <v>8727860000</v>
      </c>
      <c r="O1353" s="89">
        <v>-12.212063000000001</v>
      </c>
    </row>
    <row r="1354" spans="2:15" x14ac:dyDescent="0.25">
      <c r="B1354" s="89">
        <v>8806905000</v>
      </c>
      <c r="C1354" s="89">
        <v>-10.798831</v>
      </c>
      <c r="N1354" s="89">
        <v>8806905000</v>
      </c>
      <c r="O1354" s="89">
        <v>-12.153646</v>
      </c>
    </row>
    <row r="1355" spans="2:15" x14ac:dyDescent="0.25">
      <c r="B1355" s="89">
        <v>8885950000</v>
      </c>
      <c r="C1355" s="89">
        <v>-10.712614</v>
      </c>
      <c r="N1355" s="89">
        <v>8885950000</v>
      </c>
      <c r="O1355" s="89">
        <v>-12.070715</v>
      </c>
    </row>
    <row r="1356" spans="2:15" x14ac:dyDescent="0.25">
      <c r="B1356" s="89">
        <v>8964995000</v>
      </c>
      <c r="C1356" s="89">
        <v>-10.725752</v>
      </c>
      <c r="N1356" s="89">
        <v>8964995000</v>
      </c>
      <c r="O1356" s="89">
        <v>-12.116466000000001</v>
      </c>
    </row>
    <row r="1357" spans="2:15" x14ac:dyDescent="0.25">
      <c r="B1357" s="89">
        <v>9044040000</v>
      </c>
      <c r="C1357" s="89">
        <v>-10.662107000000001</v>
      </c>
      <c r="N1357" s="89">
        <v>9044040000</v>
      </c>
      <c r="O1357" s="89">
        <v>-12.086252999999999</v>
      </c>
    </row>
    <row r="1358" spans="2:15" x14ac:dyDescent="0.25">
      <c r="B1358" s="89">
        <v>9123085000</v>
      </c>
      <c r="C1358" s="89">
        <v>-10.584474999999999</v>
      </c>
      <c r="N1358" s="89">
        <v>9123085000</v>
      </c>
      <c r="O1358" s="89">
        <v>-12.073886</v>
      </c>
    </row>
    <row r="1359" spans="2:15" x14ac:dyDescent="0.25">
      <c r="B1359" s="89">
        <v>9202130000</v>
      </c>
      <c r="C1359" s="89">
        <v>-10.523745</v>
      </c>
      <c r="N1359" s="89">
        <v>9202130000</v>
      </c>
      <c r="O1359" s="89">
        <v>-12.043405999999999</v>
      </c>
    </row>
    <row r="1360" spans="2:15" x14ac:dyDescent="0.25">
      <c r="B1360" s="89">
        <v>9281175000</v>
      </c>
      <c r="C1360" s="89">
        <v>-10.469315999999999</v>
      </c>
      <c r="N1360" s="89">
        <v>9281175000</v>
      </c>
      <c r="O1360" s="89">
        <v>-12.004467999999999</v>
      </c>
    </row>
    <row r="1361" spans="2:15" x14ac:dyDescent="0.25">
      <c r="B1361" s="89">
        <v>9360220000</v>
      </c>
      <c r="C1361" s="89">
        <v>-10.462854</v>
      </c>
      <c r="N1361" s="89">
        <v>9360220000</v>
      </c>
      <c r="O1361" s="89">
        <v>-12.015601999999999</v>
      </c>
    </row>
    <row r="1362" spans="2:15" x14ac:dyDescent="0.25">
      <c r="B1362" s="89">
        <v>9439265000</v>
      </c>
      <c r="C1362" s="89">
        <v>-10.462071</v>
      </c>
      <c r="N1362" s="89">
        <v>9439265000</v>
      </c>
      <c r="O1362" s="89">
        <v>-12.026128999999999</v>
      </c>
    </row>
    <row r="1363" spans="2:15" x14ac:dyDescent="0.25">
      <c r="B1363" s="89">
        <v>9518310000</v>
      </c>
      <c r="C1363" s="89">
        <v>-10.460406000000001</v>
      </c>
      <c r="N1363" s="89">
        <v>9518310000</v>
      </c>
      <c r="O1363" s="89">
        <v>-12.048557000000001</v>
      </c>
    </row>
    <row r="1364" spans="2:15" x14ac:dyDescent="0.25">
      <c r="B1364" s="89">
        <v>9597355000</v>
      </c>
      <c r="C1364" s="89">
        <v>-10.417759999999999</v>
      </c>
      <c r="N1364" s="89">
        <v>9597355000</v>
      </c>
      <c r="O1364" s="89">
        <v>-12.027615000000001</v>
      </c>
    </row>
    <row r="1365" spans="2:15" x14ac:dyDescent="0.25">
      <c r="B1365" s="89">
        <v>9676400000</v>
      </c>
      <c r="C1365" s="89">
        <v>-10.366747</v>
      </c>
      <c r="N1365" s="89">
        <v>9676400000</v>
      </c>
      <c r="O1365" s="89">
        <v>-11.986734999999999</v>
      </c>
    </row>
    <row r="1366" spans="2:15" x14ac:dyDescent="0.25">
      <c r="B1366" s="89">
        <v>9755445000</v>
      </c>
      <c r="C1366" s="89">
        <v>-10.382546</v>
      </c>
      <c r="N1366" s="89">
        <v>9755445000</v>
      </c>
      <c r="O1366" s="89">
        <v>-12.028813</v>
      </c>
    </row>
    <row r="1367" spans="2:15" x14ac:dyDescent="0.25">
      <c r="B1367" s="89">
        <v>9834490000</v>
      </c>
      <c r="C1367" s="89">
        <v>-10.354933000000001</v>
      </c>
      <c r="N1367" s="89">
        <v>9834490000</v>
      </c>
      <c r="O1367" s="89">
        <v>-12.052758000000001</v>
      </c>
    </row>
    <row r="1368" spans="2:15" x14ac:dyDescent="0.25">
      <c r="B1368" s="89">
        <v>9913535000</v>
      </c>
      <c r="C1368" s="89">
        <v>-10.36032</v>
      </c>
      <c r="N1368" s="89">
        <v>9913535000</v>
      </c>
      <c r="O1368" s="89">
        <v>-12.117202000000001</v>
      </c>
    </row>
    <row r="1369" spans="2:15" x14ac:dyDescent="0.25">
      <c r="B1369" s="89">
        <v>9992580000</v>
      </c>
      <c r="C1369" s="89">
        <v>-10.340737000000001</v>
      </c>
      <c r="N1369" s="89">
        <v>9992580000</v>
      </c>
      <c r="O1369" s="89">
        <v>-12.152533</v>
      </c>
    </row>
    <row r="1370" spans="2:15" x14ac:dyDescent="0.25">
      <c r="B1370" s="89">
        <v>10071625000</v>
      </c>
      <c r="C1370" s="89">
        <v>-10.301523</v>
      </c>
      <c r="N1370" s="89">
        <v>10071625000</v>
      </c>
      <c r="O1370" s="89">
        <v>-12.18567</v>
      </c>
    </row>
    <row r="1371" spans="2:15" x14ac:dyDescent="0.25">
      <c r="B1371" s="89">
        <v>10150670000</v>
      </c>
      <c r="C1371" s="89">
        <v>-10.276403</v>
      </c>
      <c r="N1371" s="89">
        <v>10150670000</v>
      </c>
      <c r="O1371" s="89">
        <v>-12.228286000000001</v>
      </c>
    </row>
    <row r="1372" spans="2:15" x14ac:dyDescent="0.25">
      <c r="B1372" s="89">
        <v>10229715000</v>
      </c>
      <c r="C1372" s="89">
        <v>-10.262760999999999</v>
      </c>
      <c r="N1372" s="89">
        <v>10229715000</v>
      </c>
      <c r="O1372" s="89">
        <v>-12.284800000000001</v>
      </c>
    </row>
    <row r="1373" spans="2:15" x14ac:dyDescent="0.25">
      <c r="B1373" s="89">
        <v>10308760000</v>
      </c>
      <c r="C1373" s="89">
        <v>-10.285978999999999</v>
      </c>
      <c r="N1373" s="89">
        <v>10308760000</v>
      </c>
      <c r="O1373" s="89">
        <v>-12.407759</v>
      </c>
    </row>
    <row r="1374" spans="2:15" x14ac:dyDescent="0.25">
      <c r="B1374" s="89">
        <v>10387805000</v>
      </c>
      <c r="C1374" s="89">
        <v>-10.260619999999999</v>
      </c>
      <c r="N1374" s="89">
        <v>10387805000</v>
      </c>
      <c r="O1374" s="89">
        <v>-12.518037</v>
      </c>
    </row>
    <row r="1375" spans="2:15" x14ac:dyDescent="0.25">
      <c r="B1375" s="89">
        <v>10466850000</v>
      </c>
      <c r="C1375" s="89">
        <v>-10.227157999999999</v>
      </c>
      <c r="N1375" s="89">
        <v>10466850000</v>
      </c>
      <c r="O1375" s="89">
        <v>-12.626250000000001</v>
      </c>
    </row>
    <row r="1376" spans="2:15" x14ac:dyDescent="0.25">
      <c r="B1376" s="89">
        <v>10545895000</v>
      </c>
      <c r="C1376" s="89">
        <v>-10.20438</v>
      </c>
      <c r="N1376" s="89">
        <v>10545895000</v>
      </c>
      <c r="O1376" s="89">
        <v>-12.761971000000001</v>
      </c>
    </row>
    <row r="1377" spans="2:15" x14ac:dyDescent="0.25">
      <c r="B1377" s="89">
        <v>10624940000</v>
      </c>
      <c r="C1377" s="89">
        <v>-10.227624</v>
      </c>
      <c r="N1377" s="89">
        <v>10624940000</v>
      </c>
      <c r="O1377" s="89">
        <v>-12.964499</v>
      </c>
    </row>
    <row r="1378" spans="2:15" x14ac:dyDescent="0.25">
      <c r="B1378" s="89">
        <v>10703985000</v>
      </c>
      <c r="C1378" s="89">
        <v>-10.233317</v>
      </c>
      <c r="N1378" s="89">
        <v>10703985000</v>
      </c>
      <c r="O1378" s="89">
        <v>-13.213971000000001</v>
      </c>
    </row>
    <row r="1379" spans="2:15" x14ac:dyDescent="0.25">
      <c r="B1379" s="89">
        <v>10783030000</v>
      </c>
      <c r="C1379" s="89">
        <v>-10.295234000000001</v>
      </c>
      <c r="N1379" s="89">
        <v>10783030000</v>
      </c>
      <c r="O1379" s="89">
        <v>-13.588623</v>
      </c>
    </row>
    <row r="1380" spans="2:15" x14ac:dyDescent="0.25">
      <c r="B1380" s="89">
        <v>10862075000</v>
      </c>
      <c r="C1380" s="89">
        <v>-10.307447</v>
      </c>
      <c r="N1380" s="89">
        <v>10862075000</v>
      </c>
      <c r="O1380" s="89">
        <v>-14.007459000000001</v>
      </c>
    </row>
    <row r="1381" spans="2:15" x14ac:dyDescent="0.25">
      <c r="B1381" s="89">
        <v>10941120000</v>
      </c>
      <c r="C1381" s="89">
        <v>-10.350039000000001</v>
      </c>
      <c r="N1381" s="89">
        <v>10941120000</v>
      </c>
      <c r="O1381" s="89">
        <v>-14.469417</v>
      </c>
    </row>
    <row r="1382" spans="2:15" x14ac:dyDescent="0.25">
      <c r="B1382" s="89">
        <v>11020165000</v>
      </c>
      <c r="C1382" s="89">
        <v>-10.405936000000001</v>
      </c>
      <c r="N1382" s="89">
        <v>11020165000</v>
      </c>
      <c r="O1382" s="89">
        <v>-14.993425999999999</v>
      </c>
    </row>
    <row r="1383" spans="2:15" x14ac:dyDescent="0.25">
      <c r="B1383" s="89">
        <v>11099210000</v>
      </c>
      <c r="C1383" s="89">
        <v>-10.407921</v>
      </c>
      <c r="N1383" s="89">
        <v>11099210000</v>
      </c>
      <c r="O1383" s="89">
        <v>-15.649851999999999</v>
      </c>
    </row>
    <row r="1384" spans="2:15" x14ac:dyDescent="0.25">
      <c r="B1384" s="89">
        <v>11178255000</v>
      </c>
      <c r="C1384" s="89">
        <v>-10.474259</v>
      </c>
      <c r="N1384" s="89">
        <v>11178255000</v>
      </c>
      <c r="O1384" s="89">
        <v>-16.345209000000001</v>
      </c>
    </row>
    <row r="1385" spans="2:15" x14ac:dyDescent="0.25">
      <c r="B1385" s="89">
        <v>11257300000</v>
      </c>
      <c r="C1385" s="89">
        <v>-10.481719</v>
      </c>
      <c r="N1385" s="89">
        <v>11257300000</v>
      </c>
      <c r="O1385" s="89">
        <v>-16.950066</v>
      </c>
    </row>
    <row r="1386" spans="2:15" x14ac:dyDescent="0.25">
      <c r="B1386" s="89">
        <v>11336345000</v>
      </c>
      <c r="C1386" s="89">
        <v>-10.610900000000001</v>
      </c>
      <c r="N1386" s="89">
        <v>11336345000</v>
      </c>
      <c r="O1386" s="89">
        <v>-18.090537999999999</v>
      </c>
    </row>
    <row r="1387" spans="2:15" x14ac:dyDescent="0.25">
      <c r="B1387" s="89">
        <v>11415390000</v>
      </c>
      <c r="C1387" s="89">
        <v>-10.697167</v>
      </c>
      <c r="N1387" s="89">
        <v>11415390000</v>
      </c>
      <c r="O1387" s="89">
        <v>-19.285975000000001</v>
      </c>
    </row>
    <row r="1388" spans="2:15" x14ac:dyDescent="0.25">
      <c r="B1388" s="89">
        <v>11494435000</v>
      </c>
      <c r="C1388" s="89">
        <v>-10.778091999999999</v>
      </c>
      <c r="N1388" s="89">
        <v>11494435000</v>
      </c>
      <c r="O1388" s="89">
        <v>-20.24485</v>
      </c>
    </row>
    <row r="1389" spans="2:15" x14ac:dyDescent="0.25">
      <c r="B1389" s="89">
        <v>11573480000</v>
      </c>
      <c r="C1389" s="89">
        <v>-10.918844</v>
      </c>
      <c r="N1389" s="89">
        <v>11573480000</v>
      </c>
      <c r="O1389" s="89">
        <v>-21.039560000000002</v>
      </c>
    </row>
    <row r="1390" spans="2:15" x14ac:dyDescent="0.25">
      <c r="B1390" s="89">
        <v>11652525000</v>
      </c>
      <c r="C1390" s="89">
        <v>-11.053077</v>
      </c>
      <c r="N1390" s="89">
        <v>11652525000</v>
      </c>
      <c r="O1390" s="89">
        <v>-22.037697000000001</v>
      </c>
    </row>
    <row r="1391" spans="2:15" x14ac:dyDescent="0.25">
      <c r="B1391" s="89">
        <v>11731570000</v>
      </c>
      <c r="C1391" s="89">
        <v>-11.249941</v>
      </c>
      <c r="N1391" s="89">
        <v>11731570000</v>
      </c>
      <c r="O1391" s="89">
        <v>-23.429967999999999</v>
      </c>
    </row>
    <row r="1392" spans="2:15" x14ac:dyDescent="0.25">
      <c r="B1392" s="89">
        <v>11810615000</v>
      </c>
      <c r="C1392" s="89">
        <v>-11.443258999999999</v>
      </c>
      <c r="N1392" s="89">
        <v>11810615000</v>
      </c>
      <c r="O1392" s="89">
        <v>-24.834475999999999</v>
      </c>
    </row>
    <row r="1393" spans="2:15" x14ac:dyDescent="0.25">
      <c r="B1393" s="89">
        <v>11889660000</v>
      </c>
      <c r="C1393" s="89">
        <v>-11.702555</v>
      </c>
      <c r="N1393" s="89">
        <v>11889660000</v>
      </c>
      <c r="O1393" s="89">
        <v>-26.062581999999999</v>
      </c>
    </row>
    <row r="1394" spans="2:15" x14ac:dyDescent="0.25">
      <c r="B1394" s="89">
        <v>11968705000</v>
      </c>
      <c r="C1394" s="89">
        <v>-11.970060999999999</v>
      </c>
      <c r="N1394" s="89">
        <v>11968705000</v>
      </c>
      <c r="O1394" s="89">
        <v>-27.091269</v>
      </c>
    </row>
    <row r="1395" spans="2:15" x14ac:dyDescent="0.25">
      <c r="B1395" s="89">
        <v>12047750000</v>
      </c>
      <c r="C1395" s="89">
        <v>-12.272570999999999</v>
      </c>
      <c r="N1395" s="89">
        <v>12047750000</v>
      </c>
      <c r="O1395" s="89">
        <v>-28.032485999999999</v>
      </c>
    </row>
    <row r="1396" spans="2:15" x14ac:dyDescent="0.25">
      <c r="B1396" s="89">
        <v>12126795000</v>
      </c>
      <c r="C1396" s="89">
        <v>-12.640205</v>
      </c>
      <c r="N1396" s="89">
        <v>12126795000</v>
      </c>
      <c r="O1396" s="89">
        <v>-29.229572000000001</v>
      </c>
    </row>
    <row r="1397" spans="2:15" x14ac:dyDescent="0.25">
      <c r="B1397" s="89">
        <v>12205840000</v>
      </c>
      <c r="C1397" s="89">
        <v>-13.078944999999999</v>
      </c>
      <c r="N1397" s="89">
        <v>12205840000</v>
      </c>
      <c r="O1397" s="89">
        <v>-30.578678</v>
      </c>
    </row>
    <row r="1398" spans="2:15" x14ac:dyDescent="0.25">
      <c r="B1398" s="89">
        <v>12284885000</v>
      </c>
      <c r="C1398" s="89">
        <v>-13.545893</v>
      </c>
      <c r="N1398" s="89">
        <v>12284885000</v>
      </c>
      <c r="O1398" s="89">
        <v>-31.664303</v>
      </c>
    </row>
    <row r="1399" spans="2:15" x14ac:dyDescent="0.25">
      <c r="B1399" s="89">
        <v>12363930000</v>
      </c>
      <c r="C1399" s="89">
        <v>-14.056621</v>
      </c>
      <c r="N1399" s="89">
        <v>12363930000</v>
      </c>
      <c r="O1399" s="89">
        <v>-32.588146000000002</v>
      </c>
    </row>
    <row r="1400" spans="2:15" x14ac:dyDescent="0.25">
      <c r="B1400" s="89">
        <v>12442975000</v>
      </c>
      <c r="C1400" s="89">
        <v>-14.65521</v>
      </c>
      <c r="N1400" s="89">
        <v>12442975000</v>
      </c>
      <c r="O1400" s="89">
        <v>-33.260902000000002</v>
      </c>
    </row>
    <row r="1401" spans="2:15" x14ac:dyDescent="0.25">
      <c r="B1401" s="89">
        <v>12522020000</v>
      </c>
      <c r="C1401" s="89">
        <v>-15.325806</v>
      </c>
      <c r="N1401" s="89">
        <v>12522020000</v>
      </c>
      <c r="O1401" s="89">
        <v>-33.664684000000001</v>
      </c>
    </row>
    <row r="1402" spans="2:15" x14ac:dyDescent="0.25">
      <c r="B1402" s="89">
        <v>12601065000</v>
      </c>
      <c r="C1402" s="89">
        <v>-16.053234</v>
      </c>
      <c r="N1402" s="89">
        <v>12601065000</v>
      </c>
      <c r="O1402" s="89">
        <v>-34.145831999999999</v>
      </c>
    </row>
    <row r="1403" spans="2:15" x14ac:dyDescent="0.25">
      <c r="B1403" s="89">
        <v>12680110000</v>
      </c>
      <c r="C1403" s="89">
        <v>-16.960526000000002</v>
      </c>
      <c r="N1403" s="89">
        <v>12680110000</v>
      </c>
      <c r="O1403" s="89">
        <v>-34.666820999999999</v>
      </c>
    </row>
    <row r="1404" spans="2:15" x14ac:dyDescent="0.25">
      <c r="B1404" s="89">
        <v>12759155000</v>
      </c>
      <c r="C1404" s="89">
        <v>-18.024909999999998</v>
      </c>
      <c r="N1404" s="89">
        <v>12759155000</v>
      </c>
      <c r="O1404" s="89">
        <v>-34.721867000000003</v>
      </c>
    </row>
    <row r="1405" spans="2:15" x14ac:dyDescent="0.25">
      <c r="B1405" s="89">
        <v>12838200000</v>
      </c>
      <c r="C1405" s="89">
        <v>-19.146270999999999</v>
      </c>
      <c r="N1405" s="89">
        <v>12838200000</v>
      </c>
      <c r="O1405" s="89">
        <v>-34.175983000000002</v>
      </c>
    </row>
    <row r="1406" spans="2:15" x14ac:dyDescent="0.25">
      <c r="B1406" s="89">
        <v>12917245000</v>
      </c>
      <c r="C1406" s="89">
        <v>-20.248259999999998</v>
      </c>
      <c r="N1406" s="89">
        <v>12917245000</v>
      </c>
      <c r="O1406" s="89">
        <v>-33.495544000000002</v>
      </c>
    </row>
    <row r="1407" spans="2:15" x14ac:dyDescent="0.25">
      <c r="B1407" s="89">
        <v>12996290000</v>
      </c>
      <c r="C1407" s="89">
        <v>-21.320952999999999</v>
      </c>
      <c r="N1407" s="89">
        <v>12996290000</v>
      </c>
      <c r="O1407" s="89">
        <v>-32.903568</v>
      </c>
    </row>
    <row r="1408" spans="2:15" x14ac:dyDescent="0.25">
      <c r="B1408" s="89">
        <v>13075335000</v>
      </c>
      <c r="C1408" s="89">
        <v>-22.343304</v>
      </c>
      <c r="N1408" s="89">
        <v>13075335000</v>
      </c>
      <c r="O1408" s="89">
        <v>-32.194415999999997</v>
      </c>
    </row>
    <row r="1409" spans="2:15" x14ac:dyDescent="0.25">
      <c r="B1409" s="89">
        <v>13154380000</v>
      </c>
      <c r="C1409" s="89">
        <v>-23.213238</v>
      </c>
      <c r="N1409" s="89">
        <v>13154380000</v>
      </c>
      <c r="O1409" s="89">
        <v>-31.052842999999999</v>
      </c>
    </row>
    <row r="1410" spans="2:15" x14ac:dyDescent="0.25">
      <c r="B1410" s="89">
        <v>13233425000</v>
      </c>
      <c r="C1410" s="89">
        <v>-23.869654000000001</v>
      </c>
      <c r="N1410" s="89">
        <v>13233425000</v>
      </c>
      <c r="O1410" s="89">
        <v>-29.678913000000001</v>
      </c>
    </row>
    <row r="1411" spans="2:15" x14ac:dyDescent="0.25">
      <c r="B1411" s="89">
        <v>13312470000</v>
      </c>
      <c r="C1411" s="89">
        <v>-24.494774</v>
      </c>
      <c r="N1411" s="89">
        <v>13312470000</v>
      </c>
      <c r="O1411" s="89">
        <v>-28.313514999999999</v>
      </c>
    </row>
    <row r="1412" spans="2:15" x14ac:dyDescent="0.25">
      <c r="B1412" s="89">
        <v>13391515000</v>
      </c>
      <c r="C1412" s="89">
        <v>-25.129176999999999</v>
      </c>
      <c r="N1412" s="89">
        <v>13391515000</v>
      </c>
      <c r="O1412" s="89">
        <v>-27.10351</v>
      </c>
    </row>
    <row r="1413" spans="2:15" x14ac:dyDescent="0.25">
      <c r="B1413" s="89">
        <v>13470560000</v>
      </c>
      <c r="C1413" s="89">
        <v>-26.003015999999999</v>
      </c>
      <c r="N1413" s="89">
        <v>13470560000</v>
      </c>
      <c r="O1413" s="89">
        <v>-25.765021999999998</v>
      </c>
    </row>
    <row r="1414" spans="2:15" x14ac:dyDescent="0.25">
      <c r="B1414" s="89">
        <v>13549605000</v>
      </c>
      <c r="C1414" s="89">
        <v>-27.014130000000002</v>
      </c>
      <c r="N1414" s="89">
        <v>13549605000</v>
      </c>
      <c r="O1414" s="89">
        <v>-24.130253</v>
      </c>
    </row>
    <row r="1415" spans="2:15" x14ac:dyDescent="0.25">
      <c r="B1415" s="89">
        <v>13628650000</v>
      </c>
      <c r="C1415" s="89">
        <v>-28.055627999999999</v>
      </c>
      <c r="N1415" s="89">
        <v>13628650000</v>
      </c>
      <c r="O1415" s="89">
        <v>-22.603629999999999</v>
      </c>
    </row>
    <row r="1416" spans="2:15" x14ac:dyDescent="0.25">
      <c r="B1416" s="89">
        <v>13707695000</v>
      </c>
      <c r="C1416" s="89">
        <v>-29.325209000000001</v>
      </c>
      <c r="N1416" s="89">
        <v>13707695000</v>
      </c>
      <c r="O1416" s="89">
        <v>-21.326761000000001</v>
      </c>
    </row>
    <row r="1417" spans="2:15" x14ac:dyDescent="0.25">
      <c r="B1417" s="89">
        <v>13786740000</v>
      </c>
      <c r="C1417" s="89">
        <v>-30.945784</v>
      </c>
      <c r="N1417" s="89">
        <v>13786740000</v>
      </c>
      <c r="O1417" s="89">
        <v>-20.001186000000001</v>
      </c>
    </row>
    <row r="1418" spans="2:15" x14ac:dyDescent="0.25">
      <c r="B1418" s="89">
        <v>13865785000</v>
      </c>
      <c r="C1418" s="89">
        <v>-32.733559</v>
      </c>
      <c r="N1418" s="89">
        <v>13865785000</v>
      </c>
      <c r="O1418" s="89">
        <v>-18.730454999999999</v>
      </c>
    </row>
    <row r="1419" spans="2:15" x14ac:dyDescent="0.25">
      <c r="B1419" s="89">
        <v>13944830000</v>
      </c>
      <c r="C1419" s="89">
        <v>-34.698943999999997</v>
      </c>
      <c r="N1419" s="89">
        <v>13944830000</v>
      </c>
      <c r="O1419" s="89">
        <v>-17.708611999999999</v>
      </c>
    </row>
    <row r="1420" spans="2:15" x14ac:dyDescent="0.25">
      <c r="B1420" s="89">
        <v>14023875000</v>
      </c>
      <c r="C1420" s="89">
        <v>-36.886009000000001</v>
      </c>
      <c r="N1420" s="89">
        <v>14023875000</v>
      </c>
      <c r="O1420" s="89">
        <v>-17.033626999999999</v>
      </c>
    </row>
    <row r="1421" spans="2:15" x14ac:dyDescent="0.25">
      <c r="B1421" s="89">
        <v>14102920000</v>
      </c>
      <c r="C1421" s="89">
        <v>-39.077838999999997</v>
      </c>
      <c r="N1421" s="89">
        <v>14102920000</v>
      </c>
      <c r="O1421" s="89">
        <v>-16.497005000000001</v>
      </c>
    </row>
    <row r="1422" spans="2:15" x14ac:dyDescent="0.25">
      <c r="B1422" s="89">
        <v>14181965000</v>
      </c>
      <c r="C1422" s="89">
        <v>-41.219588999999999</v>
      </c>
      <c r="N1422" s="89">
        <v>14181965000</v>
      </c>
      <c r="O1422" s="89">
        <v>-16.247812</v>
      </c>
    </row>
    <row r="1423" spans="2:15" x14ac:dyDescent="0.25">
      <c r="B1423" s="89">
        <v>14261010000</v>
      </c>
      <c r="C1423" s="89">
        <v>-43.081482000000001</v>
      </c>
      <c r="N1423" s="89">
        <v>14261010000</v>
      </c>
      <c r="O1423" s="89">
        <v>-16.348516</v>
      </c>
    </row>
    <row r="1424" spans="2:15" x14ac:dyDescent="0.25">
      <c r="B1424" s="89">
        <v>14340055000</v>
      </c>
      <c r="C1424" s="89">
        <v>-44.797111999999998</v>
      </c>
      <c r="N1424" s="89">
        <v>14340055000</v>
      </c>
      <c r="O1424" s="89">
        <v>-16.657598</v>
      </c>
    </row>
    <row r="1425" spans="2:15" x14ac:dyDescent="0.25">
      <c r="B1425" s="89">
        <v>14419100000</v>
      </c>
      <c r="C1425" s="89">
        <v>-46.312103</v>
      </c>
      <c r="N1425" s="89">
        <v>14419100000</v>
      </c>
      <c r="O1425" s="89">
        <v>-17.049990000000001</v>
      </c>
    </row>
    <row r="1426" spans="2:15" x14ac:dyDescent="0.25">
      <c r="B1426" s="89">
        <v>14498145000</v>
      </c>
      <c r="C1426" s="89">
        <v>-47.490611999999999</v>
      </c>
      <c r="N1426" s="89">
        <v>14498145000</v>
      </c>
      <c r="O1426" s="89">
        <v>-17.539204000000002</v>
      </c>
    </row>
    <row r="1427" spans="2:15" x14ac:dyDescent="0.25">
      <c r="B1427" s="89">
        <v>14577190000</v>
      </c>
      <c r="C1427" s="89">
        <v>-48.538525</v>
      </c>
      <c r="N1427" s="89">
        <v>14577190000</v>
      </c>
      <c r="O1427" s="89">
        <v>-17.966532000000001</v>
      </c>
    </row>
    <row r="1428" spans="2:15" x14ac:dyDescent="0.25">
      <c r="B1428" s="89">
        <v>14656235000</v>
      </c>
      <c r="C1428" s="89">
        <v>-49.115932000000001</v>
      </c>
      <c r="N1428" s="89">
        <v>14656235000</v>
      </c>
      <c r="O1428" s="89">
        <v>-18.577279999999998</v>
      </c>
    </row>
    <row r="1429" spans="2:15" x14ac:dyDescent="0.25">
      <c r="B1429" s="89">
        <v>14735280000</v>
      </c>
      <c r="C1429" s="89">
        <v>-49.398437999999999</v>
      </c>
      <c r="N1429" s="89">
        <v>14735280000</v>
      </c>
      <c r="O1429" s="89">
        <v>-19.359843999999999</v>
      </c>
    </row>
    <row r="1430" spans="2:15" x14ac:dyDescent="0.25">
      <c r="B1430" s="89">
        <v>14814325000</v>
      </c>
      <c r="C1430" s="89">
        <v>-49.286754999999999</v>
      </c>
      <c r="N1430" s="89">
        <v>14814325000</v>
      </c>
      <c r="O1430" s="89">
        <v>-20.432089000000001</v>
      </c>
    </row>
    <row r="1431" spans="2:15" x14ac:dyDescent="0.25">
      <c r="B1431" s="89">
        <v>14893370000</v>
      </c>
      <c r="C1431" s="89">
        <v>-48.565907000000003</v>
      </c>
      <c r="N1431" s="89">
        <v>14893370000</v>
      </c>
      <c r="O1431" s="89">
        <v>-21.754515000000001</v>
      </c>
    </row>
    <row r="1432" spans="2:15" x14ac:dyDescent="0.25">
      <c r="B1432" s="89">
        <v>14972415000</v>
      </c>
      <c r="C1432" s="89">
        <v>-47.482655000000001</v>
      </c>
      <c r="N1432" s="89">
        <v>14972415000</v>
      </c>
      <c r="O1432" s="89">
        <v>-23.114170000000001</v>
      </c>
    </row>
    <row r="1433" spans="2:15" x14ac:dyDescent="0.25">
      <c r="B1433" s="89">
        <v>15051460000</v>
      </c>
      <c r="C1433" s="89">
        <v>-45.922275999999997</v>
      </c>
      <c r="N1433" s="89">
        <v>15051460000</v>
      </c>
      <c r="O1433" s="89">
        <v>-24.396730000000002</v>
      </c>
    </row>
    <row r="1434" spans="2:15" x14ac:dyDescent="0.25">
      <c r="B1434" s="89">
        <v>15130505000</v>
      </c>
      <c r="C1434" s="89">
        <v>-44.254181000000003</v>
      </c>
      <c r="N1434" s="89">
        <v>15130505000</v>
      </c>
      <c r="O1434" s="89">
        <v>-25.559000000000001</v>
      </c>
    </row>
    <row r="1435" spans="2:15" x14ac:dyDescent="0.25">
      <c r="B1435" s="89">
        <v>15209550000</v>
      </c>
      <c r="C1435" s="89">
        <v>-42.622711000000002</v>
      </c>
      <c r="N1435" s="89">
        <v>15209550000</v>
      </c>
      <c r="O1435" s="89">
        <v>-26.707830000000001</v>
      </c>
    </row>
    <row r="1436" spans="2:15" x14ac:dyDescent="0.25">
      <c r="B1436" s="89">
        <v>15288595000</v>
      </c>
      <c r="C1436" s="89">
        <v>-41.090302000000001</v>
      </c>
      <c r="N1436" s="89">
        <v>15288595000</v>
      </c>
      <c r="O1436" s="89">
        <v>-27.73218</v>
      </c>
    </row>
    <row r="1437" spans="2:15" x14ac:dyDescent="0.25">
      <c r="B1437" s="89">
        <v>15367640000</v>
      </c>
      <c r="C1437" s="89">
        <v>-39.506110999999997</v>
      </c>
      <c r="N1437" s="89">
        <v>15367640000</v>
      </c>
      <c r="O1437" s="89">
        <v>-28.728732999999998</v>
      </c>
    </row>
    <row r="1438" spans="2:15" x14ac:dyDescent="0.25">
      <c r="B1438" s="89">
        <v>15446685000</v>
      </c>
      <c r="C1438" s="89">
        <v>-37.913829999999997</v>
      </c>
      <c r="N1438" s="89">
        <v>15446685000</v>
      </c>
      <c r="O1438" s="89">
        <v>-30.003174000000001</v>
      </c>
    </row>
    <row r="1439" spans="2:15" x14ac:dyDescent="0.25">
      <c r="B1439" s="89">
        <v>15525730000</v>
      </c>
      <c r="C1439" s="89">
        <v>-36.458866</v>
      </c>
      <c r="N1439" s="89">
        <v>15525730000</v>
      </c>
      <c r="O1439" s="89">
        <v>-31.668823</v>
      </c>
    </row>
    <row r="1440" spans="2:15" x14ac:dyDescent="0.25">
      <c r="B1440" s="89">
        <v>15604775000</v>
      </c>
      <c r="C1440" s="89">
        <v>-35.374741</v>
      </c>
      <c r="N1440" s="89">
        <v>15604775000</v>
      </c>
      <c r="O1440" s="89">
        <v>-33.708148999999999</v>
      </c>
    </row>
    <row r="1441" spans="2:15" x14ac:dyDescent="0.25">
      <c r="B1441" s="89">
        <v>15683820000</v>
      </c>
      <c r="C1441" s="89">
        <v>-34.384388000000001</v>
      </c>
      <c r="N1441" s="89">
        <v>15683820000</v>
      </c>
      <c r="O1441" s="89">
        <v>-35.932181999999997</v>
      </c>
    </row>
    <row r="1442" spans="2:15" x14ac:dyDescent="0.25">
      <c r="B1442" s="89">
        <v>15762865000</v>
      </c>
      <c r="C1442" s="89">
        <v>-33.469177000000002</v>
      </c>
      <c r="N1442" s="89">
        <v>15762865000</v>
      </c>
      <c r="O1442" s="89">
        <v>-38.756698999999998</v>
      </c>
    </row>
    <row r="1443" spans="2:15" x14ac:dyDescent="0.25">
      <c r="B1443" s="89">
        <v>15841910000</v>
      </c>
      <c r="C1443" s="89">
        <v>-32.765532999999998</v>
      </c>
      <c r="N1443" s="89">
        <v>15841910000</v>
      </c>
      <c r="O1443" s="89">
        <v>-41.458199</v>
      </c>
    </row>
    <row r="1444" spans="2:15" x14ac:dyDescent="0.25">
      <c r="B1444" s="89">
        <v>15920955000</v>
      </c>
      <c r="C1444" s="89">
        <v>-32.171925000000002</v>
      </c>
      <c r="N1444" s="89">
        <v>15920955000</v>
      </c>
      <c r="O1444" s="89">
        <v>-44.305588</v>
      </c>
    </row>
    <row r="1445" spans="2:15" x14ac:dyDescent="0.25">
      <c r="B1445" s="89">
        <v>16000000000</v>
      </c>
      <c r="C1445" s="89">
        <v>-31.962246</v>
      </c>
      <c r="N1445" s="89">
        <v>16000000000</v>
      </c>
      <c r="O1445" s="89">
        <v>-45.953671</v>
      </c>
    </row>
    <row r="1446" spans="2:15" x14ac:dyDescent="0.25">
      <c r="B1446" s="89" t="s">
        <v>21</v>
      </c>
      <c r="N1446" s="89" t="s">
        <v>21</v>
      </c>
    </row>
  </sheetData>
  <pageMargins left="0.7" right="0.7" top="0.75" bottom="0.75" header="0.3" footer="0.3"/>
  <pageSetup paperSize="20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628"/>
  <sheetViews>
    <sheetView topLeftCell="A4" workbookViewId="0">
      <selection activeCell="W9" sqref="W9"/>
    </sheetView>
  </sheetViews>
  <sheetFormatPr defaultRowHeight="15" x14ac:dyDescent="0.25"/>
  <cols>
    <col min="1" max="1" width="13.7109375" style="40" customWidth="1"/>
    <col min="7" max="7" width="2.140625" style="19" customWidth="1"/>
    <col min="8" max="8" width="11" style="5" bestFit="1" customWidth="1"/>
    <col min="9" max="9" width="14.85546875" style="5" bestFit="1" customWidth="1"/>
    <col min="10" max="10" width="18.7109375" style="5" bestFit="1" customWidth="1"/>
    <col min="11" max="11" width="13.7109375" style="40" customWidth="1"/>
    <col min="17" max="17" width="2" style="19" customWidth="1"/>
    <col min="18" max="18" width="11" style="5" bestFit="1" customWidth="1"/>
    <col min="19" max="19" width="14.7109375" style="5" bestFit="1" customWidth="1"/>
    <col min="20" max="20" width="18.5703125" style="5" bestFit="1" customWidth="1"/>
    <col min="21" max="21" width="2" style="19" customWidth="1"/>
    <col min="27" max="28" width="9.140625" style="5"/>
    <col min="29" max="16384" width="9.140625" style="3"/>
  </cols>
  <sheetData>
    <row r="1" spans="1:21" x14ac:dyDescent="0.25">
      <c r="B1" t="s">
        <v>95</v>
      </c>
      <c r="C1" s="89"/>
      <c r="D1" s="89"/>
      <c r="E1" s="89"/>
      <c r="F1" s="89"/>
      <c r="H1" s="5" t="s">
        <v>1</v>
      </c>
      <c r="I1" s="43" t="str">
        <f>C8</f>
        <v>Conv. Loss Log Mag(dB)</v>
      </c>
      <c r="J1" s="43" t="str">
        <f>D8</f>
        <v>RF Return Loss Log Mag(dB)</v>
      </c>
      <c r="L1" s="89" t="s">
        <v>95</v>
      </c>
      <c r="M1" s="89"/>
      <c r="N1" s="89"/>
      <c r="O1" s="89"/>
      <c r="P1" s="89"/>
      <c r="R1" s="5" t="s">
        <v>1</v>
      </c>
      <c r="S1" s="43" t="str">
        <f>M8</f>
        <v>Conv. Loss Log Mag(dB)</v>
      </c>
      <c r="T1" s="43" t="str">
        <f>N8</f>
        <v>RF Return Loss Log Mag(dB)</v>
      </c>
    </row>
    <row r="2" spans="1:21" x14ac:dyDescent="0.25">
      <c r="A2" s="39" t="s">
        <v>106</v>
      </c>
      <c r="B2" t="s">
        <v>259</v>
      </c>
      <c r="C2" s="89" t="s">
        <v>279</v>
      </c>
      <c r="D2" s="89" t="s">
        <v>280</v>
      </c>
      <c r="E2" s="89" t="s">
        <v>281</v>
      </c>
      <c r="F2" s="89"/>
      <c r="K2" s="39" t="s">
        <v>107</v>
      </c>
      <c r="L2" s="89" t="s">
        <v>259</v>
      </c>
      <c r="M2" s="89" t="s">
        <v>279</v>
      </c>
      <c r="N2" s="89" t="s">
        <v>280</v>
      </c>
      <c r="O2" s="89" t="s">
        <v>281</v>
      </c>
      <c r="P2" s="89"/>
    </row>
    <row r="3" spans="1:21" x14ac:dyDescent="0.25">
      <c r="B3" t="s">
        <v>215</v>
      </c>
      <c r="C3" s="89" t="s">
        <v>298</v>
      </c>
      <c r="D3" s="89" t="s">
        <v>299</v>
      </c>
      <c r="E3" s="89"/>
      <c r="F3" s="89"/>
      <c r="I3" s="17">
        <f>AVERAGE(I27:I153)</f>
        <v>-8.5835522755905522</v>
      </c>
      <c r="L3" s="89" t="s">
        <v>268</v>
      </c>
      <c r="M3" s="89" t="s">
        <v>298</v>
      </c>
      <c r="N3" s="89" t="s">
        <v>300</v>
      </c>
      <c r="O3" s="89"/>
      <c r="P3" s="89"/>
      <c r="S3" s="17">
        <f>AVERAGE(S27:S153)</f>
        <v>-9.7006511275590572</v>
      </c>
    </row>
    <row r="4" spans="1:21" x14ac:dyDescent="0.25">
      <c r="A4" s="51" t="s">
        <v>204</v>
      </c>
      <c r="B4" t="s">
        <v>98</v>
      </c>
      <c r="C4" s="89"/>
      <c r="D4" s="89"/>
      <c r="E4" s="89"/>
      <c r="F4" s="89"/>
      <c r="G4" s="20"/>
      <c r="H4" s="6">
        <f t="shared" ref="H4:H67" si="0">B9/1000000000</f>
        <v>0.191</v>
      </c>
      <c r="I4" s="6">
        <f t="shared" ref="I4:I67" si="1">C9</f>
        <v>-72.581871000000007</v>
      </c>
      <c r="J4" s="6">
        <f t="shared" ref="J4:J67" si="2">D9</f>
        <v>-3.5025741999999999E-2</v>
      </c>
      <c r="K4" s="51" t="s">
        <v>204</v>
      </c>
      <c r="L4" s="89" t="s">
        <v>98</v>
      </c>
      <c r="M4" s="89"/>
      <c r="N4" s="89"/>
      <c r="O4" s="89"/>
      <c r="P4" s="89"/>
      <c r="Q4" s="20"/>
      <c r="R4" s="6">
        <f t="shared" ref="R4:R67" si="3">L9/1000000000</f>
        <v>0.191</v>
      </c>
      <c r="S4" s="6">
        <f t="shared" ref="S4:S67" si="4">M9</f>
        <v>-77.075569000000002</v>
      </c>
      <c r="T4" s="6">
        <f t="shared" ref="T4:T67" si="5">N9</f>
        <v>-3.4836979000000001</v>
      </c>
      <c r="U4" s="20"/>
    </row>
    <row r="5" spans="1:21" x14ac:dyDescent="0.25">
      <c r="A5" s="51" t="s">
        <v>206</v>
      </c>
      <c r="C5" s="89"/>
      <c r="D5" s="89"/>
      <c r="E5" s="89"/>
      <c r="F5" s="89"/>
      <c r="G5" s="20"/>
      <c r="H5" s="6">
        <f t="shared" si="0"/>
        <v>0.27004499999999998</v>
      </c>
      <c r="I5" s="6">
        <f t="shared" si="1"/>
        <v>-66.490616000000003</v>
      </c>
      <c r="J5" s="6">
        <f t="shared" si="2"/>
        <v>-4.1770644000000003E-2</v>
      </c>
      <c r="K5" s="51" t="s">
        <v>206</v>
      </c>
      <c r="L5" s="89"/>
      <c r="M5" s="89"/>
      <c r="N5" s="89"/>
      <c r="O5" s="89"/>
      <c r="P5" s="89"/>
      <c r="Q5" s="20"/>
      <c r="R5" s="6">
        <f t="shared" si="3"/>
        <v>0.27004499999999998</v>
      </c>
      <c r="S5" s="6">
        <f t="shared" si="4"/>
        <v>-72.284485000000004</v>
      </c>
      <c r="T5" s="6">
        <f t="shared" si="5"/>
        <v>-3.4900245999999999</v>
      </c>
      <c r="U5" s="20"/>
    </row>
    <row r="6" spans="1:21" x14ac:dyDescent="0.25">
      <c r="A6" s="51" t="s">
        <v>207</v>
      </c>
      <c r="C6" s="89"/>
      <c r="D6" s="89"/>
      <c r="E6" s="89"/>
      <c r="F6" s="89"/>
      <c r="G6" s="20"/>
      <c r="H6" s="6">
        <f t="shared" si="0"/>
        <v>0.34909000000000001</v>
      </c>
      <c r="I6" s="6">
        <f t="shared" si="1"/>
        <v>-59.045898000000001</v>
      </c>
      <c r="J6" s="6">
        <f t="shared" si="2"/>
        <v>-5.0997845999999999E-2</v>
      </c>
      <c r="K6" s="51" t="s">
        <v>207</v>
      </c>
      <c r="L6" s="89"/>
      <c r="M6" s="89"/>
      <c r="N6" s="89"/>
      <c r="O6" s="89"/>
      <c r="P6" s="89"/>
      <c r="Q6" s="20"/>
      <c r="R6" s="6">
        <f t="shared" si="3"/>
        <v>0.34909000000000001</v>
      </c>
      <c r="S6" s="6">
        <f t="shared" si="4"/>
        <v>-66.444564999999997</v>
      </c>
      <c r="T6" s="6">
        <f t="shared" si="5"/>
        <v>-3.4869175000000001</v>
      </c>
      <c r="U6" s="20"/>
    </row>
    <row r="7" spans="1:21" x14ac:dyDescent="0.25">
      <c r="A7" s="51" t="s">
        <v>208</v>
      </c>
      <c r="B7" t="s">
        <v>99</v>
      </c>
      <c r="C7" s="89"/>
      <c r="D7" s="89"/>
      <c r="E7" s="89"/>
      <c r="F7" s="89"/>
      <c r="G7" s="20"/>
      <c r="H7" s="6">
        <f t="shared" si="0"/>
        <v>0.42813499999999999</v>
      </c>
      <c r="I7" s="6">
        <f t="shared" si="1"/>
        <v>-50.522289000000001</v>
      </c>
      <c r="J7" s="6">
        <f t="shared" si="2"/>
        <v>-6.3602014999999998E-2</v>
      </c>
      <c r="K7" s="51" t="s">
        <v>208</v>
      </c>
      <c r="L7" s="89" t="s">
        <v>99</v>
      </c>
      <c r="M7" s="89"/>
      <c r="N7" s="89"/>
      <c r="O7" s="89"/>
      <c r="P7" s="89"/>
      <c r="Q7" s="20"/>
      <c r="R7" s="6">
        <f t="shared" si="3"/>
        <v>0.42813499999999999</v>
      </c>
      <c r="S7" s="6">
        <f t="shared" si="4"/>
        <v>-59.603462</v>
      </c>
      <c r="T7" s="6">
        <f t="shared" si="5"/>
        <v>-3.4727838000000002</v>
      </c>
      <c r="U7" s="20"/>
    </row>
    <row r="8" spans="1:21" x14ac:dyDescent="0.25">
      <c r="A8" s="51" t="s">
        <v>205</v>
      </c>
      <c r="B8" t="s">
        <v>19</v>
      </c>
      <c r="C8" s="89" t="s">
        <v>100</v>
      </c>
      <c r="D8" s="89" t="s">
        <v>249</v>
      </c>
      <c r="E8" s="89"/>
      <c r="F8" s="89"/>
      <c r="G8" s="20"/>
      <c r="H8" s="6">
        <f t="shared" si="0"/>
        <v>0.50717999999999996</v>
      </c>
      <c r="I8" s="6">
        <f t="shared" si="1"/>
        <v>-44.095551</v>
      </c>
      <c r="J8" s="6">
        <f t="shared" si="2"/>
        <v>-8.0141089999999998E-2</v>
      </c>
      <c r="K8" s="51" t="s">
        <v>205</v>
      </c>
      <c r="L8" s="89" t="s">
        <v>19</v>
      </c>
      <c r="M8" s="89" t="s">
        <v>100</v>
      </c>
      <c r="N8" s="89" t="s">
        <v>249</v>
      </c>
      <c r="O8" s="89"/>
      <c r="P8" s="89"/>
      <c r="Q8" s="20"/>
      <c r="R8" s="6">
        <f t="shared" si="3"/>
        <v>0.50717999999999996</v>
      </c>
      <c r="S8" s="6">
        <f t="shared" si="4"/>
        <v>-54.881900999999999</v>
      </c>
      <c r="T8" s="6">
        <f t="shared" si="5"/>
        <v>-3.4475083</v>
      </c>
      <c r="U8" s="20"/>
    </row>
    <row r="9" spans="1:21" x14ac:dyDescent="0.25">
      <c r="B9">
        <v>191000000</v>
      </c>
      <c r="C9" s="89">
        <v>-72.581871000000007</v>
      </c>
      <c r="D9" s="89">
        <v>-3.5025741999999999E-2</v>
      </c>
      <c r="E9" s="89"/>
      <c r="F9" s="89"/>
      <c r="G9" s="20"/>
      <c r="H9" s="6">
        <f t="shared" si="0"/>
        <v>0.586225</v>
      </c>
      <c r="I9" s="6">
        <f t="shared" si="1"/>
        <v>-39.480849999999997</v>
      </c>
      <c r="J9" s="6">
        <f t="shared" si="2"/>
        <v>-0.10217043000000001</v>
      </c>
      <c r="L9" s="89">
        <v>191000000</v>
      </c>
      <c r="M9" s="89">
        <v>-77.075569000000002</v>
      </c>
      <c r="N9" s="89">
        <v>-3.4836979000000001</v>
      </c>
      <c r="O9" s="89"/>
      <c r="P9" s="89"/>
      <c r="Q9" s="20"/>
      <c r="R9" s="6">
        <f t="shared" si="3"/>
        <v>0.586225</v>
      </c>
      <c r="S9" s="6">
        <f t="shared" si="4"/>
        <v>-49.884627999999999</v>
      </c>
      <c r="T9" s="6">
        <f t="shared" si="5"/>
        <v>-3.411556</v>
      </c>
      <c r="U9" s="20"/>
    </row>
    <row r="10" spans="1:21" x14ac:dyDescent="0.25">
      <c r="B10">
        <v>270045000</v>
      </c>
      <c r="C10" s="89">
        <v>-66.490616000000003</v>
      </c>
      <c r="D10" s="89">
        <v>-4.1770644000000003E-2</v>
      </c>
      <c r="E10" s="89"/>
      <c r="F10" s="89"/>
      <c r="G10" s="20"/>
      <c r="H10" s="6">
        <f t="shared" si="0"/>
        <v>0.66527000000000003</v>
      </c>
      <c r="I10" s="6">
        <f t="shared" si="1"/>
        <v>-35.052357000000001</v>
      </c>
      <c r="J10" s="6">
        <f t="shared" si="2"/>
        <v>-0.13223413000000001</v>
      </c>
      <c r="L10" s="89">
        <v>270045000</v>
      </c>
      <c r="M10" s="89">
        <v>-72.284485000000004</v>
      </c>
      <c r="N10" s="89">
        <v>-3.4900245999999999</v>
      </c>
      <c r="O10" s="89"/>
      <c r="P10" s="89"/>
      <c r="Q10" s="20"/>
      <c r="R10" s="6">
        <f t="shared" si="3"/>
        <v>0.66527000000000003</v>
      </c>
      <c r="S10" s="6">
        <f t="shared" si="4"/>
        <v>-45.269119000000003</v>
      </c>
      <c r="T10" s="6">
        <f t="shared" si="5"/>
        <v>-3.3528612</v>
      </c>
      <c r="U10" s="20"/>
    </row>
    <row r="11" spans="1:21" x14ac:dyDescent="0.25">
      <c r="B11">
        <v>349090000</v>
      </c>
      <c r="C11" s="89">
        <v>-59.045898000000001</v>
      </c>
      <c r="D11" s="89">
        <v>-5.0997845999999999E-2</v>
      </c>
      <c r="E11" s="89"/>
      <c r="F11" s="89"/>
      <c r="G11" s="20"/>
      <c r="H11" s="6">
        <f t="shared" si="0"/>
        <v>0.74431499999999995</v>
      </c>
      <c r="I11" s="6">
        <f t="shared" si="1"/>
        <v>-31.580867999999999</v>
      </c>
      <c r="J11" s="6">
        <f t="shared" si="2"/>
        <v>-0.1734907</v>
      </c>
      <c r="L11" s="89">
        <v>349090000</v>
      </c>
      <c r="M11" s="89">
        <v>-66.444564999999997</v>
      </c>
      <c r="N11" s="89">
        <v>-3.4869175000000001</v>
      </c>
      <c r="O11" s="89"/>
      <c r="P11" s="89"/>
      <c r="Q11" s="20"/>
      <c r="R11" s="6">
        <f t="shared" si="3"/>
        <v>0.74431499999999995</v>
      </c>
      <c r="S11" s="6">
        <f t="shared" si="4"/>
        <v>-40.673332000000002</v>
      </c>
      <c r="T11" s="6">
        <f t="shared" si="5"/>
        <v>-3.2851759999999999</v>
      </c>
      <c r="U11" s="20"/>
    </row>
    <row r="12" spans="1:21" x14ac:dyDescent="0.25">
      <c r="B12">
        <v>428135000</v>
      </c>
      <c r="C12" s="89">
        <v>-50.522289000000001</v>
      </c>
      <c r="D12" s="89">
        <v>-6.3602014999999998E-2</v>
      </c>
      <c r="E12" s="89"/>
      <c r="F12" s="89"/>
      <c r="G12" s="20"/>
      <c r="H12" s="6">
        <f t="shared" si="0"/>
        <v>0.82335999999999998</v>
      </c>
      <c r="I12" s="6">
        <f t="shared" si="1"/>
        <v>-28.741810000000001</v>
      </c>
      <c r="J12" s="6">
        <f t="shared" si="2"/>
        <v>-0.22408122999999999</v>
      </c>
      <c r="L12" s="89">
        <v>428135000</v>
      </c>
      <c r="M12" s="89">
        <v>-59.603462</v>
      </c>
      <c r="N12" s="89">
        <v>-3.4727838000000002</v>
      </c>
      <c r="O12" s="89"/>
      <c r="P12" s="89"/>
      <c r="Q12" s="20"/>
      <c r="R12" s="6">
        <f t="shared" si="3"/>
        <v>0.82335999999999998</v>
      </c>
      <c r="S12" s="6">
        <f t="shared" si="4"/>
        <v>-36.467922000000002</v>
      </c>
      <c r="T12" s="6">
        <f t="shared" si="5"/>
        <v>-3.2133547999999998</v>
      </c>
      <c r="U12" s="20"/>
    </row>
    <row r="13" spans="1:21" x14ac:dyDescent="0.25">
      <c r="B13">
        <v>507180000</v>
      </c>
      <c r="C13" s="89">
        <v>-44.095551</v>
      </c>
      <c r="D13" s="89">
        <v>-8.0141089999999998E-2</v>
      </c>
      <c r="E13" s="89"/>
      <c r="F13" s="89"/>
      <c r="G13" s="20"/>
      <c r="H13" s="6">
        <f t="shared" si="0"/>
        <v>0.90240500000000001</v>
      </c>
      <c r="I13" s="6">
        <f t="shared" si="1"/>
        <v>-26.185894000000001</v>
      </c>
      <c r="J13" s="6">
        <f t="shared" si="2"/>
        <v>-0.28501293</v>
      </c>
      <c r="L13" s="89">
        <v>507180000</v>
      </c>
      <c r="M13" s="89">
        <v>-54.881900999999999</v>
      </c>
      <c r="N13" s="89">
        <v>-3.4475083</v>
      </c>
      <c r="O13" s="89"/>
      <c r="P13" s="89"/>
      <c r="Q13" s="20"/>
      <c r="R13" s="6">
        <f t="shared" si="3"/>
        <v>0.90240500000000001</v>
      </c>
      <c r="S13" s="6">
        <f t="shared" si="4"/>
        <v>-32.113067999999998</v>
      </c>
      <c r="T13" s="6">
        <f t="shared" si="5"/>
        <v>-3.1465793</v>
      </c>
      <c r="U13" s="20"/>
    </row>
    <row r="14" spans="1:21" x14ac:dyDescent="0.25">
      <c r="B14">
        <v>586225000</v>
      </c>
      <c r="C14" s="89">
        <v>-39.480849999999997</v>
      </c>
      <c r="D14" s="89">
        <v>-0.10217043000000001</v>
      </c>
      <c r="E14" s="89"/>
      <c r="F14" s="89"/>
      <c r="G14" s="20"/>
      <c r="H14" s="6">
        <f t="shared" si="0"/>
        <v>0.98145000000000004</v>
      </c>
      <c r="I14" s="6">
        <f t="shared" si="1"/>
        <v>-23.977121</v>
      </c>
      <c r="J14" s="6">
        <f t="shared" si="2"/>
        <v>-0.36073824999999998</v>
      </c>
      <c r="L14" s="89">
        <v>586225000</v>
      </c>
      <c r="M14" s="89">
        <v>-49.884627999999999</v>
      </c>
      <c r="N14" s="89">
        <v>-3.411556</v>
      </c>
      <c r="O14" s="89"/>
      <c r="P14" s="89"/>
      <c r="Q14" s="20"/>
      <c r="R14" s="6">
        <f t="shared" si="3"/>
        <v>0.98145000000000004</v>
      </c>
      <c r="S14" s="6">
        <f t="shared" si="4"/>
        <v>-28.283928</v>
      </c>
      <c r="T14" s="6">
        <f t="shared" si="5"/>
        <v>-3.0911936999999998</v>
      </c>
      <c r="U14" s="20"/>
    </row>
    <row r="15" spans="1:21" x14ac:dyDescent="0.25">
      <c r="B15">
        <v>665270000</v>
      </c>
      <c r="C15" s="89">
        <v>-35.052357000000001</v>
      </c>
      <c r="D15" s="89">
        <v>-0.13223413000000001</v>
      </c>
      <c r="E15" s="89"/>
      <c r="F15" s="89"/>
      <c r="G15" s="20"/>
      <c r="H15" s="6">
        <f t="shared" si="0"/>
        <v>1.060495</v>
      </c>
      <c r="I15" s="6">
        <f t="shared" si="1"/>
        <v>-22.259674</v>
      </c>
      <c r="J15" s="6">
        <f t="shared" si="2"/>
        <v>-0.4504782</v>
      </c>
      <c r="L15" s="89">
        <v>665270000</v>
      </c>
      <c r="M15" s="89">
        <v>-45.269119000000003</v>
      </c>
      <c r="N15" s="89">
        <v>-3.3528612</v>
      </c>
      <c r="O15" s="89"/>
      <c r="P15" s="89"/>
      <c r="Q15" s="20"/>
      <c r="R15" s="6">
        <f t="shared" si="3"/>
        <v>1.060495</v>
      </c>
      <c r="S15" s="6">
        <f t="shared" si="4"/>
        <v>-24.576899000000001</v>
      </c>
      <c r="T15" s="6">
        <f t="shared" si="5"/>
        <v>-3.0506264999999999</v>
      </c>
      <c r="U15" s="20"/>
    </row>
    <row r="16" spans="1:21" x14ac:dyDescent="0.25">
      <c r="B16">
        <v>744315000</v>
      </c>
      <c r="C16" s="89">
        <v>-31.580867999999999</v>
      </c>
      <c r="D16" s="89">
        <v>-0.1734907</v>
      </c>
      <c r="E16" s="89"/>
      <c r="F16" s="89"/>
      <c r="G16" s="20"/>
      <c r="H16" s="6">
        <f t="shared" si="0"/>
        <v>1.13954</v>
      </c>
      <c r="I16" s="6">
        <f t="shared" si="1"/>
        <v>-20.631730999999998</v>
      </c>
      <c r="J16" s="6">
        <f t="shared" si="2"/>
        <v>-0.55981873999999998</v>
      </c>
      <c r="L16" s="89">
        <v>744315000</v>
      </c>
      <c r="M16" s="89">
        <v>-40.673332000000002</v>
      </c>
      <c r="N16" s="89">
        <v>-3.2851759999999999</v>
      </c>
      <c r="O16" s="89"/>
      <c r="P16" s="89"/>
      <c r="Q16" s="20"/>
      <c r="R16" s="6">
        <f t="shared" si="3"/>
        <v>1.13954</v>
      </c>
      <c r="S16" s="6">
        <f t="shared" si="4"/>
        <v>-21.590212000000001</v>
      </c>
      <c r="T16" s="6">
        <f t="shared" si="5"/>
        <v>-3.0162342</v>
      </c>
      <c r="U16" s="20"/>
    </row>
    <row r="17" spans="2:21" x14ac:dyDescent="0.25">
      <c r="B17">
        <v>823360000</v>
      </c>
      <c r="C17" s="89">
        <v>-28.741810000000001</v>
      </c>
      <c r="D17" s="89">
        <v>-0.22408122999999999</v>
      </c>
      <c r="E17" s="89"/>
      <c r="F17" s="89"/>
      <c r="G17" s="20"/>
      <c r="H17" s="6">
        <f t="shared" si="0"/>
        <v>1.218585</v>
      </c>
      <c r="I17" s="6">
        <f t="shared" si="1"/>
        <v>-19.323008000000002</v>
      </c>
      <c r="J17" s="6">
        <f t="shared" si="2"/>
        <v>-0.69316560000000005</v>
      </c>
      <c r="L17" s="89">
        <v>823360000</v>
      </c>
      <c r="M17" s="89">
        <v>-36.467922000000002</v>
      </c>
      <c r="N17" s="89">
        <v>-3.2133547999999998</v>
      </c>
      <c r="O17" s="89"/>
      <c r="P17" s="89"/>
      <c r="Q17" s="20"/>
      <c r="R17" s="6">
        <f t="shared" si="3"/>
        <v>1.218585</v>
      </c>
      <c r="S17" s="6">
        <f t="shared" si="4"/>
        <v>-18.953806</v>
      </c>
      <c r="T17" s="6">
        <f t="shared" si="5"/>
        <v>-2.9878141999999999</v>
      </c>
      <c r="U17" s="20"/>
    </row>
    <row r="18" spans="2:21" x14ac:dyDescent="0.25">
      <c r="B18">
        <v>902405000</v>
      </c>
      <c r="C18" s="89">
        <v>-26.185894000000001</v>
      </c>
      <c r="D18" s="89">
        <v>-0.28501293</v>
      </c>
      <c r="E18" s="89"/>
      <c r="F18" s="89"/>
      <c r="G18" s="20"/>
      <c r="H18" s="6">
        <f t="shared" si="0"/>
        <v>1.2976300000000001</v>
      </c>
      <c r="I18" s="6">
        <f t="shared" si="1"/>
        <v>-18.203437999999998</v>
      </c>
      <c r="J18" s="6">
        <f t="shared" si="2"/>
        <v>-0.85556197</v>
      </c>
      <c r="L18" s="89">
        <v>902405000</v>
      </c>
      <c r="M18" s="89">
        <v>-32.113067999999998</v>
      </c>
      <c r="N18" s="89">
        <v>-3.1465793</v>
      </c>
      <c r="O18" s="89"/>
      <c r="P18" s="89"/>
      <c r="Q18" s="20"/>
      <c r="R18" s="6">
        <f t="shared" si="3"/>
        <v>1.2976300000000001</v>
      </c>
      <c r="S18" s="6">
        <f t="shared" si="4"/>
        <v>-17.188199999999998</v>
      </c>
      <c r="T18" s="6">
        <f t="shared" si="5"/>
        <v>-2.9692626</v>
      </c>
      <c r="U18" s="20"/>
    </row>
    <row r="19" spans="2:21" x14ac:dyDescent="0.25">
      <c r="B19">
        <v>981450000</v>
      </c>
      <c r="C19" s="89">
        <v>-23.977121</v>
      </c>
      <c r="D19" s="89">
        <v>-0.36073824999999998</v>
      </c>
      <c r="E19" s="89"/>
      <c r="F19" s="89"/>
      <c r="G19" s="20"/>
      <c r="H19" s="6">
        <f t="shared" si="0"/>
        <v>1.3766750000000001</v>
      </c>
      <c r="I19" s="6">
        <f t="shared" si="1"/>
        <v>-17.098375000000001</v>
      </c>
      <c r="J19" s="6">
        <f t="shared" si="2"/>
        <v>-1.0624594999999999</v>
      </c>
      <c r="L19" s="89">
        <v>981450000</v>
      </c>
      <c r="M19" s="89">
        <v>-28.283928</v>
      </c>
      <c r="N19" s="89">
        <v>-3.0911936999999998</v>
      </c>
      <c r="O19" s="89"/>
      <c r="P19" s="89"/>
      <c r="Q19" s="20"/>
      <c r="R19" s="6">
        <f t="shared" si="3"/>
        <v>1.3766750000000001</v>
      </c>
      <c r="S19" s="6">
        <f t="shared" si="4"/>
        <v>-15.946445000000001</v>
      </c>
      <c r="T19" s="6">
        <f t="shared" si="5"/>
        <v>-2.9545881999999999</v>
      </c>
      <c r="U19" s="20"/>
    </row>
    <row r="20" spans="2:21" x14ac:dyDescent="0.25">
      <c r="B20">
        <v>1060495000</v>
      </c>
      <c r="C20" s="89">
        <v>-22.259674</v>
      </c>
      <c r="D20" s="89">
        <v>-0.4504782</v>
      </c>
      <c r="E20" s="89"/>
      <c r="F20" s="89"/>
      <c r="G20" s="20"/>
      <c r="H20" s="6">
        <f t="shared" si="0"/>
        <v>1.4557199999999999</v>
      </c>
      <c r="I20" s="6">
        <f t="shared" si="1"/>
        <v>-16.021076000000001</v>
      </c>
      <c r="J20" s="6">
        <f t="shared" si="2"/>
        <v>-1.3386985</v>
      </c>
      <c r="L20" s="89">
        <v>1060495000</v>
      </c>
      <c r="M20" s="89">
        <v>-24.576899000000001</v>
      </c>
      <c r="N20" s="89">
        <v>-3.0506264999999999</v>
      </c>
      <c r="O20" s="89"/>
      <c r="P20" s="89"/>
      <c r="Q20" s="20"/>
      <c r="R20" s="6">
        <f t="shared" si="3"/>
        <v>1.4557199999999999</v>
      </c>
      <c r="S20" s="6">
        <f t="shared" si="4"/>
        <v>-15.064829</v>
      </c>
      <c r="T20" s="6">
        <f t="shared" si="5"/>
        <v>-2.9470160000000001</v>
      </c>
      <c r="U20" s="20"/>
    </row>
    <row r="21" spans="2:21" x14ac:dyDescent="0.25">
      <c r="B21">
        <v>1139540000</v>
      </c>
      <c r="C21" s="89">
        <v>-20.631730999999998</v>
      </c>
      <c r="D21" s="89">
        <v>-0.55981873999999998</v>
      </c>
      <c r="E21" s="89"/>
      <c r="F21" s="89"/>
      <c r="G21" s="20"/>
      <c r="H21" s="6">
        <f t="shared" si="0"/>
        <v>1.5347649999999999</v>
      </c>
      <c r="I21" s="6">
        <f t="shared" si="1"/>
        <v>-14.960767000000001</v>
      </c>
      <c r="J21" s="6">
        <f t="shared" si="2"/>
        <v>-1.7347885000000001</v>
      </c>
      <c r="L21" s="89">
        <v>1139540000</v>
      </c>
      <c r="M21" s="89">
        <v>-21.590212000000001</v>
      </c>
      <c r="N21" s="89">
        <v>-3.0162342</v>
      </c>
      <c r="O21" s="89"/>
      <c r="P21" s="89"/>
      <c r="Q21" s="20"/>
      <c r="R21" s="6">
        <f t="shared" si="3"/>
        <v>1.5347649999999999</v>
      </c>
      <c r="S21" s="6">
        <f t="shared" si="4"/>
        <v>-14.446493</v>
      </c>
      <c r="T21" s="6">
        <f t="shared" si="5"/>
        <v>-2.9582104999999999</v>
      </c>
      <c r="U21" s="20"/>
    </row>
    <row r="22" spans="2:21" x14ac:dyDescent="0.25">
      <c r="B22">
        <v>1218585000</v>
      </c>
      <c r="C22" s="89">
        <v>-19.323008000000002</v>
      </c>
      <c r="D22" s="89">
        <v>-0.69316560000000005</v>
      </c>
      <c r="E22" s="89"/>
      <c r="F22" s="89"/>
      <c r="G22" s="20"/>
      <c r="H22" s="6">
        <f t="shared" si="0"/>
        <v>1.61381</v>
      </c>
      <c r="I22" s="6">
        <f t="shared" si="1"/>
        <v>-13.717739999999999</v>
      </c>
      <c r="J22" s="6">
        <f t="shared" si="2"/>
        <v>-2.3450053</v>
      </c>
      <c r="L22" s="89">
        <v>1218585000</v>
      </c>
      <c r="M22" s="89">
        <v>-18.953806</v>
      </c>
      <c r="N22" s="89">
        <v>-2.9878141999999999</v>
      </c>
      <c r="O22" s="89"/>
      <c r="P22" s="89"/>
      <c r="Q22" s="20"/>
      <c r="R22" s="6">
        <f t="shared" si="3"/>
        <v>1.61381</v>
      </c>
      <c r="S22" s="6">
        <f t="shared" si="4"/>
        <v>-13.932695000000001</v>
      </c>
      <c r="T22" s="6">
        <f t="shared" si="5"/>
        <v>-2.9922805000000001</v>
      </c>
      <c r="U22" s="20"/>
    </row>
    <row r="23" spans="2:21" x14ac:dyDescent="0.25">
      <c r="B23">
        <v>1297630000</v>
      </c>
      <c r="C23" s="89">
        <v>-18.203437999999998</v>
      </c>
      <c r="D23" s="89">
        <v>-0.85556197</v>
      </c>
      <c r="E23" s="89"/>
      <c r="F23" s="89"/>
      <c r="G23" s="20"/>
      <c r="H23" s="6">
        <f t="shared" si="0"/>
        <v>1.692855</v>
      </c>
      <c r="I23" s="6">
        <f t="shared" si="1"/>
        <v>-12.411595999999999</v>
      </c>
      <c r="J23" s="6">
        <f t="shared" si="2"/>
        <v>-3.2919320999999999</v>
      </c>
      <c r="L23" s="89">
        <v>1297630000</v>
      </c>
      <c r="M23" s="89">
        <v>-17.188199999999998</v>
      </c>
      <c r="N23" s="89">
        <v>-2.9692626</v>
      </c>
      <c r="O23" s="89"/>
      <c r="P23" s="89"/>
      <c r="Q23" s="20"/>
      <c r="R23" s="6">
        <f t="shared" si="3"/>
        <v>1.692855</v>
      </c>
      <c r="S23" s="6">
        <f t="shared" si="4"/>
        <v>-13.319414999999999</v>
      </c>
      <c r="T23" s="6">
        <f t="shared" si="5"/>
        <v>-3.0545149</v>
      </c>
      <c r="U23" s="20"/>
    </row>
    <row r="24" spans="2:21" x14ac:dyDescent="0.25">
      <c r="B24">
        <v>1376675000</v>
      </c>
      <c r="C24" s="89">
        <v>-17.098375000000001</v>
      </c>
      <c r="D24" s="89">
        <v>-1.0624594999999999</v>
      </c>
      <c r="E24" s="89"/>
      <c r="F24" s="89"/>
      <c r="G24" s="20"/>
      <c r="H24" s="6">
        <f t="shared" si="0"/>
        <v>1.7719</v>
      </c>
      <c r="I24" s="6">
        <f t="shared" si="1"/>
        <v>-11.032579999999999</v>
      </c>
      <c r="J24" s="6">
        <f t="shared" si="2"/>
        <v>-4.6799702999999999</v>
      </c>
      <c r="L24" s="89">
        <v>1376675000</v>
      </c>
      <c r="M24" s="89">
        <v>-15.946445000000001</v>
      </c>
      <c r="N24" s="89">
        <v>-2.9545881999999999</v>
      </c>
      <c r="O24" s="89"/>
      <c r="P24" s="89"/>
      <c r="Q24" s="20"/>
      <c r="R24" s="6">
        <f t="shared" si="3"/>
        <v>1.7719</v>
      </c>
      <c r="S24" s="6">
        <f t="shared" si="4"/>
        <v>-12.581199</v>
      </c>
      <c r="T24" s="6">
        <f t="shared" si="5"/>
        <v>-3.1692688000000002</v>
      </c>
      <c r="U24" s="20"/>
    </row>
    <row r="25" spans="2:21" x14ac:dyDescent="0.25">
      <c r="B25">
        <v>1455720000</v>
      </c>
      <c r="C25" s="89">
        <v>-16.021076000000001</v>
      </c>
      <c r="D25" s="89">
        <v>-1.3386985</v>
      </c>
      <c r="E25" s="89"/>
      <c r="F25" s="89"/>
      <c r="G25" s="20"/>
      <c r="H25" s="6">
        <f t="shared" si="0"/>
        <v>1.8509450000000001</v>
      </c>
      <c r="I25" s="6">
        <f t="shared" si="1"/>
        <v>-9.6254577999999995</v>
      </c>
      <c r="J25" s="6">
        <f t="shared" si="2"/>
        <v>-6.1227831999999998</v>
      </c>
      <c r="L25" s="89">
        <v>1455720000</v>
      </c>
      <c r="M25" s="89">
        <v>-15.064829</v>
      </c>
      <c r="N25" s="89">
        <v>-2.9470160000000001</v>
      </c>
      <c r="O25" s="89"/>
      <c r="P25" s="89"/>
      <c r="Q25" s="20"/>
      <c r="R25" s="6">
        <f t="shared" si="3"/>
        <v>1.8509450000000001</v>
      </c>
      <c r="S25" s="6">
        <f t="shared" si="4"/>
        <v>-11.868575999999999</v>
      </c>
      <c r="T25" s="6">
        <f t="shared" si="5"/>
        <v>-3.3466439000000001</v>
      </c>
      <c r="U25" s="20"/>
    </row>
    <row r="26" spans="2:21" x14ac:dyDescent="0.25">
      <c r="B26">
        <v>1534765000</v>
      </c>
      <c r="C26" s="89">
        <v>-14.960767000000001</v>
      </c>
      <c r="D26" s="89">
        <v>-1.7347885000000001</v>
      </c>
      <c r="E26" s="89"/>
      <c r="F26" s="89"/>
      <c r="G26" s="20"/>
      <c r="H26" s="6">
        <f t="shared" si="0"/>
        <v>1.9299900000000001</v>
      </c>
      <c r="I26" s="6">
        <f t="shared" si="1"/>
        <v>-8.4238757999999994</v>
      </c>
      <c r="J26" s="6">
        <f t="shared" si="2"/>
        <v>-7.2822927999999996</v>
      </c>
      <c r="L26" s="89">
        <v>1534765000</v>
      </c>
      <c r="M26" s="89">
        <v>-14.446493</v>
      </c>
      <c r="N26" s="89">
        <v>-2.9582104999999999</v>
      </c>
      <c r="O26" s="89"/>
      <c r="P26" s="89"/>
      <c r="Q26" s="20"/>
      <c r="R26" s="6">
        <f t="shared" si="3"/>
        <v>1.9299900000000001</v>
      </c>
      <c r="S26" s="6">
        <f t="shared" si="4"/>
        <v>-11.046163999999999</v>
      </c>
      <c r="T26" s="6">
        <f t="shared" si="5"/>
        <v>-3.6150486000000002</v>
      </c>
      <c r="U26" s="20"/>
    </row>
    <row r="27" spans="2:21" x14ac:dyDescent="0.25">
      <c r="B27">
        <v>1613810000</v>
      </c>
      <c r="C27" s="89">
        <v>-13.717739999999999</v>
      </c>
      <c r="D27" s="89">
        <v>-2.3450053</v>
      </c>
      <c r="E27" s="89"/>
      <c r="F27" s="89"/>
      <c r="G27" s="20"/>
      <c r="H27" s="6">
        <f t="shared" si="0"/>
        <v>2.0090349999999999</v>
      </c>
      <c r="I27" s="6">
        <f t="shared" si="1"/>
        <v>-7.5041981</v>
      </c>
      <c r="J27" s="6">
        <f t="shared" si="2"/>
        <v>-8.1440411000000008</v>
      </c>
      <c r="L27" s="89">
        <v>1613810000</v>
      </c>
      <c r="M27" s="89">
        <v>-13.932695000000001</v>
      </c>
      <c r="N27" s="89">
        <v>-2.9922805000000001</v>
      </c>
      <c r="O27" s="89"/>
      <c r="P27" s="89"/>
      <c r="Q27" s="20"/>
      <c r="R27" s="6">
        <f t="shared" si="3"/>
        <v>2.0090349999999999</v>
      </c>
      <c r="S27" s="6">
        <f t="shared" si="4"/>
        <v>-10.307180000000001</v>
      </c>
      <c r="T27" s="6">
        <f t="shared" si="5"/>
        <v>-3.9938669</v>
      </c>
      <c r="U27" s="20"/>
    </row>
    <row r="28" spans="2:21" x14ac:dyDescent="0.25">
      <c r="B28">
        <v>1692855000</v>
      </c>
      <c r="C28" s="89">
        <v>-12.411595999999999</v>
      </c>
      <c r="D28" s="89">
        <v>-3.2919320999999999</v>
      </c>
      <c r="E28" s="89"/>
      <c r="F28" s="89"/>
      <c r="G28" s="20"/>
      <c r="H28" s="6">
        <f t="shared" si="0"/>
        <v>2.0880800000000002</v>
      </c>
      <c r="I28" s="6">
        <f t="shared" si="1"/>
        <v>-6.9314685000000003</v>
      </c>
      <c r="J28" s="6">
        <f t="shared" si="2"/>
        <v>-8.8111610000000002</v>
      </c>
      <c r="L28" s="89">
        <v>1692855000</v>
      </c>
      <c r="M28" s="89">
        <v>-13.319414999999999</v>
      </c>
      <c r="N28" s="89">
        <v>-3.0545149</v>
      </c>
      <c r="O28" s="89"/>
      <c r="P28" s="89"/>
      <c r="Q28" s="20"/>
      <c r="R28" s="6">
        <f t="shared" si="3"/>
        <v>2.0880800000000002</v>
      </c>
      <c r="S28" s="6">
        <f t="shared" si="4"/>
        <v>-9.6814774999999997</v>
      </c>
      <c r="T28" s="6">
        <f t="shared" si="5"/>
        <v>-4.5048079000000003</v>
      </c>
      <c r="U28" s="20"/>
    </row>
    <row r="29" spans="2:21" x14ac:dyDescent="0.25">
      <c r="B29">
        <v>1771900000</v>
      </c>
      <c r="C29" s="89">
        <v>-11.032579999999999</v>
      </c>
      <c r="D29" s="89">
        <v>-4.6799702999999999</v>
      </c>
      <c r="E29" s="89"/>
      <c r="F29" s="89"/>
      <c r="G29" s="20"/>
      <c r="H29" s="6">
        <f t="shared" si="0"/>
        <v>2.167125</v>
      </c>
      <c r="I29" s="6">
        <f t="shared" si="1"/>
        <v>-6.6938190000000004</v>
      </c>
      <c r="J29" s="6">
        <f t="shared" si="2"/>
        <v>-9.2826023000000006</v>
      </c>
      <c r="L29" s="89">
        <v>1771900000</v>
      </c>
      <c r="M29" s="89">
        <v>-12.581199</v>
      </c>
      <c r="N29" s="89">
        <v>-3.1692688000000002</v>
      </c>
      <c r="O29" s="89"/>
      <c r="P29" s="89"/>
      <c r="Q29" s="20"/>
      <c r="R29" s="6">
        <f t="shared" si="3"/>
        <v>2.167125</v>
      </c>
      <c r="S29" s="6">
        <f t="shared" si="4"/>
        <v>-9.1336832000000001</v>
      </c>
      <c r="T29" s="6">
        <f t="shared" si="5"/>
        <v>-5.1635002999999999</v>
      </c>
      <c r="U29" s="20"/>
    </row>
    <row r="30" spans="2:21" x14ac:dyDescent="0.25">
      <c r="B30">
        <v>1850945000</v>
      </c>
      <c r="C30" s="89">
        <v>-9.6254577999999995</v>
      </c>
      <c r="D30" s="89">
        <v>-6.1227831999999998</v>
      </c>
      <c r="E30" s="89"/>
      <c r="F30" s="89"/>
      <c r="G30" s="20"/>
      <c r="H30" s="6">
        <f t="shared" si="0"/>
        <v>2.2461700000000002</v>
      </c>
      <c r="I30" s="6">
        <f t="shared" si="1"/>
        <v>-6.7622866999999998</v>
      </c>
      <c r="J30" s="6">
        <f t="shared" si="2"/>
        <v>-9.5476971000000006</v>
      </c>
      <c r="L30" s="89">
        <v>1850945000</v>
      </c>
      <c r="M30" s="89">
        <v>-11.868575999999999</v>
      </c>
      <c r="N30" s="89">
        <v>-3.3466439000000001</v>
      </c>
      <c r="O30" s="89"/>
      <c r="P30" s="89"/>
      <c r="Q30" s="20"/>
      <c r="R30" s="6">
        <f t="shared" si="3"/>
        <v>2.2461700000000002</v>
      </c>
      <c r="S30" s="6">
        <f t="shared" si="4"/>
        <v>-8.6460971999999998</v>
      </c>
      <c r="T30" s="6">
        <f t="shared" si="5"/>
        <v>-5.9708094999999997</v>
      </c>
      <c r="U30" s="20"/>
    </row>
    <row r="31" spans="2:21" x14ac:dyDescent="0.25">
      <c r="B31">
        <v>1929990000</v>
      </c>
      <c r="C31" s="89">
        <v>-8.4238757999999994</v>
      </c>
      <c r="D31" s="89">
        <v>-7.2822927999999996</v>
      </c>
      <c r="E31" s="89"/>
      <c r="F31" s="89"/>
      <c r="G31" s="20"/>
      <c r="H31" s="6">
        <f t="shared" si="0"/>
        <v>2.325215</v>
      </c>
      <c r="I31" s="6">
        <f t="shared" si="1"/>
        <v>-6.9464129999999997</v>
      </c>
      <c r="J31" s="6">
        <f t="shared" si="2"/>
        <v>-9.5338802000000005</v>
      </c>
      <c r="L31" s="89">
        <v>1929990000</v>
      </c>
      <c r="M31" s="89">
        <v>-11.046163999999999</v>
      </c>
      <c r="N31" s="89">
        <v>-3.6150486000000002</v>
      </c>
      <c r="O31" s="89"/>
      <c r="P31" s="89"/>
      <c r="Q31" s="20"/>
      <c r="R31" s="6">
        <f t="shared" si="3"/>
        <v>2.325215</v>
      </c>
      <c r="S31" s="6">
        <f t="shared" si="4"/>
        <v>-8.2788134000000007</v>
      </c>
      <c r="T31" s="6">
        <f t="shared" si="5"/>
        <v>-6.9648060999999997</v>
      </c>
      <c r="U31" s="20"/>
    </row>
    <row r="32" spans="2:21" x14ac:dyDescent="0.25">
      <c r="B32">
        <v>2009035000</v>
      </c>
      <c r="C32" s="89">
        <v>-7.5041981</v>
      </c>
      <c r="D32" s="89">
        <v>-8.1440411000000008</v>
      </c>
      <c r="E32" s="89"/>
      <c r="F32" s="89"/>
      <c r="G32" s="20"/>
      <c r="H32" s="6">
        <f t="shared" si="0"/>
        <v>2.4042599999999998</v>
      </c>
      <c r="I32" s="6">
        <f t="shared" si="1"/>
        <v>-7.1862864000000002</v>
      </c>
      <c r="J32" s="6">
        <f t="shared" si="2"/>
        <v>-9.1281756999999999</v>
      </c>
      <c r="L32" s="89">
        <v>2009035000</v>
      </c>
      <c r="M32" s="89">
        <v>-10.307180000000001</v>
      </c>
      <c r="N32" s="89">
        <v>-3.9938669</v>
      </c>
      <c r="O32" s="89"/>
      <c r="P32" s="89"/>
      <c r="Q32" s="20"/>
      <c r="R32" s="6">
        <f t="shared" si="3"/>
        <v>2.4042599999999998</v>
      </c>
      <c r="S32" s="6">
        <f t="shared" si="4"/>
        <v>-7.9842787</v>
      </c>
      <c r="T32" s="6">
        <f t="shared" si="5"/>
        <v>-8.1573162000000004</v>
      </c>
      <c r="U32" s="20"/>
    </row>
    <row r="33" spans="2:21" x14ac:dyDescent="0.25">
      <c r="B33">
        <v>2088080000</v>
      </c>
      <c r="C33" s="89">
        <v>-6.9314685000000003</v>
      </c>
      <c r="D33" s="89">
        <v>-8.8111610000000002</v>
      </c>
      <c r="E33" s="89"/>
      <c r="F33" s="89"/>
      <c r="G33" s="20"/>
      <c r="H33" s="6">
        <f t="shared" si="0"/>
        <v>2.4833050000000001</v>
      </c>
      <c r="I33" s="6">
        <f t="shared" si="1"/>
        <v>-7.3640442000000004</v>
      </c>
      <c r="J33" s="6">
        <f t="shared" si="2"/>
        <v>-8.2403134999999992</v>
      </c>
      <c r="L33" s="89">
        <v>2088080000</v>
      </c>
      <c r="M33" s="89">
        <v>-9.6814774999999997</v>
      </c>
      <c r="N33" s="89">
        <v>-4.5048079000000003</v>
      </c>
      <c r="O33" s="89"/>
      <c r="P33" s="89"/>
      <c r="Q33" s="20"/>
      <c r="R33" s="6">
        <f t="shared" si="3"/>
        <v>2.4833050000000001</v>
      </c>
      <c r="S33" s="6">
        <f t="shared" si="4"/>
        <v>-7.7837361999999999</v>
      </c>
      <c r="T33" s="6">
        <f t="shared" si="5"/>
        <v>-9.6133708999999996</v>
      </c>
      <c r="U33" s="20"/>
    </row>
    <row r="34" spans="2:21" x14ac:dyDescent="0.25">
      <c r="B34">
        <v>2167125000</v>
      </c>
      <c r="C34" s="89">
        <v>-6.6938190000000004</v>
      </c>
      <c r="D34" s="89">
        <v>-9.2826023000000006</v>
      </c>
      <c r="E34" s="89"/>
      <c r="F34" s="89"/>
      <c r="G34" s="20"/>
      <c r="H34" s="6">
        <f t="shared" si="0"/>
        <v>2.5623499999999999</v>
      </c>
      <c r="I34" s="6">
        <f t="shared" si="1"/>
        <v>-7.4977502999999999</v>
      </c>
      <c r="J34" s="6">
        <f t="shared" si="2"/>
        <v>-7.2563801000000003</v>
      </c>
      <c r="L34" s="89">
        <v>2167125000</v>
      </c>
      <c r="M34" s="89">
        <v>-9.1336832000000001</v>
      </c>
      <c r="N34" s="89">
        <v>-5.1635002999999999</v>
      </c>
      <c r="O34" s="89"/>
      <c r="P34" s="89"/>
      <c r="Q34" s="20"/>
      <c r="R34" s="6">
        <f t="shared" si="3"/>
        <v>2.5623499999999999</v>
      </c>
      <c r="S34" s="6">
        <f t="shared" si="4"/>
        <v>-7.6715684</v>
      </c>
      <c r="T34" s="6">
        <f t="shared" si="5"/>
        <v>-11.314755999999999</v>
      </c>
      <c r="U34" s="20"/>
    </row>
    <row r="35" spans="2:21" x14ac:dyDescent="0.25">
      <c r="B35">
        <v>2246170000</v>
      </c>
      <c r="C35" s="89">
        <v>-6.7622866999999998</v>
      </c>
      <c r="D35" s="89">
        <v>-9.5476971000000006</v>
      </c>
      <c r="E35" s="89"/>
      <c r="F35" s="89"/>
      <c r="G35" s="20"/>
      <c r="H35" s="6">
        <f t="shared" si="0"/>
        <v>2.6413950000000002</v>
      </c>
      <c r="I35" s="6">
        <f t="shared" si="1"/>
        <v>-7.5611730000000001</v>
      </c>
      <c r="J35" s="6">
        <f t="shared" si="2"/>
        <v>-6.5160298000000001</v>
      </c>
      <c r="L35" s="89">
        <v>2246170000</v>
      </c>
      <c r="M35" s="89">
        <v>-8.6460971999999998</v>
      </c>
      <c r="N35" s="89">
        <v>-5.9708094999999997</v>
      </c>
      <c r="O35" s="89"/>
      <c r="P35" s="89"/>
      <c r="Q35" s="20"/>
      <c r="R35" s="6">
        <f t="shared" si="3"/>
        <v>2.6413950000000002</v>
      </c>
      <c r="S35" s="6">
        <f t="shared" si="4"/>
        <v>-7.6208543999999998</v>
      </c>
      <c r="T35" s="6">
        <f t="shared" si="5"/>
        <v>-13.214897000000001</v>
      </c>
      <c r="U35" s="20"/>
    </row>
    <row r="36" spans="2:21" x14ac:dyDescent="0.25">
      <c r="B36">
        <v>2325215000</v>
      </c>
      <c r="C36" s="89">
        <v>-6.9464129999999997</v>
      </c>
      <c r="D36" s="89">
        <v>-9.5338802000000005</v>
      </c>
      <c r="E36" s="89"/>
      <c r="F36" s="89"/>
      <c r="G36" s="20"/>
      <c r="H36" s="6">
        <f t="shared" si="0"/>
        <v>2.72044</v>
      </c>
      <c r="I36" s="6">
        <f t="shared" si="1"/>
        <v>-7.6156873999999997</v>
      </c>
      <c r="J36" s="6">
        <f t="shared" si="2"/>
        <v>-6.0369029000000003</v>
      </c>
      <c r="L36" s="89">
        <v>2325215000</v>
      </c>
      <c r="M36" s="89">
        <v>-8.2788134000000007</v>
      </c>
      <c r="N36" s="89">
        <v>-6.9648060999999997</v>
      </c>
      <c r="O36" s="89"/>
      <c r="P36" s="89"/>
      <c r="Q36" s="20"/>
      <c r="R36" s="6">
        <f t="shared" si="3"/>
        <v>2.72044</v>
      </c>
      <c r="S36" s="6">
        <f t="shared" si="4"/>
        <v>-7.5933666000000004</v>
      </c>
      <c r="T36" s="6">
        <f t="shared" si="5"/>
        <v>-14.957046</v>
      </c>
      <c r="U36" s="20"/>
    </row>
    <row r="37" spans="2:21" x14ac:dyDescent="0.25">
      <c r="B37">
        <v>2404260000</v>
      </c>
      <c r="C37" s="89">
        <v>-7.1862864000000002</v>
      </c>
      <c r="D37" s="89">
        <v>-9.1281756999999999</v>
      </c>
      <c r="E37" s="89"/>
      <c r="F37" s="89"/>
      <c r="G37" s="20"/>
      <c r="H37" s="6">
        <f t="shared" si="0"/>
        <v>2.7994849999999998</v>
      </c>
      <c r="I37" s="6">
        <f t="shared" si="1"/>
        <v>-7.6793332000000003</v>
      </c>
      <c r="J37" s="6">
        <f t="shared" si="2"/>
        <v>-5.6967344000000004</v>
      </c>
      <c r="L37" s="89">
        <v>2404260000</v>
      </c>
      <c r="M37" s="89">
        <v>-7.9842787</v>
      </c>
      <c r="N37" s="89">
        <v>-8.1573162000000004</v>
      </c>
      <c r="O37" s="89"/>
      <c r="P37" s="89"/>
      <c r="Q37" s="20"/>
      <c r="R37" s="6">
        <f t="shared" si="3"/>
        <v>2.7994849999999998</v>
      </c>
      <c r="S37" s="6">
        <f t="shared" si="4"/>
        <v>-7.5746397999999999</v>
      </c>
      <c r="T37" s="6">
        <f t="shared" si="5"/>
        <v>-16.305454000000001</v>
      </c>
      <c r="U37" s="20"/>
    </row>
    <row r="38" spans="2:21" x14ac:dyDescent="0.25">
      <c r="B38">
        <v>2483305000</v>
      </c>
      <c r="C38" s="89">
        <v>-7.3640442000000004</v>
      </c>
      <c r="D38" s="89">
        <v>-8.2403134999999992</v>
      </c>
      <c r="E38" s="89"/>
      <c r="F38" s="89"/>
      <c r="G38" s="20"/>
      <c r="H38" s="6">
        <f t="shared" si="0"/>
        <v>2.87853</v>
      </c>
      <c r="I38" s="6">
        <f t="shared" si="1"/>
        <v>-7.7582015999999996</v>
      </c>
      <c r="J38" s="6">
        <f t="shared" si="2"/>
        <v>-5.4833759999999998</v>
      </c>
      <c r="L38" s="89">
        <v>2483305000</v>
      </c>
      <c r="M38" s="89">
        <v>-7.7837361999999999</v>
      </c>
      <c r="N38" s="89">
        <v>-9.6133708999999996</v>
      </c>
      <c r="O38" s="89"/>
      <c r="P38" s="89"/>
      <c r="Q38" s="20"/>
      <c r="R38" s="6">
        <f t="shared" si="3"/>
        <v>2.87853</v>
      </c>
      <c r="S38" s="6">
        <f t="shared" si="4"/>
        <v>-7.5740642999999999</v>
      </c>
      <c r="T38" s="6">
        <f t="shared" si="5"/>
        <v>-17.236260999999999</v>
      </c>
      <c r="U38" s="20"/>
    </row>
    <row r="39" spans="2:21" x14ac:dyDescent="0.25">
      <c r="B39">
        <v>2562350000</v>
      </c>
      <c r="C39" s="89">
        <v>-7.4977502999999999</v>
      </c>
      <c r="D39" s="89">
        <v>-7.2563801000000003</v>
      </c>
      <c r="E39" s="89"/>
      <c r="F39" s="89"/>
      <c r="G39" s="20"/>
      <c r="H39" s="6">
        <f t="shared" si="0"/>
        <v>2.9575749999999998</v>
      </c>
      <c r="I39" s="6">
        <f t="shared" si="1"/>
        <v>-7.8579283000000002</v>
      </c>
      <c r="J39" s="6">
        <f t="shared" si="2"/>
        <v>-5.3523173000000002</v>
      </c>
      <c r="L39" s="89">
        <v>2562350000</v>
      </c>
      <c r="M39" s="89">
        <v>-7.6715684</v>
      </c>
      <c r="N39" s="89">
        <v>-11.314755999999999</v>
      </c>
      <c r="O39" s="89"/>
      <c r="P39" s="89"/>
      <c r="Q39" s="20"/>
      <c r="R39" s="6">
        <f t="shared" si="3"/>
        <v>2.9575749999999998</v>
      </c>
      <c r="S39" s="6">
        <f t="shared" si="4"/>
        <v>-7.6040153999999998</v>
      </c>
      <c r="T39" s="6">
        <f t="shared" si="5"/>
        <v>-17.821804</v>
      </c>
      <c r="U39" s="20"/>
    </row>
    <row r="40" spans="2:21" x14ac:dyDescent="0.25">
      <c r="B40">
        <v>2641395000</v>
      </c>
      <c r="C40" s="89">
        <v>-7.5611730000000001</v>
      </c>
      <c r="D40" s="89">
        <v>-6.5160298000000001</v>
      </c>
      <c r="E40" s="89"/>
      <c r="F40" s="89"/>
      <c r="G40" s="20"/>
      <c r="H40" s="6">
        <f t="shared" si="0"/>
        <v>3.0366200000000001</v>
      </c>
      <c r="I40" s="6">
        <f t="shared" si="1"/>
        <v>-7.9305282000000004</v>
      </c>
      <c r="J40" s="6">
        <f t="shared" si="2"/>
        <v>-5.2805828999999997</v>
      </c>
      <c r="L40" s="89">
        <v>2641395000</v>
      </c>
      <c r="M40" s="89">
        <v>-7.6208543999999998</v>
      </c>
      <c r="N40" s="89">
        <v>-13.214897000000001</v>
      </c>
      <c r="O40" s="89"/>
      <c r="P40" s="89"/>
      <c r="Q40" s="20"/>
      <c r="R40" s="6">
        <f t="shared" si="3"/>
        <v>3.0366200000000001</v>
      </c>
      <c r="S40" s="6">
        <f t="shared" si="4"/>
        <v>-7.6488246999999996</v>
      </c>
      <c r="T40" s="6">
        <f t="shared" si="5"/>
        <v>-18.0672</v>
      </c>
      <c r="U40" s="20"/>
    </row>
    <row r="41" spans="2:21" x14ac:dyDescent="0.25">
      <c r="B41">
        <v>2720440000</v>
      </c>
      <c r="C41" s="89">
        <v>-7.6156873999999997</v>
      </c>
      <c r="D41" s="89">
        <v>-6.0369029000000003</v>
      </c>
      <c r="E41" s="89"/>
      <c r="F41" s="89"/>
      <c r="G41" s="20"/>
      <c r="H41" s="6">
        <f t="shared" si="0"/>
        <v>3.1156649999999999</v>
      </c>
      <c r="I41" s="6">
        <f t="shared" si="1"/>
        <v>-7.9835253000000002</v>
      </c>
      <c r="J41" s="6">
        <f t="shared" si="2"/>
        <v>-5.2487592999999997</v>
      </c>
      <c r="L41" s="89">
        <v>2720440000</v>
      </c>
      <c r="M41" s="89">
        <v>-7.5933666000000004</v>
      </c>
      <c r="N41" s="89">
        <v>-14.957046</v>
      </c>
      <c r="O41" s="89"/>
      <c r="P41" s="89"/>
      <c r="Q41" s="20"/>
      <c r="R41" s="6">
        <f t="shared" si="3"/>
        <v>3.1156649999999999</v>
      </c>
      <c r="S41" s="6">
        <f t="shared" si="4"/>
        <v>-7.7119679000000003</v>
      </c>
      <c r="T41" s="6">
        <f t="shared" si="5"/>
        <v>-17.966339000000001</v>
      </c>
      <c r="U41" s="20"/>
    </row>
    <row r="42" spans="2:21" x14ac:dyDescent="0.25">
      <c r="B42">
        <v>2799485000</v>
      </c>
      <c r="C42" s="89">
        <v>-7.6793332000000003</v>
      </c>
      <c r="D42" s="89">
        <v>-5.6967344000000004</v>
      </c>
      <c r="E42" s="89"/>
      <c r="F42" s="89"/>
      <c r="G42" s="20"/>
      <c r="H42" s="6">
        <f t="shared" si="0"/>
        <v>3.1947100000000002</v>
      </c>
      <c r="I42" s="6">
        <f t="shared" si="1"/>
        <v>-8.0028132999999997</v>
      </c>
      <c r="J42" s="6">
        <f t="shared" si="2"/>
        <v>-5.2577543000000002</v>
      </c>
      <c r="L42" s="89">
        <v>2799485000</v>
      </c>
      <c r="M42" s="89">
        <v>-7.5746397999999999</v>
      </c>
      <c r="N42" s="89">
        <v>-16.305454000000001</v>
      </c>
      <c r="O42" s="89"/>
      <c r="P42" s="89"/>
      <c r="Q42" s="20"/>
      <c r="R42" s="6">
        <f t="shared" si="3"/>
        <v>3.1947100000000002</v>
      </c>
      <c r="S42" s="6">
        <f t="shared" si="4"/>
        <v>-7.7805942999999997</v>
      </c>
      <c r="T42" s="6">
        <f t="shared" si="5"/>
        <v>-17.442295000000001</v>
      </c>
      <c r="U42" s="20"/>
    </row>
    <row r="43" spans="2:21" x14ac:dyDescent="0.25">
      <c r="B43">
        <v>2878530000</v>
      </c>
      <c r="C43" s="89">
        <v>-7.7582015999999996</v>
      </c>
      <c r="D43" s="89">
        <v>-5.4833759999999998</v>
      </c>
      <c r="E43" s="89"/>
      <c r="F43" s="89"/>
      <c r="G43" s="20"/>
      <c r="H43" s="6">
        <f t="shared" si="0"/>
        <v>3.273755</v>
      </c>
      <c r="I43" s="6">
        <f t="shared" si="1"/>
        <v>-8.0336265999999998</v>
      </c>
      <c r="J43" s="6">
        <f t="shared" si="2"/>
        <v>-5.2975664</v>
      </c>
      <c r="L43" s="89">
        <v>2878530000</v>
      </c>
      <c r="M43" s="89">
        <v>-7.5740642999999999</v>
      </c>
      <c r="N43" s="89">
        <v>-17.236260999999999</v>
      </c>
      <c r="O43" s="89"/>
      <c r="P43" s="89"/>
      <c r="Q43" s="20"/>
      <c r="R43" s="6">
        <f t="shared" si="3"/>
        <v>3.273755</v>
      </c>
      <c r="S43" s="6">
        <f t="shared" si="4"/>
        <v>-7.8606366999999997</v>
      </c>
      <c r="T43" s="6">
        <f t="shared" si="5"/>
        <v>-16.523869000000001</v>
      </c>
      <c r="U43" s="20"/>
    </row>
    <row r="44" spans="2:21" x14ac:dyDescent="0.25">
      <c r="B44">
        <v>2957575000</v>
      </c>
      <c r="C44" s="89">
        <v>-7.8579283000000002</v>
      </c>
      <c r="D44" s="89">
        <v>-5.3523173000000002</v>
      </c>
      <c r="E44" s="89"/>
      <c r="F44" s="89"/>
      <c r="G44" s="20"/>
      <c r="H44" s="6">
        <f t="shared" si="0"/>
        <v>3.3527999999999998</v>
      </c>
      <c r="I44" s="6">
        <f t="shared" si="1"/>
        <v>-8.0425806000000009</v>
      </c>
      <c r="J44" s="6">
        <f t="shared" si="2"/>
        <v>-5.3687477000000001</v>
      </c>
      <c r="L44" s="89">
        <v>2957575000</v>
      </c>
      <c r="M44" s="89">
        <v>-7.6040153999999998</v>
      </c>
      <c r="N44" s="89">
        <v>-17.821804</v>
      </c>
      <c r="O44" s="89"/>
      <c r="P44" s="89"/>
      <c r="Q44" s="20"/>
      <c r="R44" s="6">
        <f t="shared" si="3"/>
        <v>3.3527999999999998</v>
      </c>
      <c r="S44" s="6">
        <f t="shared" si="4"/>
        <v>-7.9251288999999998</v>
      </c>
      <c r="T44" s="6">
        <f t="shared" si="5"/>
        <v>-15.254332</v>
      </c>
      <c r="U44" s="20"/>
    </row>
    <row r="45" spans="2:21" x14ac:dyDescent="0.25">
      <c r="B45">
        <v>3036620000</v>
      </c>
      <c r="C45" s="89">
        <v>-7.9305282000000004</v>
      </c>
      <c r="D45" s="89">
        <v>-5.2805828999999997</v>
      </c>
      <c r="E45" s="89"/>
      <c r="F45" s="89"/>
      <c r="G45" s="20"/>
      <c r="H45" s="6">
        <f t="shared" si="0"/>
        <v>3.431845</v>
      </c>
      <c r="I45" s="6">
        <f t="shared" si="1"/>
        <v>-8.0674925000000002</v>
      </c>
      <c r="J45" s="6">
        <f t="shared" si="2"/>
        <v>-5.4554752999999998</v>
      </c>
      <c r="L45" s="89">
        <v>3036620000</v>
      </c>
      <c r="M45" s="89">
        <v>-7.6488246999999996</v>
      </c>
      <c r="N45" s="89">
        <v>-18.0672</v>
      </c>
      <c r="O45" s="89"/>
      <c r="P45" s="89"/>
      <c r="Q45" s="20"/>
      <c r="R45" s="6">
        <f t="shared" si="3"/>
        <v>3.431845</v>
      </c>
      <c r="S45" s="6">
        <f t="shared" si="4"/>
        <v>-7.9949554999999997</v>
      </c>
      <c r="T45" s="6">
        <f t="shared" si="5"/>
        <v>-13.969187</v>
      </c>
      <c r="U45" s="20"/>
    </row>
    <row r="46" spans="2:21" x14ac:dyDescent="0.25">
      <c r="B46">
        <v>3115665000</v>
      </c>
      <c r="C46" s="89">
        <v>-7.9835253000000002</v>
      </c>
      <c r="D46" s="89">
        <v>-5.2487592999999997</v>
      </c>
      <c r="E46" s="89"/>
      <c r="F46" s="89"/>
      <c r="G46" s="20"/>
      <c r="H46" s="6">
        <f t="shared" si="0"/>
        <v>3.5108899999999998</v>
      </c>
      <c r="I46" s="6">
        <f t="shared" si="1"/>
        <v>-8.0758591000000006</v>
      </c>
      <c r="J46" s="6">
        <f t="shared" si="2"/>
        <v>-5.5617127000000002</v>
      </c>
      <c r="L46" s="89">
        <v>3115665000</v>
      </c>
      <c r="M46" s="89">
        <v>-7.7119679000000003</v>
      </c>
      <c r="N46" s="89">
        <v>-17.966339000000001</v>
      </c>
      <c r="O46" s="89"/>
      <c r="P46" s="89"/>
      <c r="Q46" s="20"/>
      <c r="R46" s="6">
        <f t="shared" si="3"/>
        <v>3.5108899999999998</v>
      </c>
      <c r="S46" s="6">
        <f t="shared" si="4"/>
        <v>-8.0724801999999993</v>
      </c>
      <c r="T46" s="6">
        <f t="shared" si="5"/>
        <v>-12.906207</v>
      </c>
      <c r="U46" s="20"/>
    </row>
    <row r="47" spans="2:21" x14ac:dyDescent="0.25">
      <c r="B47">
        <v>3194710000</v>
      </c>
      <c r="C47" s="89">
        <v>-8.0028132999999997</v>
      </c>
      <c r="D47" s="89">
        <v>-5.2577543000000002</v>
      </c>
      <c r="E47" s="89"/>
      <c r="F47" s="89"/>
      <c r="G47" s="20"/>
      <c r="H47" s="6">
        <f t="shared" si="0"/>
        <v>3.5899350000000001</v>
      </c>
      <c r="I47" s="6">
        <f t="shared" si="1"/>
        <v>-8.0866442000000003</v>
      </c>
      <c r="J47" s="6">
        <f t="shared" si="2"/>
        <v>-5.6772213000000002</v>
      </c>
      <c r="L47" s="89">
        <v>3194710000</v>
      </c>
      <c r="M47" s="89">
        <v>-7.7805942999999997</v>
      </c>
      <c r="N47" s="89">
        <v>-17.442295000000001</v>
      </c>
      <c r="O47" s="89"/>
      <c r="P47" s="89"/>
      <c r="Q47" s="20"/>
      <c r="R47" s="6">
        <f t="shared" si="3"/>
        <v>3.5899350000000001</v>
      </c>
      <c r="S47" s="6">
        <f t="shared" si="4"/>
        <v>-8.1617165000000007</v>
      </c>
      <c r="T47" s="6">
        <f t="shared" si="5"/>
        <v>-12.061997</v>
      </c>
      <c r="U47" s="20"/>
    </row>
    <row r="48" spans="2:21" x14ac:dyDescent="0.25">
      <c r="B48">
        <v>3273755000</v>
      </c>
      <c r="C48" s="89">
        <v>-8.0336265999999998</v>
      </c>
      <c r="D48" s="89">
        <v>-5.2975664</v>
      </c>
      <c r="E48" s="89"/>
      <c r="F48" s="89"/>
      <c r="G48" s="20"/>
      <c r="H48" s="6">
        <f t="shared" si="0"/>
        <v>3.6689799999999999</v>
      </c>
      <c r="I48" s="6">
        <f t="shared" si="1"/>
        <v>-8.0718268999999996</v>
      </c>
      <c r="J48" s="6">
        <f t="shared" si="2"/>
        <v>-5.8106432000000003</v>
      </c>
      <c r="L48" s="89">
        <v>3273755000</v>
      </c>
      <c r="M48" s="89">
        <v>-7.8606366999999997</v>
      </c>
      <c r="N48" s="89">
        <v>-16.523869000000001</v>
      </c>
      <c r="O48" s="89"/>
      <c r="P48" s="89"/>
      <c r="Q48" s="20"/>
      <c r="R48" s="6">
        <f t="shared" si="3"/>
        <v>3.6689799999999999</v>
      </c>
      <c r="S48" s="6">
        <f t="shared" si="4"/>
        <v>-8.2344732</v>
      </c>
      <c r="T48" s="6">
        <f t="shared" si="5"/>
        <v>-11.369325999999999</v>
      </c>
      <c r="U48" s="20"/>
    </row>
    <row r="49" spans="2:21" x14ac:dyDescent="0.25">
      <c r="B49">
        <v>3352800000</v>
      </c>
      <c r="C49" s="89">
        <v>-8.0425806000000009</v>
      </c>
      <c r="D49" s="89">
        <v>-5.3687477000000001</v>
      </c>
      <c r="E49" s="89"/>
      <c r="F49" s="89"/>
      <c r="G49" s="20"/>
      <c r="H49" s="6">
        <f t="shared" si="0"/>
        <v>3.7480250000000002</v>
      </c>
      <c r="I49" s="6">
        <f t="shared" si="1"/>
        <v>-8.0526628000000002</v>
      </c>
      <c r="J49" s="6">
        <f t="shared" si="2"/>
        <v>-5.9593897</v>
      </c>
      <c r="L49" s="89">
        <v>3352800000</v>
      </c>
      <c r="M49" s="89">
        <v>-7.9251288999999998</v>
      </c>
      <c r="N49" s="89">
        <v>-15.254332</v>
      </c>
      <c r="O49" s="89"/>
      <c r="P49" s="89"/>
      <c r="Q49" s="20"/>
      <c r="R49" s="6">
        <f t="shared" si="3"/>
        <v>3.7480250000000002</v>
      </c>
      <c r="S49" s="6">
        <f t="shared" si="4"/>
        <v>-8.3205252000000005</v>
      </c>
      <c r="T49" s="6">
        <f t="shared" si="5"/>
        <v>-10.772634999999999</v>
      </c>
      <c r="U49" s="20"/>
    </row>
    <row r="50" spans="2:21" x14ac:dyDescent="0.25">
      <c r="B50">
        <v>3431845000</v>
      </c>
      <c r="C50" s="89">
        <v>-8.0674925000000002</v>
      </c>
      <c r="D50" s="89">
        <v>-5.4554752999999998</v>
      </c>
      <c r="E50" s="89"/>
      <c r="F50" s="89"/>
      <c r="G50" s="20"/>
      <c r="H50" s="6">
        <f t="shared" si="0"/>
        <v>3.82707</v>
      </c>
      <c r="I50" s="6">
        <f t="shared" si="1"/>
        <v>-8.0128936999999993</v>
      </c>
      <c r="J50" s="6">
        <f t="shared" si="2"/>
        <v>-6.1283855000000003</v>
      </c>
      <c r="L50" s="89">
        <v>3431845000</v>
      </c>
      <c r="M50" s="89">
        <v>-7.9949554999999997</v>
      </c>
      <c r="N50" s="89">
        <v>-13.969187</v>
      </c>
      <c r="O50" s="89"/>
      <c r="P50" s="89"/>
      <c r="Q50" s="20"/>
      <c r="R50" s="6">
        <f t="shared" si="3"/>
        <v>3.82707</v>
      </c>
      <c r="S50" s="6">
        <f t="shared" si="4"/>
        <v>-8.3961734999999997</v>
      </c>
      <c r="T50" s="6">
        <f t="shared" si="5"/>
        <v>-10.268522000000001</v>
      </c>
      <c r="U50" s="20"/>
    </row>
    <row r="51" spans="2:21" x14ac:dyDescent="0.25">
      <c r="B51">
        <v>3510890000</v>
      </c>
      <c r="C51" s="89">
        <v>-8.0758591000000006</v>
      </c>
      <c r="D51" s="89">
        <v>-5.5617127000000002</v>
      </c>
      <c r="E51" s="89"/>
      <c r="F51" s="89"/>
      <c r="G51" s="20"/>
      <c r="H51" s="6">
        <f t="shared" si="0"/>
        <v>3.9061149999999998</v>
      </c>
      <c r="I51" s="6">
        <f t="shared" si="1"/>
        <v>-7.9963613000000002</v>
      </c>
      <c r="J51" s="6">
        <f t="shared" si="2"/>
        <v>-6.3040180000000001</v>
      </c>
      <c r="L51" s="89">
        <v>3510890000</v>
      </c>
      <c r="M51" s="89">
        <v>-8.0724801999999993</v>
      </c>
      <c r="N51" s="89">
        <v>-12.906207</v>
      </c>
      <c r="O51" s="89"/>
      <c r="P51" s="89"/>
      <c r="Q51" s="20"/>
      <c r="R51" s="6">
        <f t="shared" si="3"/>
        <v>3.9061149999999998</v>
      </c>
      <c r="S51" s="6">
        <f t="shared" si="4"/>
        <v>-8.4786482000000003</v>
      </c>
      <c r="T51" s="6">
        <f t="shared" si="5"/>
        <v>-9.8449229999999996</v>
      </c>
      <c r="U51" s="20"/>
    </row>
    <row r="52" spans="2:21" x14ac:dyDescent="0.25">
      <c r="B52">
        <v>3589935000</v>
      </c>
      <c r="C52" s="89">
        <v>-8.0866442000000003</v>
      </c>
      <c r="D52" s="89">
        <v>-5.6772213000000002</v>
      </c>
      <c r="E52" s="89"/>
      <c r="F52" s="89"/>
      <c r="G52" s="20"/>
      <c r="H52" s="6">
        <f t="shared" si="0"/>
        <v>3.98516</v>
      </c>
      <c r="I52" s="6">
        <f t="shared" si="1"/>
        <v>-7.9668789000000002</v>
      </c>
      <c r="J52" s="6">
        <f t="shared" si="2"/>
        <v>-6.4830093</v>
      </c>
      <c r="L52" s="89">
        <v>3589935000</v>
      </c>
      <c r="M52" s="89">
        <v>-8.1617165000000007</v>
      </c>
      <c r="N52" s="89">
        <v>-12.061997</v>
      </c>
      <c r="O52" s="89"/>
      <c r="P52" s="89"/>
      <c r="Q52" s="20"/>
      <c r="R52" s="6">
        <f t="shared" si="3"/>
        <v>3.98516</v>
      </c>
      <c r="S52" s="6">
        <f t="shared" si="4"/>
        <v>-8.5438498999999997</v>
      </c>
      <c r="T52" s="6">
        <f t="shared" si="5"/>
        <v>-9.4920758999999997</v>
      </c>
      <c r="U52" s="20"/>
    </row>
    <row r="53" spans="2:21" x14ac:dyDescent="0.25">
      <c r="B53">
        <v>3668980000</v>
      </c>
      <c r="C53" s="89">
        <v>-8.0718268999999996</v>
      </c>
      <c r="D53" s="89">
        <v>-5.8106432000000003</v>
      </c>
      <c r="E53" s="89"/>
      <c r="F53" s="89"/>
      <c r="G53" s="20"/>
      <c r="H53" s="6">
        <f t="shared" si="0"/>
        <v>4.0642050000000003</v>
      </c>
      <c r="I53" s="6">
        <f t="shared" si="1"/>
        <v>-7.9336285999999996</v>
      </c>
      <c r="J53" s="6">
        <f t="shared" si="2"/>
        <v>-6.6608529000000001</v>
      </c>
      <c r="L53" s="89">
        <v>3668980000</v>
      </c>
      <c r="M53" s="89">
        <v>-8.2344732</v>
      </c>
      <c r="N53" s="89">
        <v>-11.369325999999999</v>
      </c>
      <c r="O53" s="89"/>
      <c r="P53" s="89"/>
      <c r="Q53" s="20"/>
      <c r="R53" s="6">
        <f t="shared" si="3"/>
        <v>4.0642050000000003</v>
      </c>
      <c r="S53" s="6">
        <f t="shared" si="4"/>
        <v>-8.6033515999999999</v>
      </c>
      <c r="T53" s="6">
        <f t="shared" si="5"/>
        <v>-9.1836634000000004</v>
      </c>
      <c r="U53" s="20"/>
    </row>
    <row r="54" spans="2:21" x14ac:dyDescent="0.25">
      <c r="B54">
        <v>3748025000</v>
      </c>
      <c r="C54" s="89">
        <v>-8.0526628000000002</v>
      </c>
      <c r="D54" s="89">
        <v>-5.9593897</v>
      </c>
      <c r="E54" s="89"/>
      <c r="F54" s="89"/>
      <c r="G54" s="20"/>
      <c r="H54" s="6">
        <f t="shared" si="0"/>
        <v>4.1432500000000001</v>
      </c>
      <c r="I54" s="6">
        <f t="shared" si="1"/>
        <v>-7.9054351</v>
      </c>
      <c r="J54" s="6">
        <f t="shared" si="2"/>
        <v>-6.8527274</v>
      </c>
      <c r="L54" s="89">
        <v>3748025000</v>
      </c>
      <c r="M54" s="89">
        <v>-8.3205252000000005</v>
      </c>
      <c r="N54" s="89">
        <v>-10.772634999999999</v>
      </c>
      <c r="O54" s="89"/>
      <c r="P54" s="89"/>
      <c r="Q54" s="20"/>
      <c r="R54" s="6">
        <f t="shared" si="3"/>
        <v>4.1432500000000001</v>
      </c>
      <c r="S54" s="6">
        <f t="shared" si="4"/>
        <v>-8.6453132999999998</v>
      </c>
      <c r="T54" s="6">
        <f t="shared" si="5"/>
        <v>-8.9325161000000008</v>
      </c>
      <c r="U54" s="20"/>
    </row>
    <row r="55" spans="2:21" x14ac:dyDescent="0.25">
      <c r="B55">
        <v>3827070000</v>
      </c>
      <c r="C55" s="89">
        <v>-8.0128936999999993</v>
      </c>
      <c r="D55" s="89">
        <v>-6.1283855000000003</v>
      </c>
      <c r="E55" s="89"/>
      <c r="F55" s="89"/>
      <c r="H55" s="6">
        <f t="shared" si="0"/>
        <v>4.2222949999999999</v>
      </c>
      <c r="I55" s="6">
        <f t="shared" si="1"/>
        <v>-7.8927535999999998</v>
      </c>
      <c r="J55" s="6">
        <f t="shared" si="2"/>
        <v>-7.0463776999999999</v>
      </c>
      <c r="L55" s="89">
        <v>3827070000</v>
      </c>
      <c r="M55" s="89">
        <v>-8.3961734999999997</v>
      </c>
      <c r="N55" s="89">
        <v>-10.268522000000001</v>
      </c>
      <c r="O55" s="89"/>
      <c r="P55" s="89"/>
      <c r="R55" s="6">
        <f t="shared" si="3"/>
        <v>4.2222949999999999</v>
      </c>
      <c r="S55" s="6">
        <f t="shared" si="4"/>
        <v>-8.7006159000000007</v>
      </c>
      <c r="T55" s="6">
        <f t="shared" si="5"/>
        <v>-8.7203988999999993</v>
      </c>
    </row>
    <row r="56" spans="2:21" x14ac:dyDescent="0.25">
      <c r="B56">
        <v>3906115000</v>
      </c>
      <c r="C56" s="89">
        <v>-7.9963613000000002</v>
      </c>
      <c r="D56" s="89">
        <v>-6.3040180000000001</v>
      </c>
      <c r="E56" s="89"/>
      <c r="F56" s="89"/>
      <c r="H56" s="6">
        <f t="shared" si="0"/>
        <v>4.3013399999999997</v>
      </c>
      <c r="I56" s="6">
        <f t="shared" si="1"/>
        <v>-7.8833355999999997</v>
      </c>
      <c r="J56" s="6">
        <f t="shared" si="2"/>
        <v>-7.2410731000000004</v>
      </c>
      <c r="L56" s="89">
        <v>3906115000</v>
      </c>
      <c r="M56" s="89">
        <v>-8.4786482000000003</v>
      </c>
      <c r="N56" s="89">
        <v>-9.8449229999999996</v>
      </c>
      <c r="O56" s="89"/>
      <c r="P56" s="89"/>
      <c r="R56" s="6">
        <f t="shared" si="3"/>
        <v>4.3013399999999997</v>
      </c>
      <c r="S56" s="6">
        <f t="shared" si="4"/>
        <v>-8.7491131000000006</v>
      </c>
      <c r="T56" s="6">
        <f t="shared" si="5"/>
        <v>-8.5474730000000001</v>
      </c>
    </row>
    <row r="57" spans="2:21" x14ac:dyDescent="0.25">
      <c r="B57">
        <v>3985160000</v>
      </c>
      <c r="C57" s="89">
        <v>-7.9668789000000002</v>
      </c>
      <c r="D57" s="89">
        <v>-6.4830093</v>
      </c>
      <c r="E57" s="89"/>
      <c r="F57" s="89"/>
      <c r="H57" s="6">
        <f t="shared" si="0"/>
        <v>4.3803850000000004</v>
      </c>
      <c r="I57" s="6">
        <f t="shared" si="1"/>
        <v>-7.8937225</v>
      </c>
      <c r="J57" s="6">
        <f t="shared" si="2"/>
        <v>-7.4477209999999996</v>
      </c>
      <c r="L57" s="89">
        <v>3985160000</v>
      </c>
      <c r="M57" s="89">
        <v>-8.5438498999999997</v>
      </c>
      <c r="N57" s="89">
        <v>-9.4920758999999997</v>
      </c>
      <c r="O57" s="89"/>
      <c r="P57" s="89"/>
      <c r="R57" s="6">
        <f t="shared" si="3"/>
        <v>4.3803850000000004</v>
      </c>
      <c r="S57" s="6">
        <f t="shared" si="4"/>
        <v>-8.7925080999999992</v>
      </c>
      <c r="T57" s="6">
        <f t="shared" si="5"/>
        <v>-8.4093017999999997</v>
      </c>
    </row>
    <row r="58" spans="2:21" x14ac:dyDescent="0.25">
      <c r="B58">
        <v>4064205000</v>
      </c>
      <c r="C58" s="89">
        <v>-7.9336285999999996</v>
      </c>
      <c r="D58" s="89">
        <v>-6.6608529000000001</v>
      </c>
      <c r="E58" s="89"/>
      <c r="F58" s="89"/>
      <c r="H58" s="6">
        <f t="shared" si="0"/>
        <v>4.4594300000000002</v>
      </c>
      <c r="I58" s="6">
        <f t="shared" si="1"/>
        <v>-7.9194145000000002</v>
      </c>
      <c r="J58" s="6">
        <f t="shared" si="2"/>
        <v>-7.6687307000000002</v>
      </c>
      <c r="L58" s="89">
        <v>4064205000</v>
      </c>
      <c r="M58" s="89">
        <v>-8.6033515999999999</v>
      </c>
      <c r="N58" s="89">
        <v>-9.1836634000000004</v>
      </c>
      <c r="O58" s="89"/>
      <c r="P58" s="89"/>
      <c r="R58" s="6">
        <f t="shared" si="3"/>
        <v>4.4594300000000002</v>
      </c>
      <c r="S58" s="6">
        <f t="shared" si="4"/>
        <v>-8.8407268999999999</v>
      </c>
      <c r="T58" s="6">
        <f t="shared" si="5"/>
        <v>-8.3058461999999995</v>
      </c>
    </row>
    <row r="59" spans="2:21" x14ac:dyDescent="0.25">
      <c r="B59">
        <v>4143250000</v>
      </c>
      <c r="C59" s="89">
        <v>-7.9054351</v>
      </c>
      <c r="D59" s="89">
        <v>-6.8527274</v>
      </c>
      <c r="E59" s="89"/>
      <c r="F59" s="89"/>
      <c r="H59" s="6">
        <f t="shared" si="0"/>
        <v>4.538475</v>
      </c>
      <c r="I59" s="6">
        <f t="shared" si="1"/>
        <v>-7.9396291000000003</v>
      </c>
      <c r="J59" s="6">
        <f t="shared" si="2"/>
        <v>-7.8973221999999996</v>
      </c>
      <c r="L59" s="89">
        <v>4143250000</v>
      </c>
      <c r="M59" s="89">
        <v>-8.6453132999999998</v>
      </c>
      <c r="N59" s="89">
        <v>-8.9325161000000008</v>
      </c>
      <c r="O59" s="89"/>
      <c r="P59" s="89"/>
      <c r="R59" s="6">
        <f t="shared" si="3"/>
        <v>4.538475</v>
      </c>
      <c r="S59" s="6">
        <f t="shared" si="4"/>
        <v>-8.8750315000000004</v>
      </c>
      <c r="T59" s="6">
        <f t="shared" si="5"/>
        <v>-8.2181043999999996</v>
      </c>
    </row>
    <row r="60" spans="2:21" x14ac:dyDescent="0.25">
      <c r="B60">
        <v>4222295000</v>
      </c>
      <c r="C60" s="89">
        <v>-7.8927535999999998</v>
      </c>
      <c r="D60" s="89">
        <v>-7.0463776999999999</v>
      </c>
      <c r="E60" s="89"/>
      <c r="F60" s="89"/>
      <c r="H60" s="6">
        <f t="shared" si="0"/>
        <v>4.6175199999999998</v>
      </c>
      <c r="I60" s="6">
        <f t="shared" si="1"/>
        <v>-7.9644231999999997</v>
      </c>
      <c r="J60" s="6">
        <f t="shared" si="2"/>
        <v>-8.1329498000000005</v>
      </c>
      <c r="L60" s="89">
        <v>4222295000</v>
      </c>
      <c r="M60" s="89">
        <v>-8.7006159000000007</v>
      </c>
      <c r="N60" s="89">
        <v>-8.7203988999999993</v>
      </c>
      <c r="O60" s="89"/>
      <c r="P60" s="89"/>
      <c r="R60" s="6">
        <f t="shared" si="3"/>
        <v>4.6175199999999998</v>
      </c>
      <c r="S60" s="6">
        <f t="shared" si="4"/>
        <v>-8.8946971999999995</v>
      </c>
      <c r="T60" s="6">
        <f t="shared" si="5"/>
        <v>-8.1426610999999998</v>
      </c>
    </row>
    <row r="61" spans="2:21" x14ac:dyDescent="0.25">
      <c r="B61">
        <v>4301340000</v>
      </c>
      <c r="C61" s="89">
        <v>-7.8833355999999997</v>
      </c>
      <c r="D61" s="89">
        <v>-7.2410731000000004</v>
      </c>
      <c r="E61" s="89"/>
      <c r="F61" s="89"/>
      <c r="H61" s="6">
        <f t="shared" si="0"/>
        <v>4.6965649999999997</v>
      </c>
      <c r="I61" s="6">
        <f t="shared" si="1"/>
        <v>-8.0005178000000008</v>
      </c>
      <c r="J61" s="6">
        <f t="shared" si="2"/>
        <v>-8.3886938000000004</v>
      </c>
      <c r="L61" s="89">
        <v>4301340000</v>
      </c>
      <c r="M61" s="89">
        <v>-8.7491131000000006</v>
      </c>
      <c r="N61" s="89">
        <v>-8.5474730000000001</v>
      </c>
      <c r="O61" s="89"/>
      <c r="P61" s="89"/>
      <c r="R61" s="6">
        <f t="shared" si="3"/>
        <v>4.6965649999999997</v>
      </c>
      <c r="S61" s="6">
        <f t="shared" si="4"/>
        <v>-8.9177055000000003</v>
      </c>
      <c r="T61" s="6">
        <f t="shared" si="5"/>
        <v>-8.0848122</v>
      </c>
    </row>
    <row r="62" spans="2:21" x14ac:dyDescent="0.25">
      <c r="B62">
        <v>4380385000</v>
      </c>
      <c r="C62" s="89">
        <v>-7.8937225</v>
      </c>
      <c r="D62" s="89">
        <v>-7.4477209999999996</v>
      </c>
      <c r="E62" s="89"/>
      <c r="F62" s="89"/>
      <c r="H62" s="6">
        <f t="shared" si="0"/>
        <v>4.7756100000000004</v>
      </c>
      <c r="I62" s="6">
        <f t="shared" si="1"/>
        <v>-8.0238961999999994</v>
      </c>
      <c r="J62" s="6">
        <f t="shared" si="2"/>
        <v>-8.6352568000000005</v>
      </c>
      <c r="L62" s="89">
        <v>4380385000</v>
      </c>
      <c r="M62" s="89">
        <v>-8.7925080999999992</v>
      </c>
      <c r="N62" s="89">
        <v>-8.4093017999999997</v>
      </c>
      <c r="O62" s="89"/>
      <c r="P62" s="89"/>
      <c r="R62" s="6">
        <f t="shared" si="3"/>
        <v>4.7756100000000004</v>
      </c>
      <c r="S62" s="6">
        <f t="shared" si="4"/>
        <v>-8.9437999999999995</v>
      </c>
      <c r="T62" s="6">
        <f t="shared" si="5"/>
        <v>-8.0374268999999998</v>
      </c>
    </row>
    <row r="63" spans="2:21" x14ac:dyDescent="0.25">
      <c r="B63">
        <v>4459430000</v>
      </c>
      <c r="C63" s="89">
        <v>-7.9194145000000002</v>
      </c>
      <c r="D63" s="89">
        <v>-7.6687307000000002</v>
      </c>
      <c r="E63" s="89"/>
      <c r="F63" s="89"/>
      <c r="H63" s="6">
        <f t="shared" si="0"/>
        <v>4.8546550000000002</v>
      </c>
      <c r="I63" s="6">
        <f t="shared" si="1"/>
        <v>-8.0455512999999996</v>
      </c>
      <c r="J63" s="6">
        <f t="shared" si="2"/>
        <v>-8.8754387000000001</v>
      </c>
      <c r="L63" s="89">
        <v>4459430000</v>
      </c>
      <c r="M63" s="89">
        <v>-8.8407268999999999</v>
      </c>
      <c r="N63" s="89">
        <v>-8.3058461999999995</v>
      </c>
      <c r="O63" s="89"/>
      <c r="P63" s="89"/>
      <c r="R63" s="6">
        <f t="shared" si="3"/>
        <v>4.8546550000000002</v>
      </c>
      <c r="S63" s="6">
        <f t="shared" si="4"/>
        <v>-8.9696178</v>
      </c>
      <c r="T63" s="6">
        <f t="shared" si="5"/>
        <v>-7.9970999000000003</v>
      </c>
    </row>
    <row r="64" spans="2:21" x14ac:dyDescent="0.25">
      <c r="B64">
        <v>4538475000</v>
      </c>
      <c r="C64" s="89">
        <v>-7.9396291000000003</v>
      </c>
      <c r="D64" s="89">
        <v>-7.8973221999999996</v>
      </c>
      <c r="E64" s="89"/>
      <c r="F64" s="89"/>
      <c r="H64" s="6">
        <f t="shared" si="0"/>
        <v>4.9337</v>
      </c>
      <c r="I64" s="6">
        <f t="shared" si="1"/>
        <v>-8.0912552000000009</v>
      </c>
      <c r="J64" s="6">
        <f t="shared" si="2"/>
        <v>-9.1156883000000004</v>
      </c>
      <c r="L64" s="89">
        <v>4538475000</v>
      </c>
      <c r="M64" s="89">
        <v>-8.8750315000000004</v>
      </c>
      <c r="N64" s="89">
        <v>-8.2181043999999996</v>
      </c>
      <c r="O64" s="89"/>
      <c r="P64" s="89"/>
      <c r="R64" s="6">
        <f t="shared" si="3"/>
        <v>4.9337</v>
      </c>
      <c r="S64" s="6">
        <f t="shared" si="4"/>
        <v>-9.0262928000000002</v>
      </c>
      <c r="T64" s="6">
        <f t="shared" si="5"/>
        <v>-7.9623089</v>
      </c>
    </row>
    <row r="65" spans="2:20" x14ac:dyDescent="0.25">
      <c r="B65">
        <v>4617520000</v>
      </c>
      <c r="C65" s="89">
        <v>-7.9644231999999997</v>
      </c>
      <c r="D65" s="89">
        <v>-8.1329498000000005</v>
      </c>
      <c r="E65" s="89"/>
      <c r="F65" s="89"/>
      <c r="H65" s="6">
        <f t="shared" si="0"/>
        <v>5.0127449999999998</v>
      </c>
      <c r="I65" s="6">
        <f t="shared" si="1"/>
        <v>-8.1208381999999997</v>
      </c>
      <c r="J65" s="6">
        <f t="shared" si="2"/>
        <v>-9.3255891999999996</v>
      </c>
      <c r="L65" s="89">
        <v>4617520000</v>
      </c>
      <c r="M65" s="89">
        <v>-8.8946971999999995</v>
      </c>
      <c r="N65" s="89">
        <v>-8.1426610999999998</v>
      </c>
      <c r="O65" s="89"/>
      <c r="P65" s="89"/>
      <c r="R65" s="6">
        <f t="shared" si="3"/>
        <v>5.0127449999999998</v>
      </c>
      <c r="S65" s="6">
        <f t="shared" si="4"/>
        <v>-9.0738344000000009</v>
      </c>
      <c r="T65" s="6">
        <f t="shared" si="5"/>
        <v>-7.9315800999999997</v>
      </c>
    </row>
    <row r="66" spans="2:20" x14ac:dyDescent="0.25">
      <c r="B66">
        <v>4696565000</v>
      </c>
      <c r="C66" s="89">
        <v>-8.0005178000000008</v>
      </c>
      <c r="D66" s="89">
        <v>-8.3886938000000004</v>
      </c>
      <c r="E66" s="89"/>
      <c r="F66" s="89"/>
      <c r="H66" s="6">
        <f t="shared" si="0"/>
        <v>5.0917899999999996</v>
      </c>
      <c r="I66" s="6">
        <f t="shared" si="1"/>
        <v>-8.1205406</v>
      </c>
      <c r="J66" s="6">
        <f t="shared" si="2"/>
        <v>-9.5003071000000006</v>
      </c>
      <c r="L66" s="89">
        <v>4696565000</v>
      </c>
      <c r="M66" s="89">
        <v>-8.9177055000000003</v>
      </c>
      <c r="N66" s="89">
        <v>-8.0848122</v>
      </c>
      <c r="O66" s="89"/>
      <c r="P66" s="89"/>
      <c r="R66" s="6">
        <f t="shared" si="3"/>
        <v>5.0917899999999996</v>
      </c>
      <c r="S66" s="6">
        <f t="shared" si="4"/>
        <v>-9.1284475</v>
      </c>
      <c r="T66" s="6">
        <f t="shared" si="5"/>
        <v>-7.8952135999999999</v>
      </c>
    </row>
    <row r="67" spans="2:20" x14ac:dyDescent="0.25">
      <c r="B67">
        <v>4775610000</v>
      </c>
      <c r="C67" s="89">
        <v>-8.0238961999999994</v>
      </c>
      <c r="D67" s="89">
        <v>-8.6352568000000005</v>
      </c>
      <c r="E67" s="89"/>
      <c r="F67" s="89"/>
      <c r="H67" s="6">
        <f t="shared" si="0"/>
        <v>5.1708350000000003</v>
      </c>
      <c r="I67" s="6">
        <f t="shared" si="1"/>
        <v>-8.1212215000000008</v>
      </c>
      <c r="J67" s="6">
        <f t="shared" si="2"/>
        <v>-9.6363257999999998</v>
      </c>
      <c r="L67" s="89">
        <v>4775610000</v>
      </c>
      <c r="M67" s="89">
        <v>-8.9437999999999995</v>
      </c>
      <c r="N67" s="89">
        <v>-8.0374268999999998</v>
      </c>
      <c r="O67" s="89"/>
      <c r="P67" s="89"/>
      <c r="R67" s="6">
        <f t="shared" si="3"/>
        <v>5.1708350000000003</v>
      </c>
      <c r="S67" s="6">
        <f t="shared" si="4"/>
        <v>-9.1887226000000002</v>
      </c>
      <c r="T67" s="6">
        <f t="shared" si="5"/>
        <v>-7.8591723</v>
      </c>
    </row>
    <row r="68" spans="2:20" x14ac:dyDescent="0.25">
      <c r="B68">
        <v>4854655000</v>
      </c>
      <c r="C68" s="89">
        <v>-8.0455512999999996</v>
      </c>
      <c r="D68" s="89">
        <v>-8.8754387000000001</v>
      </c>
      <c r="E68" s="89"/>
      <c r="F68" s="89"/>
      <c r="H68" s="6">
        <f t="shared" ref="H68:H131" si="6">B73/1000000000</f>
        <v>5.2498800000000001</v>
      </c>
      <c r="I68" s="6">
        <f t="shared" ref="I68:I131" si="7">C73</f>
        <v>-8.1103258</v>
      </c>
      <c r="J68" s="6">
        <f t="shared" ref="J68:J131" si="8">D73</f>
        <v>-9.7338418999999998</v>
      </c>
      <c r="L68" s="89">
        <v>4854655000</v>
      </c>
      <c r="M68" s="89">
        <v>-8.9696178</v>
      </c>
      <c r="N68" s="89">
        <v>-7.9970999000000003</v>
      </c>
      <c r="O68" s="89"/>
      <c r="P68" s="89"/>
      <c r="R68" s="6">
        <f t="shared" ref="R68:R131" si="9">L73/1000000000</f>
        <v>5.2498800000000001</v>
      </c>
      <c r="S68" s="6">
        <f t="shared" ref="S68:S131" si="10">M73</f>
        <v>-9.2512559999999997</v>
      </c>
      <c r="T68" s="6">
        <f t="shared" ref="T68:T131" si="11">N73</f>
        <v>-7.8385901000000002</v>
      </c>
    </row>
    <row r="69" spans="2:20" x14ac:dyDescent="0.25">
      <c r="B69">
        <v>4933700000</v>
      </c>
      <c r="C69" s="89">
        <v>-8.0912552000000009</v>
      </c>
      <c r="D69" s="89">
        <v>-9.1156883000000004</v>
      </c>
      <c r="E69" s="89"/>
      <c r="F69" s="89"/>
      <c r="H69" s="6">
        <f t="shared" si="6"/>
        <v>5.3289249999999999</v>
      </c>
      <c r="I69" s="6">
        <f t="shared" si="7"/>
        <v>-8.0888357000000006</v>
      </c>
      <c r="J69" s="6">
        <f t="shared" si="8"/>
        <v>-9.7972555000000003</v>
      </c>
      <c r="L69" s="89">
        <v>4933700000</v>
      </c>
      <c r="M69" s="89">
        <v>-9.0262928000000002</v>
      </c>
      <c r="N69" s="89">
        <v>-7.9623089</v>
      </c>
      <c r="O69" s="89"/>
      <c r="P69" s="89"/>
      <c r="R69" s="6">
        <f t="shared" si="9"/>
        <v>5.3289249999999999</v>
      </c>
      <c r="S69" s="6">
        <f t="shared" si="10"/>
        <v>-9.3128957999999997</v>
      </c>
      <c r="T69" s="6">
        <f t="shared" si="11"/>
        <v>-7.8318237999999996</v>
      </c>
    </row>
    <row r="70" spans="2:20" x14ac:dyDescent="0.25">
      <c r="B70">
        <v>5012745000</v>
      </c>
      <c r="C70" s="89">
        <v>-8.1208381999999997</v>
      </c>
      <c r="D70" s="89">
        <v>-9.3255891999999996</v>
      </c>
      <c r="E70" s="89"/>
      <c r="F70" s="89"/>
      <c r="H70" s="6">
        <f t="shared" si="6"/>
        <v>5.4079699999999997</v>
      </c>
      <c r="I70" s="6">
        <f t="shared" si="7"/>
        <v>-8.0859404000000001</v>
      </c>
      <c r="J70" s="6">
        <f t="shared" si="8"/>
        <v>-9.8301048000000009</v>
      </c>
      <c r="L70" s="89">
        <v>5012745000</v>
      </c>
      <c r="M70" s="89">
        <v>-9.0738344000000009</v>
      </c>
      <c r="N70" s="89">
        <v>-7.9315800999999997</v>
      </c>
      <c r="O70" s="89"/>
      <c r="P70" s="89"/>
      <c r="R70" s="6">
        <f t="shared" si="9"/>
        <v>5.4079699999999997</v>
      </c>
      <c r="S70" s="6">
        <f t="shared" si="10"/>
        <v>-9.3871040000000008</v>
      </c>
      <c r="T70" s="6">
        <f t="shared" si="11"/>
        <v>-7.8439546</v>
      </c>
    </row>
    <row r="71" spans="2:20" x14ac:dyDescent="0.25">
      <c r="B71">
        <v>5091790000</v>
      </c>
      <c r="C71" s="89">
        <v>-8.1205406</v>
      </c>
      <c r="D71" s="89">
        <v>-9.5003071000000006</v>
      </c>
      <c r="E71" s="89"/>
      <c r="F71" s="89"/>
      <c r="H71" s="6">
        <f t="shared" si="6"/>
        <v>5.4870150000000004</v>
      </c>
      <c r="I71" s="6">
        <f t="shared" si="7"/>
        <v>-8.0945167999999992</v>
      </c>
      <c r="J71" s="6">
        <f t="shared" si="8"/>
        <v>-9.8527412000000005</v>
      </c>
      <c r="L71" s="89">
        <v>5091790000</v>
      </c>
      <c r="M71" s="89">
        <v>-9.1284475</v>
      </c>
      <c r="N71" s="89">
        <v>-7.8952135999999999</v>
      </c>
      <c r="O71" s="89"/>
      <c r="P71" s="89"/>
      <c r="R71" s="6">
        <f t="shared" si="9"/>
        <v>5.4870150000000004</v>
      </c>
      <c r="S71" s="6">
        <f t="shared" si="10"/>
        <v>-9.4547013999999994</v>
      </c>
      <c r="T71" s="6">
        <f t="shared" si="11"/>
        <v>-7.8863931000000003</v>
      </c>
    </row>
    <row r="72" spans="2:20" x14ac:dyDescent="0.25">
      <c r="B72">
        <v>5170835000</v>
      </c>
      <c r="C72" s="89">
        <v>-8.1212215000000008</v>
      </c>
      <c r="D72" s="89">
        <v>-9.6363257999999998</v>
      </c>
      <c r="E72" s="89"/>
      <c r="F72" s="89"/>
      <c r="H72" s="6">
        <f t="shared" si="6"/>
        <v>5.5660600000000002</v>
      </c>
      <c r="I72" s="6">
        <f t="shared" si="7"/>
        <v>-8.0963907000000006</v>
      </c>
      <c r="J72" s="6">
        <f t="shared" si="8"/>
        <v>-9.8513727000000006</v>
      </c>
      <c r="L72" s="89">
        <v>5170835000</v>
      </c>
      <c r="M72" s="89">
        <v>-9.1887226000000002</v>
      </c>
      <c r="N72" s="89">
        <v>-7.8591723</v>
      </c>
      <c r="O72" s="89"/>
      <c r="P72" s="89"/>
      <c r="R72" s="6">
        <f t="shared" si="9"/>
        <v>5.5660600000000002</v>
      </c>
      <c r="S72" s="6">
        <f t="shared" si="10"/>
        <v>-9.5151567000000004</v>
      </c>
      <c r="T72" s="6">
        <f t="shared" si="11"/>
        <v>-7.9446992999999999</v>
      </c>
    </row>
    <row r="73" spans="2:20" x14ac:dyDescent="0.25">
      <c r="B73">
        <v>5249880000</v>
      </c>
      <c r="C73" s="89">
        <v>-8.1103258</v>
      </c>
      <c r="D73" s="89">
        <v>-9.7338418999999998</v>
      </c>
      <c r="E73" s="89"/>
      <c r="F73" s="89"/>
      <c r="H73" s="6">
        <f t="shared" si="6"/>
        <v>5.645105</v>
      </c>
      <c r="I73" s="6">
        <f t="shared" si="7"/>
        <v>-8.1096687000000003</v>
      </c>
      <c r="J73" s="6">
        <f t="shared" si="8"/>
        <v>-9.8263654999999996</v>
      </c>
      <c r="L73" s="89">
        <v>5249880000</v>
      </c>
      <c r="M73" s="89">
        <v>-9.2512559999999997</v>
      </c>
      <c r="N73" s="89">
        <v>-7.8385901000000002</v>
      </c>
      <c r="O73" s="89"/>
      <c r="P73" s="89"/>
      <c r="R73" s="6">
        <f t="shared" si="9"/>
        <v>5.645105</v>
      </c>
      <c r="S73" s="6">
        <f t="shared" si="10"/>
        <v>-9.5673370000000002</v>
      </c>
      <c r="T73" s="6">
        <f t="shared" si="11"/>
        <v>-8.0246715999999996</v>
      </c>
    </row>
    <row r="74" spans="2:20" x14ac:dyDescent="0.25">
      <c r="B74">
        <v>5328925000</v>
      </c>
      <c r="C74" s="89">
        <v>-8.0888357000000006</v>
      </c>
      <c r="D74" s="89">
        <v>-9.7972555000000003</v>
      </c>
      <c r="E74" s="89"/>
      <c r="F74" s="89"/>
      <c r="H74" s="6">
        <f t="shared" si="6"/>
        <v>5.7241499999999998</v>
      </c>
      <c r="I74" s="6">
        <f t="shared" si="7"/>
        <v>-8.1330174999999993</v>
      </c>
      <c r="J74" s="6">
        <f t="shared" si="8"/>
        <v>-9.8077126000000003</v>
      </c>
      <c r="L74" s="89">
        <v>5328925000</v>
      </c>
      <c r="M74" s="89">
        <v>-9.3128957999999997</v>
      </c>
      <c r="N74" s="89">
        <v>-7.8318237999999996</v>
      </c>
      <c r="O74" s="89"/>
      <c r="P74" s="89"/>
      <c r="R74" s="6">
        <f t="shared" si="9"/>
        <v>5.7241499999999998</v>
      </c>
      <c r="S74" s="6">
        <f t="shared" si="10"/>
        <v>-9.6071481999999992</v>
      </c>
      <c r="T74" s="6">
        <f t="shared" si="11"/>
        <v>-8.1384820999999992</v>
      </c>
    </row>
    <row r="75" spans="2:20" x14ac:dyDescent="0.25">
      <c r="B75">
        <v>5407970000</v>
      </c>
      <c r="C75" s="89">
        <v>-8.0859404000000001</v>
      </c>
      <c r="D75" s="89">
        <v>-9.8301048000000009</v>
      </c>
      <c r="E75" s="89"/>
      <c r="F75" s="89"/>
      <c r="H75" s="6">
        <f t="shared" si="6"/>
        <v>5.8031949999999997</v>
      </c>
      <c r="I75" s="6">
        <f t="shared" si="7"/>
        <v>-8.1685963000000008</v>
      </c>
      <c r="J75" s="6">
        <f t="shared" si="8"/>
        <v>-9.7839984999999992</v>
      </c>
      <c r="L75" s="89">
        <v>5407970000</v>
      </c>
      <c r="M75" s="89">
        <v>-9.3871040000000008</v>
      </c>
      <c r="N75" s="89">
        <v>-7.8439546</v>
      </c>
      <c r="O75" s="89"/>
      <c r="P75" s="89"/>
      <c r="R75" s="6">
        <f t="shared" si="9"/>
        <v>5.8031949999999997</v>
      </c>
      <c r="S75" s="6">
        <f t="shared" si="10"/>
        <v>-9.6623944999999996</v>
      </c>
      <c r="T75" s="6">
        <f t="shared" si="11"/>
        <v>-8.2781362999999999</v>
      </c>
    </row>
    <row r="76" spans="2:20" x14ac:dyDescent="0.25">
      <c r="B76">
        <v>5487015000</v>
      </c>
      <c r="C76" s="89">
        <v>-8.0945167999999992</v>
      </c>
      <c r="D76" s="89">
        <v>-9.8527412000000005</v>
      </c>
      <c r="E76" s="89"/>
      <c r="F76" s="89"/>
      <c r="H76" s="6">
        <f t="shared" si="6"/>
        <v>5.8822400000000004</v>
      </c>
      <c r="I76" s="6">
        <f t="shared" si="7"/>
        <v>-8.1921672999999995</v>
      </c>
      <c r="J76" s="6">
        <f t="shared" si="8"/>
        <v>-9.7553043000000006</v>
      </c>
      <c r="L76" s="89">
        <v>5487015000</v>
      </c>
      <c r="M76" s="89">
        <v>-9.4547013999999994</v>
      </c>
      <c r="N76" s="89">
        <v>-7.8863931000000003</v>
      </c>
      <c r="O76" s="89"/>
      <c r="P76" s="89"/>
      <c r="R76" s="6">
        <f t="shared" si="9"/>
        <v>5.8822400000000004</v>
      </c>
      <c r="S76" s="6">
        <f t="shared" si="10"/>
        <v>-9.7000092999999996</v>
      </c>
      <c r="T76" s="6">
        <f t="shared" si="11"/>
        <v>-8.4455794999999991</v>
      </c>
    </row>
    <row r="77" spans="2:20" x14ac:dyDescent="0.25">
      <c r="B77">
        <v>5566060000</v>
      </c>
      <c r="C77" s="89">
        <v>-8.0963907000000006</v>
      </c>
      <c r="D77" s="89">
        <v>-9.8513727000000006</v>
      </c>
      <c r="E77" s="89"/>
      <c r="F77" s="89"/>
      <c r="H77" s="6">
        <f t="shared" si="6"/>
        <v>5.9612850000000002</v>
      </c>
      <c r="I77" s="6">
        <f t="shared" si="7"/>
        <v>-8.1964854999999996</v>
      </c>
      <c r="J77" s="6">
        <f t="shared" si="8"/>
        <v>-9.7282952999999992</v>
      </c>
      <c r="L77" s="89">
        <v>5566060000</v>
      </c>
      <c r="M77" s="89">
        <v>-9.5151567000000004</v>
      </c>
      <c r="N77" s="89">
        <v>-7.9446992999999999</v>
      </c>
      <c r="O77" s="89"/>
      <c r="P77" s="89"/>
      <c r="R77" s="6">
        <f t="shared" si="9"/>
        <v>5.9612850000000002</v>
      </c>
      <c r="S77" s="6">
        <f t="shared" si="10"/>
        <v>-9.7146196000000007</v>
      </c>
      <c r="T77" s="6">
        <f t="shared" si="11"/>
        <v>-8.6415377000000007</v>
      </c>
    </row>
    <row r="78" spans="2:20" x14ac:dyDescent="0.25">
      <c r="B78">
        <v>5645105000</v>
      </c>
      <c r="C78" s="89">
        <v>-8.1096687000000003</v>
      </c>
      <c r="D78" s="89">
        <v>-9.8263654999999996</v>
      </c>
      <c r="E78" s="89"/>
      <c r="F78" s="89"/>
      <c r="H78" s="6">
        <f t="shared" si="6"/>
        <v>6.04033</v>
      </c>
      <c r="I78" s="6">
        <f t="shared" si="7"/>
        <v>-8.2153071999999998</v>
      </c>
      <c r="J78" s="6">
        <f t="shared" si="8"/>
        <v>-9.6875610000000005</v>
      </c>
      <c r="L78" s="89">
        <v>5645105000</v>
      </c>
      <c r="M78" s="89">
        <v>-9.5673370000000002</v>
      </c>
      <c r="N78" s="89">
        <v>-8.0246715999999996</v>
      </c>
      <c r="O78" s="89"/>
      <c r="P78" s="89"/>
      <c r="R78" s="6">
        <f t="shared" si="9"/>
        <v>6.04033</v>
      </c>
      <c r="S78" s="6">
        <f t="shared" si="10"/>
        <v>-9.7571858999999996</v>
      </c>
      <c r="T78" s="6">
        <f t="shared" si="11"/>
        <v>-8.8529148000000006</v>
      </c>
    </row>
    <row r="79" spans="2:20" x14ac:dyDescent="0.25">
      <c r="B79">
        <v>5724150000</v>
      </c>
      <c r="C79" s="89">
        <v>-8.1330174999999993</v>
      </c>
      <c r="D79" s="89">
        <v>-9.8077126000000003</v>
      </c>
      <c r="E79" s="89"/>
      <c r="F79" s="89"/>
      <c r="H79" s="6">
        <f t="shared" si="6"/>
        <v>6.1193749999999998</v>
      </c>
      <c r="I79" s="6">
        <f t="shared" si="7"/>
        <v>-8.2248353999999999</v>
      </c>
      <c r="J79" s="6">
        <f t="shared" si="8"/>
        <v>-9.6272220999999991</v>
      </c>
      <c r="L79" s="89">
        <v>5724150000</v>
      </c>
      <c r="M79" s="89">
        <v>-9.6071481999999992</v>
      </c>
      <c r="N79" s="89">
        <v>-8.1384820999999992</v>
      </c>
      <c r="O79" s="89"/>
      <c r="P79" s="89"/>
      <c r="R79" s="6">
        <f t="shared" si="9"/>
        <v>6.1193749999999998</v>
      </c>
      <c r="S79" s="6">
        <f t="shared" si="10"/>
        <v>-9.7946071999999997</v>
      </c>
      <c r="T79" s="6">
        <f t="shared" si="11"/>
        <v>-9.0740031999999999</v>
      </c>
    </row>
    <row r="80" spans="2:20" x14ac:dyDescent="0.25">
      <c r="B80">
        <v>5803195000</v>
      </c>
      <c r="C80" s="89">
        <v>-8.1685963000000008</v>
      </c>
      <c r="D80" s="89">
        <v>-9.7839984999999992</v>
      </c>
      <c r="E80" s="89"/>
      <c r="F80" s="89"/>
      <c r="H80" s="6">
        <f t="shared" si="6"/>
        <v>6.1984199999999996</v>
      </c>
      <c r="I80" s="6">
        <f t="shared" si="7"/>
        <v>-8.2366171000000001</v>
      </c>
      <c r="J80" s="6">
        <f t="shared" si="8"/>
        <v>-9.5580578000000003</v>
      </c>
      <c r="L80" s="89">
        <v>5803195000</v>
      </c>
      <c r="M80" s="89">
        <v>-9.6623944999999996</v>
      </c>
      <c r="N80" s="89">
        <v>-8.2781362999999999</v>
      </c>
      <c r="O80" s="89"/>
      <c r="P80" s="89"/>
      <c r="R80" s="6">
        <f t="shared" si="9"/>
        <v>6.1984199999999996</v>
      </c>
      <c r="S80" s="6">
        <f t="shared" si="10"/>
        <v>-9.8225279000000008</v>
      </c>
      <c r="T80" s="6">
        <f t="shared" si="11"/>
        <v>-9.2934588999999992</v>
      </c>
    </row>
    <row r="81" spans="2:20" x14ac:dyDescent="0.25">
      <c r="B81">
        <v>5882240000</v>
      </c>
      <c r="C81" s="89">
        <v>-8.1921672999999995</v>
      </c>
      <c r="D81" s="89">
        <v>-9.7553043000000006</v>
      </c>
      <c r="E81" s="89"/>
      <c r="F81" s="89"/>
      <c r="H81" s="6">
        <f t="shared" si="6"/>
        <v>6.2774650000000003</v>
      </c>
      <c r="I81" s="6">
        <f t="shared" si="7"/>
        <v>-8.2740563999999992</v>
      </c>
      <c r="J81" s="6">
        <f t="shared" si="8"/>
        <v>-9.4830179000000001</v>
      </c>
      <c r="L81" s="89">
        <v>5882240000</v>
      </c>
      <c r="M81" s="89">
        <v>-9.7000092999999996</v>
      </c>
      <c r="N81" s="89">
        <v>-8.4455794999999991</v>
      </c>
      <c r="O81" s="89"/>
      <c r="P81" s="89"/>
      <c r="R81" s="6">
        <f t="shared" si="9"/>
        <v>6.2774650000000003</v>
      </c>
      <c r="S81" s="6">
        <f t="shared" si="10"/>
        <v>-9.8637314000000007</v>
      </c>
      <c r="T81" s="6">
        <f t="shared" si="11"/>
        <v>-9.5113363</v>
      </c>
    </row>
    <row r="82" spans="2:20" x14ac:dyDescent="0.25">
      <c r="B82">
        <v>5961285000</v>
      </c>
      <c r="C82" s="89">
        <v>-8.1964854999999996</v>
      </c>
      <c r="D82" s="89">
        <v>-9.7282952999999992</v>
      </c>
      <c r="E82" s="89"/>
      <c r="F82" s="89"/>
      <c r="H82" s="6">
        <f t="shared" si="6"/>
        <v>6.3565100000000001</v>
      </c>
      <c r="I82" s="6">
        <f t="shared" si="7"/>
        <v>-8.3423700000000007</v>
      </c>
      <c r="J82" s="6">
        <f t="shared" si="8"/>
        <v>-9.4032259000000007</v>
      </c>
      <c r="L82" s="89">
        <v>5961285000</v>
      </c>
      <c r="M82" s="89">
        <v>-9.7146196000000007</v>
      </c>
      <c r="N82" s="89">
        <v>-8.6415377000000007</v>
      </c>
      <c r="O82" s="89"/>
      <c r="P82" s="89"/>
      <c r="R82" s="6">
        <f t="shared" si="9"/>
        <v>6.3565100000000001</v>
      </c>
      <c r="S82" s="6">
        <f t="shared" si="10"/>
        <v>-9.9342632000000002</v>
      </c>
      <c r="T82" s="6">
        <f t="shared" si="11"/>
        <v>-9.7249879999999997</v>
      </c>
    </row>
    <row r="83" spans="2:20" x14ac:dyDescent="0.25">
      <c r="B83">
        <v>6040330000</v>
      </c>
      <c r="C83" s="89">
        <v>-8.2153071999999998</v>
      </c>
      <c r="D83" s="89">
        <v>-9.6875610000000005</v>
      </c>
      <c r="E83" s="89"/>
      <c r="F83" s="89"/>
      <c r="H83" s="6">
        <f t="shared" si="6"/>
        <v>6.4355549999999999</v>
      </c>
      <c r="I83" s="6">
        <f t="shared" si="7"/>
        <v>-8.3638496</v>
      </c>
      <c r="J83" s="6">
        <f t="shared" si="8"/>
        <v>-9.3100786000000006</v>
      </c>
      <c r="L83" s="89">
        <v>6040330000</v>
      </c>
      <c r="M83" s="89">
        <v>-9.7571858999999996</v>
      </c>
      <c r="N83" s="89">
        <v>-8.8529148000000006</v>
      </c>
      <c r="O83" s="89"/>
      <c r="P83" s="89"/>
      <c r="R83" s="6">
        <f t="shared" si="9"/>
        <v>6.4355549999999999</v>
      </c>
      <c r="S83" s="6">
        <f t="shared" si="10"/>
        <v>-9.9624596000000007</v>
      </c>
      <c r="T83" s="6">
        <f t="shared" si="11"/>
        <v>-9.9171619</v>
      </c>
    </row>
    <row r="84" spans="2:20" x14ac:dyDescent="0.25">
      <c r="B84">
        <v>6119375000</v>
      </c>
      <c r="C84" s="89">
        <v>-8.2248353999999999</v>
      </c>
      <c r="D84" s="89">
        <v>-9.6272220999999991</v>
      </c>
      <c r="E84" s="89"/>
      <c r="F84" s="89"/>
      <c r="H84" s="6">
        <f t="shared" si="6"/>
        <v>6.5145999999999997</v>
      </c>
      <c r="I84" s="6">
        <f t="shared" si="7"/>
        <v>-8.3854083999999993</v>
      </c>
      <c r="J84" s="6">
        <f t="shared" si="8"/>
        <v>-9.2137861000000001</v>
      </c>
      <c r="L84" s="89">
        <v>6119375000</v>
      </c>
      <c r="M84" s="89">
        <v>-9.7946071999999997</v>
      </c>
      <c r="N84" s="89">
        <v>-9.0740031999999999</v>
      </c>
      <c r="O84" s="89"/>
      <c r="P84" s="89"/>
      <c r="R84" s="6">
        <f t="shared" si="9"/>
        <v>6.5145999999999997</v>
      </c>
      <c r="S84" s="6">
        <f t="shared" si="10"/>
        <v>-9.9883375000000001</v>
      </c>
      <c r="T84" s="6">
        <f t="shared" si="11"/>
        <v>-10.087401</v>
      </c>
    </row>
    <row r="85" spans="2:20" x14ac:dyDescent="0.25">
      <c r="B85">
        <v>6198420000</v>
      </c>
      <c r="C85" s="89">
        <v>-8.2366171000000001</v>
      </c>
      <c r="D85" s="89">
        <v>-9.5580578000000003</v>
      </c>
      <c r="E85" s="89"/>
      <c r="F85" s="89"/>
      <c r="H85" s="6">
        <f t="shared" si="6"/>
        <v>6.5936450000000004</v>
      </c>
      <c r="I85" s="6">
        <f t="shared" si="7"/>
        <v>-8.4163265000000003</v>
      </c>
      <c r="J85" s="6">
        <f t="shared" si="8"/>
        <v>-9.1116837999999998</v>
      </c>
      <c r="L85" s="89">
        <v>6198420000</v>
      </c>
      <c r="M85" s="89">
        <v>-9.8225279000000008</v>
      </c>
      <c r="N85" s="89">
        <v>-9.2934588999999992</v>
      </c>
      <c r="O85" s="89"/>
      <c r="P85" s="89"/>
      <c r="R85" s="6">
        <f t="shared" si="9"/>
        <v>6.5936450000000004</v>
      </c>
      <c r="S85" s="6">
        <f t="shared" si="10"/>
        <v>-10.019154</v>
      </c>
      <c r="T85" s="6">
        <f t="shared" si="11"/>
        <v>-10.232708000000001</v>
      </c>
    </row>
    <row r="86" spans="2:20" x14ac:dyDescent="0.25">
      <c r="B86">
        <v>6277465000</v>
      </c>
      <c r="C86" s="89">
        <v>-8.2740563999999992</v>
      </c>
      <c r="D86" s="89">
        <v>-9.4830179000000001</v>
      </c>
      <c r="E86" s="89"/>
      <c r="F86" s="89"/>
      <c r="H86" s="6">
        <f t="shared" si="6"/>
        <v>6.6726900000000002</v>
      </c>
      <c r="I86" s="6">
        <f t="shared" si="7"/>
        <v>-8.4454612999999998</v>
      </c>
      <c r="J86" s="6">
        <f t="shared" si="8"/>
        <v>-9.0053148000000007</v>
      </c>
      <c r="L86" s="89">
        <v>6277465000</v>
      </c>
      <c r="M86" s="89">
        <v>-9.8637314000000007</v>
      </c>
      <c r="N86" s="89">
        <v>-9.5113363</v>
      </c>
      <c r="O86" s="89"/>
      <c r="P86" s="89"/>
      <c r="R86" s="6">
        <f t="shared" si="9"/>
        <v>6.6726900000000002</v>
      </c>
      <c r="S86" s="6">
        <f t="shared" si="10"/>
        <v>-10.055421000000001</v>
      </c>
      <c r="T86" s="6">
        <f t="shared" si="11"/>
        <v>-10.331086000000001</v>
      </c>
    </row>
    <row r="87" spans="2:20" x14ac:dyDescent="0.25">
      <c r="B87">
        <v>6356510000</v>
      </c>
      <c r="C87" s="89">
        <v>-8.3423700000000007</v>
      </c>
      <c r="D87" s="89">
        <v>-9.4032259000000007</v>
      </c>
      <c r="E87" s="89"/>
      <c r="F87" s="89"/>
      <c r="H87" s="6">
        <f t="shared" si="6"/>
        <v>6.751735</v>
      </c>
      <c r="I87" s="6">
        <f t="shared" si="7"/>
        <v>-8.4672651000000005</v>
      </c>
      <c r="J87" s="6">
        <f t="shared" si="8"/>
        <v>-8.9017476999999996</v>
      </c>
      <c r="L87" s="89">
        <v>6356510000</v>
      </c>
      <c r="M87" s="89">
        <v>-9.9342632000000002</v>
      </c>
      <c r="N87" s="89">
        <v>-9.7249879999999997</v>
      </c>
      <c r="O87" s="89"/>
      <c r="P87" s="89"/>
      <c r="R87" s="6">
        <f t="shared" si="9"/>
        <v>6.751735</v>
      </c>
      <c r="S87" s="6">
        <f t="shared" si="10"/>
        <v>-10.077674999999999</v>
      </c>
      <c r="T87" s="6">
        <f t="shared" si="11"/>
        <v>-10.402068999999999</v>
      </c>
    </row>
    <row r="88" spans="2:20" x14ac:dyDescent="0.25">
      <c r="B88">
        <v>6435555000</v>
      </c>
      <c r="C88" s="89">
        <v>-8.3638496</v>
      </c>
      <c r="D88" s="89">
        <v>-9.3100786000000006</v>
      </c>
      <c r="E88" s="89"/>
      <c r="F88" s="89"/>
      <c r="H88" s="6">
        <f t="shared" si="6"/>
        <v>6.8307799999999999</v>
      </c>
      <c r="I88" s="6">
        <f t="shared" si="7"/>
        <v>-8.5136804999999995</v>
      </c>
      <c r="J88" s="6">
        <f t="shared" si="8"/>
        <v>-8.7995806000000005</v>
      </c>
      <c r="L88" s="89">
        <v>6435555000</v>
      </c>
      <c r="M88" s="89">
        <v>-9.9624596000000007</v>
      </c>
      <c r="N88" s="89">
        <v>-9.9171619</v>
      </c>
      <c r="O88" s="89"/>
      <c r="P88" s="89"/>
      <c r="R88" s="6">
        <f t="shared" si="9"/>
        <v>6.8307799999999999</v>
      </c>
      <c r="S88" s="6">
        <f t="shared" si="10"/>
        <v>-10.12468</v>
      </c>
      <c r="T88" s="6">
        <f t="shared" si="11"/>
        <v>-10.439189000000001</v>
      </c>
    </row>
    <row r="89" spans="2:20" x14ac:dyDescent="0.25">
      <c r="B89">
        <v>6514600000</v>
      </c>
      <c r="C89" s="89">
        <v>-8.3854083999999993</v>
      </c>
      <c r="D89" s="89">
        <v>-9.2137861000000001</v>
      </c>
      <c r="E89" s="89"/>
      <c r="F89" s="89"/>
      <c r="H89" s="6">
        <f t="shared" si="6"/>
        <v>6.9098249999999997</v>
      </c>
      <c r="I89" s="6">
        <f t="shared" si="7"/>
        <v>-8.5552273000000003</v>
      </c>
      <c r="J89" s="6">
        <f t="shared" si="8"/>
        <v>-8.6978998000000001</v>
      </c>
      <c r="L89" s="89">
        <v>6514600000</v>
      </c>
      <c r="M89" s="89">
        <v>-9.9883375000000001</v>
      </c>
      <c r="N89" s="89">
        <v>-10.087401</v>
      </c>
      <c r="O89" s="89"/>
      <c r="P89" s="89"/>
      <c r="R89" s="6">
        <f t="shared" si="9"/>
        <v>6.9098249999999997</v>
      </c>
      <c r="S89" s="6">
        <f t="shared" si="10"/>
        <v>-10.174458</v>
      </c>
      <c r="T89" s="6">
        <f t="shared" si="11"/>
        <v>-10.438105</v>
      </c>
    </row>
    <row r="90" spans="2:20" x14ac:dyDescent="0.25">
      <c r="B90">
        <v>6593645000</v>
      </c>
      <c r="C90" s="89">
        <v>-8.4163265000000003</v>
      </c>
      <c r="D90" s="89">
        <v>-9.1116837999999998</v>
      </c>
      <c r="E90" s="89"/>
      <c r="F90" s="89"/>
      <c r="H90" s="6">
        <f t="shared" si="6"/>
        <v>6.9888700000000004</v>
      </c>
      <c r="I90" s="6">
        <f t="shared" si="7"/>
        <v>-8.5664701000000001</v>
      </c>
      <c r="J90" s="6">
        <f t="shared" si="8"/>
        <v>-8.5872641000000005</v>
      </c>
      <c r="L90" s="89">
        <v>6593645000</v>
      </c>
      <c r="M90" s="89">
        <v>-10.019154</v>
      </c>
      <c r="N90" s="89">
        <v>-10.232708000000001</v>
      </c>
      <c r="O90" s="89"/>
      <c r="P90" s="89"/>
      <c r="R90" s="6">
        <f t="shared" si="9"/>
        <v>6.9888700000000004</v>
      </c>
      <c r="S90" s="6">
        <f t="shared" si="10"/>
        <v>-10.200047</v>
      </c>
      <c r="T90" s="6">
        <f t="shared" si="11"/>
        <v>-10.404019</v>
      </c>
    </row>
    <row r="91" spans="2:20" x14ac:dyDescent="0.25">
      <c r="B91">
        <v>6672690000</v>
      </c>
      <c r="C91" s="89">
        <v>-8.4454612999999998</v>
      </c>
      <c r="D91" s="89">
        <v>-9.0053148000000007</v>
      </c>
      <c r="E91" s="89"/>
      <c r="F91" s="89"/>
      <c r="H91" s="6">
        <f t="shared" si="6"/>
        <v>7.0679150000000002</v>
      </c>
      <c r="I91" s="6">
        <f t="shared" si="7"/>
        <v>-8.5993080000000006</v>
      </c>
      <c r="J91" s="6">
        <f t="shared" si="8"/>
        <v>-8.4774103000000007</v>
      </c>
      <c r="L91" s="89">
        <v>6672690000</v>
      </c>
      <c r="M91" s="89">
        <v>-10.055421000000001</v>
      </c>
      <c r="N91" s="89">
        <v>-10.331086000000001</v>
      </c>
      <c r="O91" s="89"/>
      <c r="P91" s="89"/>
      <c r="R91" s="6">
        <f t="shared" si="9"/>
        <v>7.0679150000000002</v>
      </c>
      <c r="S91" s="6">
        <f t="shared" si="10"/>
        <v>-10.239018</v>
      </c>
      <c r="T91" s="6">
        <f t="shared" si="11"/>
        <v>-10.341469</v>
      </c>
    </row>
    <row r="92" spans="2:20" x14ac:dyDescent="0.25">
      <c r="B92">
        <v>6751735000</v>
      </c>
      <c r="C92" s="89">
        <v>-8.4672651000000005</v>
      </c>
      <c r="D92" s="89">
        <v>-8.9017476999999996</v>
      </c>
      <c r="E92" s="89"/>
      <c r="F92" s="89"/>
      <c r="H92" s="6">
        <f t="shared" si="6"/>
        <v>7.14696</v>
      </c>
      <c r="I92" s="6">
        <f t="shared" si="7"/>
        <v>-8.6389122</v>
      </c>
      <c r="J92" s="6">
        <f t="shared" si="8"/>
        <v>-8.3690490999999998</v>
      </c>
      <c r="L92" s="89">
        <v>6751735000</v>
      </c>
      <c r="M92" s="89">
        <v>-10.077674999999999</v>
      </c>
      <c r="N92" s="89">
        <v>-10.402068999999999</v>
      </c>
      <c r="O92" s="89"/>
      <c r="P92" s="89"/>
      <c r="R92" s="6">
        <f t="shared" si="9"/>
        <v>7.14696</v>
      </c>
      <c r="S92" s="6">
        <f t="shared" si="10"/>
        <v>-10.288421</v>
      </c>
      <c r="T92" s="6">
        <f t="shared" si="11"/>
        <v>-10.250451999999999</v>
      </c>
    </row>
    <row r="93" spans="2:20" x14ac:dyDescent="0.25">
      <c r="B93">
        <v>6830780000</v>
      </c>
      <c r="C93" s="89">
        <v>-8.5136804999999995</v>
      </c>
      <c r="D93" s="89">
        <v>-8.7995806000000005</v>
      </c>
      <c r="E93" s="89"/>
      <c r="F93" s="89"/>
      <c r="H93" s="6">
        <f t="shared" si="6"/>
        <v>7.2260049999999998</v>
      </c>
      <c r="I93" s="6">
        <f t="shared" si="7"/>
        <v>-8.6802711000000006</v>
      </c>
      <c r="J93" s="6">
        <f t="shared" si="8"/>
        <v>-8.2629775999999993</v>
      </c>
      <c r="L93" s="89">
        <v>6830780000</v>
      </c>
      <c r="M93" s="89">
        <v>-10.12468</v>
      </c>
      <c r="N93" s="89">
        <v>-10.439189000000001</v>
      </c>
      <c r="O93" s="89"/>
      <c r="P93" s="89"/>
      <c r="R93" s="6">
        <f t="shared" si="9"/>
        <v>7.2260049999999998</v>
      </c>
      <c r="S93" s="6">
        <f t="shared" si="10"/>
        <v>-10.330068000000001</v>
      </c>
      <c r="T93" s="6">
        <f t="shared" si="11"/>
        <v>-10.152543</v>
      </c>
    </row>
    <row r="94" spans="2:20" x14ac:dyDescent="0.25">
      <c r="B94">
        <v>6909825000</v>
      </c>
      <c r="C94" s="89">
        <v>-8.5552273000000003</v>
      </c>
      <c r="D94" s="89">
        <v>-8.6978998000000001</v>
      </c>
      <c r="E94" s="89"/>
      <c r="F94" s="89"/>
      <c r="H94" s="6">
        <f t="shared" si="6"/>
        <v>7.3050499999999996</v>
      </c>
      <c r="I94" s="6">
        <f t="shared" si="7"/>
        <v>-8.7187538</v>
      </c>
      <c r="J94" s="6">
        <f t="shared" si="8"/>
        <v>-8.1622228999999997</v>
      </c>
      <c r="L94" s="89">
        <v>6909825000</v>
      </c>
      <c r="M94" s="89">
        <v>-10.174458</v>
      </c>
      <c r="N94" s="89">
        <v>-10.438105</v>
      </c>
      <c r="O94" s="89"/>
      <c r="P94" s="89"/>
      <c r="R94" s="6">
        <f t="shared" si="9"/>
        <v>7.3050499999999996</v>
      </c>
      <c r="S94" s="6">
        <f t="shared" si="10"/>
        <v>-10.363841000000001</v>
      </c>
      <c r="T94" s="6">
        <f t="shared" si="11"/>
        <v>-10.039006000000001</v>
      </c>
    </row>
    <row r="95" spans="2:20" x14ac:dyDescent="0.25">
      <c r="B95">
        <v>6988870000</v>
      </c>
      <c r="C95" s="89">
        <v>-8.5664701000000001</v>
      </c>
      <c r="D95" s="89">
        <v>-8.5872641000000005</v>
      </c>
      <c r="E95" s="89"/>
      <c r="F95" s="89"/>
      <c r="H95" s="6">
        <f t="shared" si="6"/>
        <v>7.3840950000000003</v>
      </c>
      <c r="I95" s="6">
        <f t="shared" si="7"/>
        <v>-8.7569970999999995</v>
      </c>
      <c r="J95" s="6">
        <f t="shared" si="8"/>
        <v>-8.0715541999999996</v>
      </c>
      <c r="L95" s="89">
        <v>6988870000</v>
      </c>
      <c r="M95" s="89">
        <v>-10.200047</v>
      </c>
      <c r="N95" s="89">
        <v>-10.404019</v>
      </c>
      <c r="O95" s="89"/>
      <c r="P95" s="89"/>
      <c r="R95" s="6">
        <f t="shared" si="9"/>
        <v>7.3840950000000003</v>
      </c>
      <c r="S95" s="6">
        <f t="shared" si="10"/>
        <v>-10.410722</v>
      </c>
      <c r="T95" s="6">
        <f t="shared" si="11"/>
        <v>-9.9288053999999999</v>
      </c>
    </row>
    <row r="96" spans="2:20" x14ac:dyDescent="0.25">
      <c r="B96">
        <v>7067915000</v>
      </c>
      <c r="C96" s="89">
        <v>-8.5993080000000006</v>
      </c>
      <c r="D96" s="89">
        <v>-8.4774103000000007</v>
      </c>
      <c r="E96" s="89"/>
      <c r="F96" s="89"/>
      <c r="H96" s="6">
        <f t="shared" si="6"/>
        <v>7.4631400000000001</v>
      </c>
      <c r="I96" s="6">
        <f t="shared" si="7"/>
        <v>-8.7766991000000001</v>
      </c>
      <c r="J96" s="6">
        <f t="shared" si="8"/>
        <v>-7.9987645000000001</v>
      </c>
      <c r="L96" s="89">
        <v>7067915000</v>
      </c>
      <c r="M96" s="89">
        <v>-10.239018</v>
      </c>
      <c r="N96" s="89">
        <v>-10.341469</v>
      </c>
      <c r="O96" s="89"/>
      <c r="P96" s="89"/>
      <c r="R96" s="6">
        <f t="shared" si="9"/>
        <v>7.4631400000000001</v>
      </c>
      <c r="S96" s="6">
        <f t="shared" si="10"/>
        <v>-10.43999</v>
      </c>
      <c r="T96" s="6">
        <f t="shared" si="11"/>
        <v>-9.8303536999999999</v>
      </c>
    </row>
    <row r="97" spans="2:20" x14ac:dyDescent="0.25">
      <c r="B97">
        <v>7146960000</v>
      </c>
      <c r="C97" s="89">
        <v>-8.6389122</v>
      </c>
      <c r="D97" s="89">
        <v>-8.3690490999999998</v>
      </c>
      <c r="E97" s="89"/>
      <c r="F97" s="89"/>
      <c r="H97" s="6">
        <f t="shared" si="6"/>
        <v>7.5421849999999999</v>
      </c>
      <c r="I97" s="6">
        <f t="shared" si="7"/>
        <v>-8.7919321000000004</v>
      </c>
      <c r="J97" s="6">
        <f t="shared" si="8"/>
        <v>-7.9469317999999998</v>
      </c>
      <c r="L97" s="89">
        <v>7146960000</v>
      </c>
      <c r="M97" s="89">
        <v>-10.288421</v>
      </c>
      <c r="N97" s="89">
        <v>-10.250451999999999</v>
      </c>
      <c r="O97" s="89"/>
      <c r="P97" s="89"/>
      <c r="R97" s="6">
        <f t="shared" si="9"/>
        <v>7.5421849999999999</v>
      </c>
      <c r="S97" s="6">
        <f t="shared" si="10"/>
        <v>-10.454802000000001</v>
      </c>
      <c r="T97" s="6">
        <f t="shared" si="11"/>
        <v>-9.7465410000000006</v>
      </c>
    </row>
    <row r="98" spans="2:20" x14ac:dyDescent="0.25">
      <c r="B98">
        <v>7226005000</v>
      </c>
      <c r="C98" s="89">
        <v>-8.6802711000000006</v>
      </c>
      <c r="D98" s="89">
        <v>-8.2629775999999993</v>
      </c>
      <c r="E98" s="89"/>
      <c r="F98" s="89"/>
      <c r="H98" s="6">
        <f t="shared" si="6"/>
        <v>7.6212299999999997</v>
      </c>
      <c r="I98" s="6">
        <f t="shared" si="7"/>
        <v>-8.8071756000000008</v>
      </c>
      <c r="J98" s="6">
        <f t="shared" si="8"/>
        <v>-7.9087104999999998</v>
      </c>
      <c r="L98" s="89">
        <v>7226005000</v>
      </c>
      <c r="M98" s="89">
        <v>-10.330068000000001</v>
      </c>
      <c r="N98" s="89">
        <v>-10.152543</v>
      </c>
      <c r="O98" s="89"/>
      <c r="P98" s="89"/>
      <c r="R98" s="6">
        <f t="shared" si="9"/>
        <v>7.6212299999999997</v>
      </c>
      <c r="S98" s="6">
        <f t="shared" si="10"/>
        <v>-10.465525</v>
      </c>
      <c r="T98" s="6">
        <f t="shared" si="11"/>
        <v>-9.6830969000000007</v>
      </c>
    </row>
    <row r="99" spans="2:20" x14ac:dyDescent="0.25">
      <c r="B99">
        <v>7305050000</v>
      </c>
      <c r="C99" s="89">
        <v>-8.7187538</v>
      </c>
      <c r="D99" s="89">
        <v>-8.1622228999999997</v>
      </c>
      <c r="E99" s="89"/>
      <c r="F99" s="89"/>
      <c r="H99" s="6">
        <f t="shared" si="6"/>
        <v>7.7002750000000004</v>
      </c>
      <c r="I99" s="6">
        <f t="shared" si="7"/>
        <v>-8.8203297000000003</v>
      </c>
      <c r="J99" s="6">
        <f t="shared" si="8"/>
        <v>-7.8939070999999998</v>
      </c>
      <c r="L99" s="89">
        <v>7305050000</v>
      </c>
      <c r="M99" s="89">
        <v>-10.363841000000001</v>
      </c>
      <c r="N99" s="89">
        <v>-10.039006000000001</v>
      </c>
      <c r="O99" s="89"/>
      <c r="P99" s="89"/>
      <c r="R99" s="6">
        <f t="shared" si="9"/>
        <v>7.7002750000000004</v>
      </c>
      <c r="S99" s="6">
        <f t="shared" si="10"/>
        <v>-10.468251</v>
      </c>
      <c r="T99" s="6">
        <f t="shared" si="11"/>
        <v>-9.6454801999999997</v>
      </c>
    </row>
    <row r="100" spans="2:20" x14ac:dyDescent="0.25">
      <c r="B100">
        <v>7384095000</v>
      </c>
      <c r="C100" s="89">
        <v>-8.7569970999999995</v>
      </c>
      <c r="D100" s="89">
        <v>-8.0715541999999996</v>
      </c>
      <c r="E100" s="89"/>
      <c r="F100" s="89"/>
      <c r="H100" s="6">
        <f t="shared" si="6"/>
        <v>7.7793200000000002</v>
      </c>
      <c r="I100" s="6">
        <f t="shared" si="7"/>
        <v>-8.8246870000000008</v>
      </c>
      <c r="J100" s="6">
        <f t="shared" si="8"/>
        <v>-7.9034728999999997</v>
      </c>
      <c r="L100" s="89">
        <v>7384095000</v>
      </c>
      <c r="M100" s="89">
        <v>-10.410722</v>
      </c>
      <c r="N100" s="89">
        <v>-9.9288053999999999</v>
      </c>
      <c r="O100" s="89"/>
      <c r="P100" s="89"/>
      <c r="R100" s="6">
        <f t="shared" si="9"/>
        <v>7.7793200000000002</v>
      </c>
      <c r="S100" s="6">
        <f t="shared" si="10"/>
        <v>-10.459739000000001</v>
      </c>
      <c r="T100" s="6">
        <f t="shared" si="11"/>
        <v>-9.6263570999999999</v>
      </c>
    </row>
    <row r="101" spans="2:20" x14ac:dyDescent="0.25">
      <c r="B101">
        <v>7463140000</v>
      </c>
      <c r="C101" s="89">
        <v>-8.7766991000000001</v>
      </c>
      <c r="D101" s="89">
        <v>-7.9987645000000001</v>
      </c>
      <c r="E101" s="89"/>
      <c r="F101" s="89"/>
      <c r="H101" s="6">
        <f t="shared" si="6"/>
        <v>7.858365</v>
      </c>
      <c r="I101" s="6">
        <f t="shared" si="7"/>
        <v>-8.8061419000000001</v>
      </c>
      <c r="J101" s="6">
        <f t="shared" si="8"/>
        <v>-7.9311299000000002</v>
      </c>
      <c r="L101" s="89">
        <v>7463140000</v>
      </c>
      <c r="M101" s="89">
        <v>-10.43999</v>
      </c>
      <c r="N101" s="89">
        <v>-9.8303536999999999</v>
      </c>
      <c r="O101" s="89"/>
      <c r="P101" s="89"/>
      <c r="R101" s="6">
        <f t="shared" si="9"/>
        <v>7.858365</v>
      </c>
      <c r="S101" s="6">
        <f t="shared" si="10"/>
        <v>-10.440993000000001</v>
      </c>
      <c r="T101" s="6">
        <f t="shared" si="11"/>
        <v>-9.6224518000000003</v>
      </c>
    </row>
    <row r="102" spans="2:20" x14ac:dyDescent="0.25">
      <c r="B102">
        <v>7542185000</v>
      </c>
      <c r="C102" s="89">
        <v>-8.7919321000000004</v>
      </c>
      <c r="D102" s="89">
        <v>-7.9469317999999998</v>
      </c>
      <c r="E102" s="89"/>
      <c r="F102" s="89"/>
      <c r="H102" s="6">
        <f t="shared" si="6"/>
        <v>7.9374099999999999</v>
      </c>
      <c r="I102" s="6">
        <f t="shared" si="7"/>
        <v>-8.7949780999999998</v>
      </c>
      <c r="J102" s="6">
        <f t="shared" si="8"/>
        <v>-7.9693335999999997</v>
      </c>
      <c r="L102" s="89">
        <v>7542185000</v>
      </c>
      <c r="M102" s="89">
        <v>-10.454802000000001</v>
      </c>
      <c r="N102" s="89">
        <v>-9.7465410000000006</v>
      </c>
      <c r="O102" s="89"/>
      <c r="P102" s="89"/>
      <c r="R102" s="6">
        <f t="shared" si="9"/>
        <v>7.9374099999999999</v>
      </c>
      <c r="S102" s="6">
        <f t="shared" si="10"/>
        <v>-10.431604999999999</v>
      </c>
      <c r="T102" s="6">
        <f t="shared" si="11"/>
        <v>-9.6287403000000005</v>
      </c>
    </row>
    <row r="103" spans="2:20" x14ac:dyDescent="0.25">
      <c r="B103">
        <v>7621230000</v>
      </c>
      <c r="C103" s="89">
        <v>-8.8071756000000008</v>
      </c>
      <c r="D103" s="89">
        <v>-7.9087104999999998</v>
      </c>
      <c r="E103" s="89"/>
      <c r="F103" s="89"/>
      <c r="H103" s="6">
        <f t="shared" si="6"/>
        <v>8.0164550000000006</v>
      </c>
      <c r="I103" s="6">
        <f t="shared" si="7"/>
        <v>-8.7927408000000007</v>
      </c>
      <c r="J103" s="6">
        <f t="shared" si="8"/>
        <v>-8.0141039000000003</v>
      </c>
      <c r="L103" s="89">
        <v>7621230000</v>
      </c>
      <c r="M103" s="89">
        <v>-10.465525</v>
      </c>
      <c r="N103" s="89">
        <v>-9.6830969000000007</v>
      </c>
      <c r="O103" s="89"/>
      <c r="P103" s="89"/>
      <c r="R103" s="6">
        <f t="shared" si="9"/>
        <v>8.0164550000000006</v>
      </c>
      <c r="S103" s="6">
        <f t="shared" si="10"/>
        <v>-10.431490999999999</v>
      </c>
      <c r="T103" s="6">
        <f t="shared" si="11"/>
        <v>-9.6303148000000007</v>
      </c>
    </row>
    <row r="104" spans="2:20" x14ac:dyDescent="0.25">
      <c r="B104">
        <v>7700275000</v>
      </c>
      <c r="C104" s="89">
        <v>-8.8203297000000003</v>
      </c>
      <c r="D104" s="89">
        <v>-7.8939070999999998</v>
      </c>
      <c r="E104" s="89"/>
      <c r="F104" s="89"/>
      <c r="H104" s="6">
        <f t="shared" si="6"/>
        <v>8.0954999999999995</v>
      </c>
      <c r="I104" s="6">
        <f t="shared" si="7"/>
        <v>-8.7964524999999991</v>
      </c>
      <c r="J104" s="6">
        <f t="shared" si="8"/>
        <v>-8.0416516999999992</v>
      </c>
      <c r="L104" s="89">
        <v>7700275000</v>
      </c>
      <c r="M104" s="89">
        <v>-10.468251</v>
      </c>
      <c r="N104" s="89">
        <v>-9.6454801999999997</v>
      </c>
      <c r="O104" s="89"/>
      <c r="P104" s="89"/>
      <c r="R104" s="6">
        <f t="shared" si="9"/>
        <v>8.0954999999999995</v>
      </c>
      <c r="S104" s="6">
        <f t="shared" si="10"/>
        <v>-10.438734</v>
      </c>
      <c r="T104" s="6">
        <f t="shared" si="11"/>
        <v>-9.6382933000000008</v>
      </c>
    </row>
    <row r="105" spans="2:20" x14ac:dyDescent="0.25">
      <c r="B105">
        <v>7779320000</v>
      </c>
      <c r="C105" s="89">
        <v>-8.8246870000000008</v>
      </c>
      <c r="D105" s="89">
        <v>-7.9034728999999997</v>
      </c>
      <c r="E105" s="89"/>
      <c r="F105" s="89"/>
      <c r="H105" s="6">
        <f t="shared" si="6"/>
        <v>8.1745450000000002</v>
      </c>
      <c r="I105" s="6">
        <f t="shared" si="7"/>
        <v>-8.8154448999999993</v>
      </c>
      <c r="J105" s="6">
        <f t="shared" si="8"/>
        <v>-8.0408878000000001</v>
      </c>
      <c r="L105" s="89">
        <v>7779320000</v>
      </c>
      <c r="M105" s="89">
        <v>-10.459739000000001</v>
      </c>
      <c r="N105" s="89">
        <v>-9.6263570999999999</v>
      </c>
      <c r="O105" s="89"/>
      <c r="P105" s="89"/>
      <c r="R105" s="6">
        <f t="shared" si="9"/>
        <v>8.1745450000000002</v>
      </c>
      <c r="S105" s="6">
        <f t="shared" si="10"/>
        <v>-10.468628000000001</v>
      </c>
      <c r="T105" s="6">
        <f t="shared" si="11"/>
        <v>-9.6193790000000003</v>
      </c>
    </row>
    <row r="106" spans="2:20" x14ac:dyDescent="0.25">
      <c r="B106">
        <v>7858365000</v>
      </c>
      <c r="C106" s="89">
        <v>-8.8061419000000001</v>
      </c>
      <c r="D106" s="89">
        <v>-7.9311299000000002</v>
      </c>
      <c r="E106" s="89"/>
      <c r="F106" s="89"/>
      <c r="H106" s="6">
        <f t="shared" si="6"/>
        <v>8.2535900000000009</v>
      </c>
      <c r="I106" s="6">
        <f t="shared" si="7"/>
        <v>-8.8461437000000007</v>
      </c>
      <c r="J106" s="6">
        <f t="shared" si="8"/>
        <v>-8.0125560999999994</v>
      </c>
      <c r="L106" s="89">
        <v>7858365000</v>
      </c>
      <c r="M106" s="89">
        <v>-10.440993000000001</v>
      </c>
      <c r="N106" s="89">
        <v>-9.6224518000000003</v>
      </c>
      <c r="O106" s="89"/>
      <c r="P106" s="89"/>
      <c r="R106" s="6">
        <f t="shared" si="9"/>
        <v>8.2535900000000009</v>
      </c>
      <c r="S106" s="6">
        <f t="shared" si="10"/>
        <v>-10.498182</v>
      </c>
      <c r="T106" s="6">
        <f t="shared" si="11"/>
        <v>-9.6002016000000001</v>
      </c>
    </row>
    <row r="107" spans="2:20" x14ac:dyDescent="0.25">
      <c r="B107">
        <v>7937410000</v>
      </c>
      <c r="C107" s="89">
        <v>-8.7949780999999998</v>
      </c>
      <c r="D107" s="89">
        <v>-7.9693335999999997</v>
      </c>
      <c r="E107" s="89"/>
      <c r="F107" s="89"/>
      <c r="H107" s="6">
        <f t="shared" si="6"/>
        <v>8.3326349999999998</v>
      </c>
      <c r="I107" s="6">
        <f t="shared" si="7"/>
        <v>-8.8923626000000002</v>
      </c>
      <c r="J107" s="6">
        <f t="shared" si="8"/>
        <v>-7.9690994999999996</v>
      </c>
      <c r="L107" s="89">
        <v>7937410000</v>
      </c>
      <c r="M107" s="89">
        <v>-10.431604999999999</v>
      </c>
      <c r="N107" s="89">
        <v>-9.6287403000000005</v>
      </c>
      <c r="O107" s="89"/>
      <c r="P107" s="89"/>
      <c r="R107" s="6">
        <f t="shared" si="9"/>
        <v>8.3326349999999998</v>
      </c>
      <c r="S107" s="6">
        <f t="shared" si="10"/>
        <v>-10.563553000000001</v>
      </c>
      <c r="T107" s="6">
        <f t="shared" si="11"/>
        <v>-9.5743264999999997</v>
      </c>
    </row>
    <row r="108" spans="2:20" x14ac:dyDescent="0.25">
      <c r="B108">
        <v>8016455000</v>
      </c>
      <c r="C108" s="89">
        <v>-8.7927408000000007</v>
      </c>
      <c r="D108" s="89">
        <v>-8.0141039000000003</v>
      </c>
      <c r="E108" s="89"/>
      <c r="F108" s="89"/>
      <c r="H108" s="6">
        <f t="shared" si="6"/>
        <v>8.4116800000000005</v>
      </c>
      <c r="I108" s="6">
        <f t="shared" si="7"/>
        <v>-8.9450921999999995</v>
      </c>
      <c r="J108" s="6">
        <f t="shared" si="8"/>
        <v>-7.9056401000000003</v>
      </c>
      <c r="L108" s="89">
        <v>8016455000</v>
      </c>
      <c r="M108" s="89">
        <v>-10.431490999999999</v>
      </c>
      <c r="N108" s="89">
        <v>-9.6303148000000007</v>
      </c>
      <c r="O108" s="89"/>
      <c r="P108" s="89"/>
      <c r="R108" s="6">
        <f t="shared" si="9"/>
        <v>8.4116800000000005</v>
      </c>
      <c r="S108" s="6">
        <f t="shared" si="10"/>
        <v>-10.607888000000001</v>
      </c>
      <c r="T108" s="6">
        <f t="shared" si="11"/>
        <v>-9.5488929999999996</v>
      </c>
    </row>
    <row r="109" spans="2:20" x14ac:dyDescent="0.25">
      <c r="B109">
        <v>8095500000</v>
      </c>
      <c r="C109" s="89">
        <v>-8.7964524999999991</v>
      </c>
      <c r="D109" s="89">
        <v>-8.0416516999999992</v>
      </c>
      <c r="E109" s="89"/>
      <c r="F109" s="89"/>
      <c r="H109" s="6">
        <f t="shared" si="6"/>
        <v>8.4907249999999994</v>
      </c>
      <c r="I109" s="6">
        <f t="shared" si="7"/>
        <v>-8.9934320000000003</v>
      </c>
      <c r="J109" s="6">
        <f t="shared" si="8"/>
        <v>-7.8231535000000001</v>
      </c>
      <c r="L109" s="89">
        <v>8095500000</v>
      </c>
      <c r="M109" s="89">
        <v>-10.438734</v>
      </c>
      <c r="N109" s="89">
        <v>-9.6382933000000008</v>
      </c>
      <c r="O109" s="89"/>
      <c r="P109" s="89"/>
      <c r="R109" s="6">
        <f t="shared" si="9"/>
        <v>8.4907249999999994</v>
      </c>
      <c r="S109" s="6">
        <f t="shared" si="10"/>
        <v>-10.677110000000001</v>
      </c>
      <c r="T109" s="6">
        <f t="shared" si="11"/>
        <v>-9.5174521999999993</v>
      </c>
    </row>
    <row r="110" spans="2:20" x14ac:dyDescent="0.25">
      <c r="B110">
        <v>8174545000</v>
      </c>
      <c r="C110" s="89">
        <v>-8.8154448999999993</v>
      </c>
      <c r="D110" s="89">
        <v>-8.0408878000000001</v>
      </c>
      <c r="E110" s="89"/>
      <c r="F110" s="89"/>
      <c r="H110" s="6">
        <f t="shared" si="6"/>
        <v>8.5697700000000001</v>
      </c>
      <c r="I110" s="6">
        <f t="shared" si="7"/>
        <v>-9.0428885999999995</v>
      </c>
      <c r="J110" s="6">
        <f t="shared" si="8"/>
        <v>-7.739223</v>
      </c>
      <c r="L110" s="89">
        <v>8174545000</v>
      </c>
      <c r="M110" s="89">
        <v>-10.468628000000001</v>
      </c>
      <c r="N110" s="89">
        <v>-9.6193790000000003</v>
      </c>
      <c r="O110" s="89"/>
      <c r="P110" s="89"/>
      <c r="R110" s="6">
        <f t="shared" si="9"/>
        <v>8.5697700000000001</v>
      </c>
      <c r="S110" s="6">
        <f t="shared" si="10"/>
        <v>-10.710533</v>
      </c>
      <c r="T110" s="6">
        <f t="shared" si="11"/>
        <v>-9.5080890999999994</v>
      </c>
    </row>
    <row r="111" spans="2:20" x14ac:dyDescent="0.25">
      <c r="B111">
        <v>8253590000</v>
      </c>
      <c r="C111" s="89">
        <v>-8.8461437000000007</v>
      </c>
      <c r="D111" s="89">
        <v>-8.0125560999999994</v>
      </c>
      <c r="E111" s="89"/>
      <c r="F111" s="89"/>
      <c r="H111" s="6">
        <f t="shared" si="6"/>
        <v>8.6488150000000008</v>
      </c>
      <c r="I111" s="6">
        <f t="shared" si="7"/>
        <v>-9.0761900000000004</v>
      </c>
      <c r="J111" s="6">
        <f t="shared" si="8"/>
        <v>-7.6453261000000001</v>
      </c>
      <c r="L111" s="89">
        <v>8253590000</v>
      </c>
      <c r="M111" s="89">
        <v>-10.498182</v>
      </c>
      <c r="N111" s="89">
        <v>-9.6002016000000001</v>
      </c>
      <c r="O111" s="89"/>
      <c r="P111" s="89"/>
      <c r="R111" s="6">
        <f t="shared" si="9"/>
        <v>8.6488150000000008</v>
      </c>
      <c r="S111" s="6">
        <f t="shared" si="10"/>
        <v>-10.749212999999999</v>
      </c>
      <c r="T111" s="6">
        <f t="shared" si="11"/>
        <v>-9.5026492999999999</v>
      </c>
    </row>
    <row r="112" spans="2:20" x14ac:dyDescent="0.25">
      <c r="B112">
        <v>8332635000</v>
      </c>
      <c r="C112" s="89">
        <v>-8.8923626000000002</v>
      </c>
      <c r="D112" s="89">
        <v>-7.9690994999999996</v>
      </c>
      <c r="E112" s="89"/>
      <c r="F112" s="89"/>
      <c r="H112" s="6">
        <f t="shared" si="6"/>
        <v>8.7278599999999997</v>
      </c>
      <c r="I112" s="6">
        <f t="shared" si="7"/>
        <v>-9.0894250999999997</v>
      </c>
      <c r="J112" s="6">
        <f t="shared" si="8"/>
        <v>-7.5511451000000003</v>
      </c>
      <c r="L112" s="89">
        <v>8332635000</v>
      </c>
      <c r="M112" s="89">
        <v>-10.563553000000001</v>
      </c>
      <c r="N112" s="89">
        <v>-9.5743264999999997</v>
      </c>
      <c r="O112" s="89"/>
      <c r="P112" s="89"/>
      <c r="R112" s="6">
        <f t="shared" si="9"/>
        <v>8.7278599999999997</v>
      </c>
      <c r="S112" s="6">
        <f t="shared" si="10"/>
        <v>-10.747477</v>
      </c>
      <c r="T112" s="6">
        <f t="shared" si="11"/>
        <v>-9.5025081999999994</v>
      </c>
    </row>
    <row r="113" spans="2:20" x14ac:dyDescent="0.25">
      <c r="B113">
        <v>8411680000</v>
      </c>
      <c r="C113" s="89">
        <v>-8.9450921999999995</v>
      </c>
      <c r="D113" s="89">
        <v>-7.9056401000000003</v>
      </c>
      <c r="E113" s="89"/>
      <c r="F113" s="89"/>
      <c r="H113" s="6">
        <f t="shared" si="6"/>
        <v>8.8069050000000004</v>
      </c>
      <c r="I113" s="6">
        <f t="shared" si="7"/>
        <v>-9.1010475</v>
      </c>
      <c r="J113" s="6">
        <f t="shared" si="8"/>
        <v>-7.4782848</v>
      </c>
      <c r="L113" s="89">
        <v>8411680000</v>
      </c>
      <c r="M113" s="89">
        <v>-10.607888000000001</v>
      </c>
      <c r="N113" s="89">
        <v>-9.5488929999999996</v>
      </c>
      <c r="O113" s="89"/>
      <c r="P113" s="89"/>
      <c r="R113" s="6">
        <f t="shared" si="9"/>
        <v>8.8069050000000004</v>
      </c>
      <c r="S113" s="6">
        <f t="shared" si="10"/>
        <v>-10.753876</v>
      </c>
      <c r="T113" s="6">
        <f t="shared" si="11"/>
        <v>-9.5252809999999997</v>
      </c>
    </row>
    <row r="114" spans="2:20" x14ac:dyDescent="0.25">
      <c r="B114">
        <v>8490725000</v>
      </c>
      <c r="C114" s="89">
        <v>-8.9934320000000003</v>
      </c>
      <c r="D114" s="89">
        <v>-7.8231535000000001</v>
      </c>
      <c r="E114" s="89"/>
      <c r="F114" s="89"/>
      <c r="H114" s="6">
        <f t="shared" si="6"/>
        <v>8.8859499999999993</v>
      </c>
      <c r="I114" s="6">
        <f t="shared" si="7"/>
        <v>-9.1189318000000004</v>
      </c>
      <c r="J114" s="6">
        <f t="shared" si="8"/>
        <v>-7.4388737999999996</v>
      </c>
      <c r="L114" s="89">
        <v>8490725000</v>
      </c>
      <c r="M114" s="89">
        <v>-10.677110000000001</v>
      </c>
      <c r="N114" s="89">
        <v>-9.5174521999999993</v>
      </c>
      <c r="O114" s="89"/>
      <c r="P114" s="89"/>
      <c r="R114" s="6">
        <f t="shared" si="9"/>
        <v>8.8859499999999993</v>
      </c>
      <c r="S114" s="6">
        <f t="shared" si="10"/>
        <v>-10.758424</v>
      </c>
      <c r="T114" s="6">
        <f t="shared" si="11"/>
        <v>-9.5667725000000008</v>
      </c>
    </row>
    <row r="115" spans="2:20" x14ac:dyDescent="0.25">
      <c r="B115">
        <v>8569770000</v>
      </c>
      <c r="C115" s="89">
        <v>-9.0428885999999995</v>
      </c>
      <c r="D115" s="89">
        <v>-7.739223</v>
      </c>
      <c r="E115" s="89"/>
      <c r="F115" s="89"/>
      <c r="H115" s="6">
        <f t="shared" si="6"/>
        <v>8.964995</v>
      </c>
      <c r="I115" s="6">
        <f t="shared" si="7"/>
        <v>-9.1215849000000002</v>
      </c>
      <c r="J115" s="6">
        <f t="shared" si="8"/>
        <v>-7.4235239000000002</v>
      </c>
      <c r="L115" s="89">
        <v>8569770000</v>
      </c>
      <c r="M115" s="89">
        <v>-10.710533</v>
      </c>
      <c r="N115" s="89">
        <v>-9.5080890999999994</v>
      </c>
      <c r="O115" s="89"/>
      <c r="P115" s="89"/>
      <c r="R115" s="6">
        <f t="shared" si="9"/>
        <v>8.964995</v>
      </c>
      <c r="S115" s="6">
        <f t="shared" si="10"/>
        <v>-10.750823</v>
      </c>
      <c r="T115" s="6">
        <f t="shared" si="11"/>
        <v>-9.6010494000000008</v>
      </c>
    </row>
    <row r="116" spans="2:20" x14ac:dyDescent="0.25">
      <c r="B116">
        <v>8648815000</v>
      </c>
      <c r="C116" s="89">
        <v>-9.0761900000000004</v>
      </c>
      <c r="D116" s="89">
        <v>-7.6453261000000001</v>
      </c>
      <c r="E116" s="89"/>
      <c r="F116" s="89"/>
      <c r="H116" s="6">
        <f t="shared" si="6"/>
        <v>9.0440400000000007</v>
      </c>
      <c r="I116" s="6">
        <f t="shared" si="7"/>
        <v>-9.1208066999999993</v>
      </c>
      <c r="J116" s="6">
        <f t="shared" si="8"/>
        <v>-7.4312095999999999</v>
      </c>
      <c r="L116" s="89">
        <v>8648815000</v>
      </c>
      <c r="M116" s="89">
        <v>-10.749212999999999</v>
      </c>
      <c r="N116" s="89">
        <v>-9.5026492999999999</v>
      </c>
      <c r="O116" s="89"/>
      <c r="P116" s="89"/>
      <c r="R116" s="6">
        <f t="shared" si="9"/>
        <v>9.0440400000000007</v>
      </c>
      <c r="S116" s="6">
        <f t="shared" si="10"/>
        <v>-10.734690000000001</v>
      </c>
      <c r="T116" s="6">
        <f t="shared" si="11"/>
        <v>-9.6493444000000004</v>
      </c>
    </row>
    <row r="117" spans="2:20" x14ac:dyDescent="0.25">
      <c r="B117">
        <v>8727860000</v>
      </c>
      <c r="C117" s="89">
        <v>-9.0894250999999997</v>
      </c>
      <c r="D117" s="89">
        <v>-7.5511451000000003</v>
      </c>
      <c r="E117" s="89"/>
      <c r="F117" s="89"/>
      <c r="H117" s="6">
        <f t="shared" si="6"/>
        <v>9.1230849999999997</v>
      </c>
      <c r="I117" s="6">
        <f t="shared" si="7"/>
        <v>-9.1236581999999995</v>
      </c>
      <c r="J117" s="6">
        <f t="shared" si="8"/>
        <v>-7.4701323999999998</v>
      </c>
      <c r="L117" s="89">
        <v>8727860000</v>
      </c>
      <c r="M117" s="89">
        <v>-10.747477</v>
      </c>
      <c r="N117" s="89">
        <v>-9.5025081999999994</v>
      </c>
      <c r="O117" s="89"/>
      <c r="P117" s="89"/>
      <c r="R117" s="6">
        <f t="shared" si="9"/>
        <v>9.1230849999999997</v>
      </c>
      <c r="S117" s="6">
        <f t="shared" si="10"/>
        <v>-10.727964</v>
      </c>
      <c r="T117" s="6">
        <f t="shared" si="11"/>
        <v>-9.6913251999999996</v>
      </c>
    </row>
    <row r="118" spans="2:20" x14ac:dyDescent="0.25">
      <c r="B118">
        <v>8806905000</v>
      </c>
      <c r="C118" s="89">
        <v>-9.1010475</v>
      </c>
      <c r="D118" s="89">
        <v>-7.4782848</v>
      </c>
      <c r="E118" s="89"/>
      <c r="F118" s="89"/>
      <c r="H118" s="6">
        <f t="shared" si="6"/>
        <v>9.2021300000000004</v>
      </c>
      <c r="I118" s="6">
        <f t="shared" si="7"/>
        <v>-9.0990391000000006</v>
      </c>
      <c r="J118" s="6">
        <f t="shared" si="8"/>
        <v>-7.5270862999999997</v>
      </c>
      <c r="L118" s="89">
        <v>8806905000</v>
      </c>
      <c r="M118" s="89">
        <v>-10.753876</v>
      </c>
      <c r="N118" s="89">
        <v>-9.5252809999999997</v>
      </c>
      <c r="O118" s="89"/>
      <c r="P118" s="89"/>
      <c r="R118" s="6">
        <f t="shared" si="9"/>
        <v>9.2021300000000004</v>
      </c>
      <c r="S118" s="6">
        <f t="shared" si="10"/>
        <v>-10.709453999999999</v>
      </c>
      <c r="T118" s="6">
        <f t="shared" si="11"/>
        <v>-9.7234391999999996</v>
      </c>
    </row>
    <row r="119" spans="2:20" x14ac:dyDescent="0.25">
      <c r="B119">
        <v>8885950000</v>
      </c>
      <c r="C119" s="89">
        <v>-9.1189318000000004</v>
      </c>
      <c r="D119" s="89">
        <v>-7.4388737999999996</v>
      </c>
      <c r="E119" s="89"/>
      <c r="F119" s="89"/>
      <c r="H119" s="6">
        <f t="shared" si="6"/>
        <v>9.2811749999999993</v>
      </c>
      <c r="I119" s="6">
        <f t="shared" si="7"/>
        <v>-9.0873250999999993</v>
      </c>
      <c r="J119" s="6">
        <f t="shared" si="8"/>
        <v>-7.5979815000000004</v>
      </c>
      <c r="L119" s="89">
        <v>8885950000</v>
      </c>
      <c r="M119" s="89">
        <v>-10.758424</v>
      </c>
      <c r="N119" s="89">
        <v>-9.5667725000000008</v>
      </c>
      <c r="O119" s="89"/>
      <c r="P119" s="89"/>
      <c r="R119" s="6">
        <f t="shared" si="9"/>
        <v>9.2811749999999993</v>
      </c>
      <c r="S119" s="6">
        <f t="shared" si="10"/>
        <v>-10.684554</v>
      </c>
      <c r="T119" s="6">
        <f t="shared" si="11"/>
        <v>-9.7445698000000007</v>
      </c>
    </row>
    <row r="120" spans="2:20" x14ac:dyDescent="0.25">
      <c r="B120">
        <v>8964995000</v>
      </c>
      <c r="C120" s="89">
        <v>-9.1215849000000002</v>
      </c>
      <c r="D120" s="89">
        <v>-7.4235239000000002</v>
      </c>
      <c r="E120" s="89"/>
      <c r="F120" s="89"/>
      <c r="H120" s="6">
        <f t="shared" si="6"/>
        <v>9.36022</v>
      </c>
      <c r="I120" s="6">
        <f t="shared" si="7"/>
        <v>-9.0892123999999992</v>
      </c>
      <c r="J120" s="6">
        <f t="shared" si="8"/>
        <v>-7.6895164999999999</v>
      </c>
      <c r="L120" s="89">
        <v>8964995000</v>
      </c>
      <c r="M120" s="89">
        <v>-10.750823</v>
      </c>
      <c r="N120" s="89">
        <v>-9.6010494000000008</v>
      </c>
      <c r="O120" s="89"/>
      <c r="P120" s="89"/>
      <c r="R120" s="6">
        <f t="shared" si="9"/>
        <v>9.36022</v>
      </c>
      <c r="S120" s="6">
        <f t="shared" si="10"/>
        <v>-10.695111000000001</v>
      </c>
      <c r="T120" s="6">
        <f t="shared" si="11"/>
        <v>-9.7406320999999991</v>
      </c>
    </row>
    <row r="121" spans="2:20" x14ac:dyDescent="0.25">
      <c r="B121">
        <v>9044040000</v>
      </c>
      <c r="C121" s="89">
        <v>-9.1208066999999993</v>
      </c>
      <c r="D121" s="89">
        <v>-7.4312095999999999</v>
      </c>
      <c r="E121" s="89"/>
      <c r="F121" s="89"/>
      <c r="H121" s="6">
        <f t="shared" si="6"/>
        <v>9.4392650000000007</v>
      </c>
      <c r="I121" s="6">
        <f t="shared" si="7"/>
        <v>-9.0832671999999999</v>
      </c>
      <c r="J121" s="6">
        <f t="shared" si="8"/>
        <v>-7.8036875999999999</v>
      </c>
      <c r="L121" s="89">
        <v>9044040000</v>
      </c>
      <c r="M121" s="89">
        <v>-10.734690000000001</v>
      </c>
      <c r="N121" s="89">
        <v>-9.6493444000000004</v>
      </c>
      <c r="O121" s="89"/>
      <c r="P121" s="89"/>
      <c r="R121" s="6">
        <f t="shared" si="9"/>
        <v>9.4392650000000007</v>
      </c>
      <c r="S121" s="6">
        <f t="shared" si="10"/>
        <v>-10.677453</v>
      </c>
      <c r="T121" s="6">
        <f t="shared" si="11"/>
        <v>-9.7479229000000007</v>
      </c>
    </row>
    <row r="122" spans="2:20" x14ac:dyDescent="0.25">
      <c r="B122">
        <v>9123085000</v>
      </c>
      <c r="C122" s="89">
        <v>-9.1236581999999995</v>
      </c>
      <c r="D122" s="89">
        <v>-7.4701323999999998</v>
      </c>
      <c r="E122" s="89"/>
      <c r="F122" s="89"/>
      <c r="H122" s="6">
        <f t="shared" si="6"/>
        <v>9.5183099999999996</v>
      </c>
      <c r="I122" s="6">
        <f t="shared" si="7"/>
        <v>-9.0745497000000004</v>
      </c>
      <c r="J122" s="6">
        <f t="shared" si="8"/>
        <v>-7.9430366000000001</v>
      </c>
      <c r="L122" s="89">
        <v>9123085000</v>
      </c>
      <c r="M122" s="89">
        <v>-10.727964</v>
      </c>
      <c r="N122" s="89">
        <v>-9.6913251999999996</v>
      </c>
      <c r="O122" s="89"/>
      <c r="P122" s="89"/>
      <c r="R122" s="6">
        <f t="shared" si="9"/>
        <v>9.5183099999999996</v>
      </c>
      <c r="S122" s="6">
        <f t="shared" si="10"/>
        <v>-10.661144999999999</v>
      </c>
      <c r="T122" s="6">
        <f t="shared" si="11"/>
        <v>-9.7221088000000009</v>
      </c>
    </row>
    <row r="123" spans="2:20" x14ac:dyDescent="0.25">
      <c r="B123">
        <v>9202130000</v>
      </c>
      <c r="C123" s="89">
        <v>-9.0990391000000006</v>
      </c>
      <c r="D123" s="89">
        <v>-7.5270862999999997</v>
      </c>
      <c r="E123" s="89"/>
      <c r="F123" s="89"/>
      <c r="H123" s="6">
        <f t="shared" si="6"/>
        <v>9.5973550000000003</v>
      </c>
      <c r="I123" s="6">
        <f t="shared" si="7"/>
        <v>-9.0665197000000006</v>
      </c>
      <c r="J123" s="6">
        <f t="shared" si="8"/>
        <v>-8.0930766999999992</v>
      </c>
      <c r="L123" s="89">
        <v>9202130000</v>
      </c>
      <c r="M123" s="89">
        <v>-10.709453999999999</v>
      </c>
      <c r="N123" s="89">
        <v>-9.7234391999999996</v>
      </c>
      <c r="O123" s="89"/>
      <c r="P123" s="89"/>
      <c r="R123" s="6">
        <f t="shared" si="9"/>
        <v>9.5973550000000003</v>
      </c>
      <c r="S123" s="6">
        <f t="shared" si="10"/>
        <v>-10.642427</v>
      </c>
      <c r="T123" s="6">
        <f t="shared" si="11"/>
        <v>-9.6925372999999997</v>
      </c>
    </row>
    <row r="124" spans="2:20" x14ac:dyDescent="0.25">
      <c r="B124">
        <v>9281175000</v>
      </c>
      <c r="C124" s="89">
        <v>-9.0873250999999993</v>
      </c>
      <c r="D124" s="89">
        <v>-7.5979815000000004</v>
      </c>
      <c r="E124" s="89"/>
      <c r="F124" s="89"/>
      <c r="H124" s="6">
        <f t="shared" si="6"/>
        <v>9.6763999999999992</v>
      </c>
      <c r="I124" s="6">
        <f t="shared" si="7"/>
        <v>-9.0525559999999992</v>
      </c>
      <c r="J124" s="6">
        <f t="shared" si="8"/>
        <v>-8.2707108999999992</v>
      </c>
      <c r="L124" s="89">
        <v>9281175000</v>
      </c>
      <c r="M124" s="89">
        <v>-10.684554</v>
      </c>
      <c r="N124" s="89">
        <v>-9.7445698000000007</v>
      </c>
      <c r="O124" s="89"/>
      <c r="P124" s="89"/>
      <c r="R124" s="6">
        <f t="shared" si="9"/>
        <v>9.6763999999999992</v>
      </c>
      <c r="S124" s="6">
        <f t="shared" si="10"/>
        <v>-10.632122000000001</v>
      </c>
      <c r="T124" s="6">
        <f t="shared" si="11"/>
        <v>-9.6649522999999995</v>
      </c>
    </row>
    <row r="125" spans="2:20" x14ac:dyDescent="0.25">
      <c r="B125">
        <v>9360220000</v>
      </c>
      <c r="C125" s="89">
        <v>-9.0892123999999992</v>
      </c>
      <c r="D125" s="89">
        <v>-7.6895164999999999</v>
      </c>
      <c r="E125" s="89"/>
      <c r="F125" s="89"/>
      <c r="H125" s="6">
        <f t="shared" si="6"/>
        <v>9.7554449999999999</v>
      </c>
      <c r="I125" s="6">
        <f t="shared" si="7"/>
        <v>-9.0445805000000004</v>
      </c>
      <c r="J125" s="6">
        <f t="shared" si="8"/>
        <v>-8.4677772999999998</v>
      </c>
      <c r="L125" s="89">
        <v>9360220000</v>
      </c>
      <c r="M125" s="89">
        <v>-10.695111000000001</v>
      </c>
      <c r="N125" s="89">
        <v>-9.7406320999999991</v>
      </c>
      <c r="O125" s="89"/>
      <c r="P125" s="89"/>
      <c r="R125" s="6">
        <f t="shared" si="9"/>
        <v>9.7554449999999999</v>
      </c>
      <c r="S125" s="6">
        <f t="shared" si="10"/>
        <v>-10.607120999999999</v>
      </c>
      <c r="T125" s="6">
        <f t="shared" si="11"/>
        <v>-9.6213979999999992</v>
      </c>
    </row>
    <row r="126" spans="2:20" x14ac:dyDescent="0.25">
      <c r="B126">
        <v>9439265000</v>
      </c>
      <c r="C126" s="89">
        <v>-9.0832671999999999</v>
      </c>
      <c r="D126" s="89">
        <v>-7.8036875999999999</v>
      </c>
      <c r="E126" s="89"/>
      <c r="F126" s="89"/>
      <c r="H126" s="6">
        <f t="shared" si="6"/>
        <v>9.8344900000000006</v>
      </c>
      <c r="I126" s="6">
        <f t="shared" si="7"/>
        <v>-9.0646439000000001</v>
      </c>
      <c r="J126" s="6">
        <f t="shared" si="8"/>
        <v>-8.6807203000000008</v>
      </c>
      <c r="L126" s="89">
        <v>9439265000</v>
      </c>
      <c r="M126" s="89">
        <v>-10.677453</v>
      </c>
      <c r="N126" s="89">
        <v>-9.7479229000000007</v>
      </c>
      <c r="O126" s="89"/>
      <c r="P126" s="89"/>
      <c r="R126" s="6">
        <f t="shared" si="9"/>
        <v>9.8344900000000006</v>
      </c>
      <c r="S126" s="6">
        <f t="shared" si="10"/>
        <v>-10.619168999999999</v>
      </c>
      <c r="T126" s="6">
        <f t="shared" si="11"/>
        <v>-9.5833615999999999</v>
      </c>
    </row>
    <row r="127" spans="2:20" x14ac:dyDescent="0.25">
      <c r="B127">
        <v>9518310000</v>
      </c>
      <c r="C127" s="89">
        <v>-9.0745497000000004</v>
      </c>
      <c r="D127" s="89">
        <v>-7.9430366000000001</v>
      </c>
      <c r="E127" s="89"/>
      <c r="F127" s="89"/>
      <c r="H127" s="6">
        <f t="shared" si="6"/>
        <v>9.9135349999999995</v>
      </c>
      <c r="I127" s="6">
        <f t="shared" si="7"/>
        <v>-9.0698823999999991</v>
      </c>
      <c r="J127" s="6">
        <f t="shared" si="8"/>
        <v>-8.9148797999999996</v>
      </c>
      <c r="L127" s="89">
        <v>9518310000</v>
      </c>
      <c r="M127" s="89">
        <v>-10.661144999999999</v>
      </c>
      <c r="N127" s="89">
        <v>-9.7221088000000009</v>
      </c>
      <c r="O127" s="89"/>
      <c r="P127" s="89"/>
      <c r="R127" s="6">
        <f t="shared" si="9"/>
        <v>9.9135349999999995</v>
      </c>
      <c r="S127" s="6">
        <f t="shared" si="10"/>
        <v>-10.613761999999999</v>
      </c>
      <c r="T127" s="6">
        <f t="shared" si="11"/>
        <v>-9.5531292000000008</v>
      </c>
    </row>
    <row r="128" spans="2:20" x14ac:dyDescent="0.25">
      <c r="B128">
        <v>9597355000</v>
      </c>
      <c r="C128" s="89">
        <v>-9.0665197000000006</v>
      </c>
      <c r="D128" s="89">
        <v>-8.0930766999999992</v>
      </c>
      <c r="E128" s="89"/>
      <c r="F128" s="89"/>
      <c r="H128" s="6">
        <f t="shared" si="6"/>
        <v>9.9925800000000002</v>
      </c>
      <c r="I128" s="6">
        <f t="shared" si="7"/>
        <v>-9.0767936999999996</v>
      </c>
      <c r="J128" s="6">
        <f t="shared" si="8"/>
        <v>-9.1661940000000008</v>
      </c>
      <c r="L128" s="89">
        <v>9597355000</v>
      </c>
      <c r="M128" s="89">
        <v>-10.642427</v>
      </c>
      <c r="N128" s="89">
        <v>-9.6925372999999997</v>
      </c>
      <c r="O128" s="89"/>
      <c r="P128" s="89"/>
      <c r="R128" s="6">
        <f t="shared" si="9"/>
        <v>9.9925800000000002</v>
      </c>
      <c r="S128" s="6">
        <f t="shared" si="10"/>
        <v>-10.600745</v>
      </c>
      <c r="T128" s="6">
        <f t="shared" si="11"/>
        <v>-9.5139942000000008</v>
      </c>
    </row>
    <row r="129" spans="2:20" x14ac:dyDescent="0.25">
      <c r="B129">
        <v>9676400000</v>
      </c>
      <c r="C129" s="89">
        <v>-9.0525559999999992</v>
      </c>
      <c r="D129" s="89">
        <v>-8.2707108999999992</v>
      </c>
      <c r="E129" s="89"/>
      <c r="F129" s="89"/>
      <c r="H129" s="6">
        <f t="shared" si="6"/>
        <v>10.071624999999999</v>
      </c>
      <c r="I129" s="6">
        <f t="shared" si="7"/>
        <v>-9.0806093000000008</v>
      </c>
      <c r="J129" s="6">
        <f t="shared" si="8"/>
        <v>-9.4339905000000002</v>
      </c>
      <c r="L129" s="89">
        <v>9676400000</v>
      </c>
      <c r="M129" s="89">
        <v>-10.632122000000001</v>
      </c>
      <c r="N129" s="89">
        <v>-9.6649522999999995</v>
      </c>
      <c r="O129" s="89"/>
      <c r="P129" s="89"/>
      <c r="R129" s="6">
        <f t="shared" si="9"/>
        <v>10.071624999999999</v>
      </c>
      <c r="S129" s="6">
        <f t="shared" si="10"/>
        <v>-10.578872</v>
      </c>
      <c r="T129" s="6">
        <f t="shared" si="11"/>
        <v>-9.4959840999999994</v>
      </c>
    </row>
    <row r="130" spans="2:20" x14ac:dyDescent="0.25">
      <c r="B130">
        <v>9755445000</v>
      </c>
      <c r="C130" s="89">
        <v>-9.0445805000000004</v>
      </c>
      <c r="D130" s="89">
        <v>-8.4677772999999998</v>
      </c>
      <c r="E130" s="89"/>
      <c r="F130" s="89"/>
      <c r="H130" s="6">
        <f t="shared" si="6"/>
        <v>10.15067</v>
      </c>
      <c r="I130" s="6">
        <f t="shared" si="7"/>
        <v>-9.0688238000000005</v>
      </c>
      <c r="J130" s="6">
        <f t="shared" si="8"/>
        <v>-9.7201041999999998</v>
      </c>
      <c r="L130" s="89">
        <v>9755445000</v>
      </c>
      <c r="M130" s="89">
        <v>-10.607120999999999</v>
      </c>
      <c r="N130" s="89">
        <v>-9.6213979999999992</v>
      </c>
      <c r="O130" s="89"/>
      <c r="P130" s="89"/>
      <c r="R130" s="6">
        <f t="shared" si="9"/>
        <v>10.15067</v>
      </c>
      <c r="S130" s="6">
        <f t="shared" si="10"/>
        <v>-10.555115000000001</v>
      </c>
      <c r="T130" s="6">
        <f t="shared" si="11"/>
        <v>-9.4798449999999992</v>
      </c>
    </row>
    <row r="131" spans="2:20" x14ac:dyDescent="0.25">
      <c r="B131">
        <v>9834490000</v>
      </c>
      <c r="C131" s="89">
        <v>-9.0646439000000001</v>
      </c>
      <c r="D131" s="89">
        <v>-8.6807203000000008</v>
      </c>
      <c r="E131" s="89"/>
      <c r="F131" s="89"/>
      <c r="H131" s="6">
        <f t="shared" si="6"/>
        <v>10.229715000000001</v>
      </c>
      <c r="I131" s="6">
        <f t="shared" si="7"/>
        <v>-9.0674638999999999</v>
      </c>
      <c r="J131" s="6">
        <f t="shared" si="8"/>
        <v>-10.002362</v>
      </c>
      <c r="L131" s="89">
        <v>9834490000</v>
      </c>
      <c r="M131" s="89">
        <v>-10.619168999999999</v>
      </c>
      <c r="N131" s="89">
        <v>-9.5833615999999999</v>
      </c>
      <c r="O131" s="89"/>
      <c r="P131" s="89"/>
      <c r="R131" s="6">
        <f t="shared" si="9"/>
        <v>10.229715000000001</v>
      </c>
      <c r="S131" s="6">
        <f t="shared" si="10"/>
        <v>-10.538626000000001</v>
      </c>
      <c r="T131" s="6">
        <f t="shared" si="11"/>
        <v>-9.4775925000000001</v>
      </c>
    </row>
    <row r="132" spans="2:20" x14ac:dyDescent="0.25">
      <c r="B132">
        <v>9913535000</v>
      </c>
      <c r="C132" s="89">
        <v>-9.0698823999999991</v>
      </c>
      <c r="D132" s="89">
        <v>-8.9148797999999996</v>
      </c>
      <c r="E132" s="89"/>
      <c r="F132" s="89"/>
      <c r="H132" s="6">
        <f t="shared" ref="H132:H195" si="12">B137/1000000000</f>
        <v>10.308759999999999</v>
      </c>
      <c r="I132" s="6">
        <f t="shared" ref="I132:I195" si="13">C137</f>
        <v>-9.0615767999999992</v>
      </c>
      <c r="J132" s="6">
        <f t="shared" ref="J132:J195" si="14">D137</f>
        <v>-10.310307999999999</v>
      </c>
      <c r="L132" s="89">
        <v>9913535000</v>
      </c>
      <c r="M132" s="89">
        <v>-10.613761999999999</v>
      </c>
      <c r="N132" s="89">
        <v>-9.5531292000000008</v>
      </c>
      <c r="O132" s="89"/>
      <c r="P132" s="89"/>
      <c r="R132" s="6">
        <f t="shared" ref="R132:R195" si="15">L137/1000000000</f>
        <v>10.308759999999999</v>
      </c>
      <c r="S132" s="6">
        <f t="shared" ref="S132:S195" si="16">M137</f>
        <v>-10.525281</v>
      </c>
      <c r="T132" s="6">
        <f t="shared" ref="T132:T195" si="17">N137</f>
        <v>-9.4975881999999991</v>
      </c>
    </row>
    <row r="133" spans="2:20" x14ac:dyDescent="0.25">
      <c r="B133">
        <v>9992580000</v>
      </c>
      <c r="C133" s="89">
        <v>-9.0767936999999996</v>
      </c>
      <c r="D133" s="89">
        <v>-9.1661940000000008</v>
      </c>
      <c r="E133" s="89"/>
      <c r="F133" s="89"/>
      <c r="H133" s="6">
        <f t="shared" si="12"/>
        <v>10.387805</v>
      </c>
      <c r="I133" s="6">
        <f t="shared" si="13"/>
        <v>-9.0689726000000004</v>
      </c>
      <c r="J133" s="6">
        <f t="shared" si="14"/>
        <v>-10.631679</v>
      </c>
      <c r="L133" s="89">
        <v>9992580000</v>
      </c>
      <c r="M133" s="89">
        <v>-10.600745</v>
      </c>
      <c r="N133" s="89">
        <v>-9.5139942000000008</v>
      </c>
      <c r="O133" s="89"/>
      <c r="P133" s="89"/>
      <c r="R133" s="6">
        <f t="shared" si="15"/>
        <v>10.387805</v>
      </c>
      <c r="S133" s="6">
        <f t="shared" si="16"/>
        <v>-10.52459</v>
      </c>
      <c r="T133" s="6">
        <f t="shared" si="17"/>
        <v>-9.5256834000000001</v>
      </c>
    </row>
    <row r="134" spans="2:20" x14ac:dyDescent="0.25">
      <c r="B134">
        <v>10071625000</v>
      </c>
      <c r="C134" s="89">
        <v>-9.0806093000000008</v>
      </c>
      <c r="D134" s="89">
        <v>-9.4339905000000002</v>
      </c>
      <c r="E134" s="89"/>
      <c r="F134" s="89"/>
      <c r="H134" s="6">
        <f t="shared" si="12"/>
        <v>10.466850000000001</v>
      </c>
      <c r="I134" s="6">
        <f t="shared" si="13"/>
        <v>-9.0748434000000007</v>
      </c>
      <c r="J134" s="6">
        <f t="shared" si="14"/>
        <v>-10.968418</v>
      </c>
      <c r="L134" s="89">
        <v>10071625000</v>
      </c>
      <c r="M134" s="89">
        <v>-10.578872</v>
      </c>
      <c r="N134" s="89">
        <v>-9.4959840999999994</v>
      </c>
      <c r="O134" s="89"/>
      <c r="P134" s="89"/>
      <c r="R134" s="6">
        <f t="shared" si="15"/>
        <v>10.466850000000001</v>
      </c>
      <c r="S134" s="6">
        <f t="shared" si="16"/>
        <v>-10.507965</v>
      </c>
      <c r="T134" s="6">
        <f t="shared" si="17"/>
        <v>-9.5758323999999995</v>
      </c>
    </row>
    <row r="135" spans="2:20" x14ac:dyDescent="0.25">
      <c r="B135">
        <v>10150670000</v>
      </c>
      <c r="C135" s="89">
        <v>-9.0688238000000005</v>
      </c>
      <c r="D135" s="89">
        <v>-9.7201041999999998</v>
      </c>
      <c r="E135" s="89"/>
      <c r="F135" s="89"/>
      <c r="H135" s="6">
        <f t="shared" si="12"/>
        <v>10.545895</v>
      </c>
      <c r="I135" s="6">
        <f t="shared" si="13"/>
        <v>-9.1001414999999994</v>
      </c>
      <c r="J135" s="6">
        <f t="shared" si="14"/>
        <v>-11.333838</v>
      </c>
      <c r="L135" s="89">
        <v>10150670000</v>
      </c>
      <c r="M135" s="89">
        <v>-10.555115000000001</v>
      </c>
      <c r="N135" s="89">
        <v>-9.4798449999999992</v>
      </c>
      <c r="O135" s="89"/>
      <c r="P135" s="89"/>
      <c r="R135" s="6">
        <f t="shared" si="15"/>
        <v>10.545895</v>
      </c>
      <c r="S135" s="6">
        <f t="shared" si="16"/>
        <v>-10.503672</v>
      </c>
      <c r="T135" s="6">
        <f t="shared" si="17"/>
        <v>-9.6375236999999991</v>
      </c>
    </row>
    <row r="136" spans="2:20" x14ac:dyDescent="0.25">
      <c r="B136">
        <v>10229715000</v>
      </c>
      <c r="C136" s="89">
        <v>-9.0674638999999999</v>
      </c>
      <c r="D136" s="89">
        <v>-10.002362</v>
      </c>
      <c r="E136" s="89"/>
      <c r="F136" s="89"/>
      <c r="H136" s="6">
        <f t="shared" si="12"/>
        <v>10.62494</v>
      </c>
      <c r="I136" s="6">
        <f t="shared" si="13"/>
        <v>-9.1230382999999993</v>
      </c>
      <c r="J136" s="6">
        <f t="shared" si="14"/>
        <v>-11.737672</v>
      </c>
      <c r="L136" s="89">
        <v>10229715000</v>
      </c>
      <c r="M136" s="89">
        <v>-10.538626000000001</v>
      </c>
      <c r="N136" s="89">
        <v>-9.4775925000000001</v>
      </c>
      <c r="O136" s="89"/>
      <c r="P136" s="89"/>
      <c r="R136" s="6">
        <f t="shared" si="15"/>
        <v>10.62494</v>
      </c>
      <c r="S136" s="6">
        <f t="shared" si="16"/>
        <v>-10.484164</v>
      </c>
      <c r="T136" s="6">
        <f t="shared" si="17"/>
        <v>-9.7246922999999992</v>
      </c>
    </row>
    <row r="137" spans="2:20" x14ac:dyDescent="0.25">
      <c r="B137">
        <v>10308760000</v>
      </c>
      <c r="C137" s="89">
        <v>-9.0615767999999992</v>
      </c>
      <c r="D137" s="89">
        <v>-10.310307999999999</v>
      </c>
      <c r="E137" s="89"/>
      <c r="F137" s="89"/>
      <c r="H137" s="6">
        <f t="shared" si="12"/>
        <v>10.703984999999999</v>
      </c>
      <c r="I137" s="6">
        <f t="shared" si="13"/>
        <v>-9.1805620000000001</v>
      </c>
      <c r="J137" s="6">
        <f t="shared" si="14"/>
        <v>-12.187211</v>
      </c>
      <c r="L137" s="89">
        <v>10308760000</v>
      </c>
      <c r="M137" s="89">
        <v>-10.525281</v>
      </c>
      <c r="N137" s="89">
        <v>-9.4975881999999991</v>
      </c>
      <c r="O137" s="89"/>
      <c r="P137" s="89"/>
      <c r="R137" s="6">
        <f t="shared" si="15"/>
        <v>10.703984999999999</v>
      </c>
      <c r="S137" s="6">
        <f t="shared" si="16"/>
        <v>-10.477850999999999</v>
      </c>
      <c r="T137" s="6">
        <f t="shared" si="17"/>
        <v>-9.8439645999999996</v>
      </c>
    </row>
    <row r="138" spans="2:20" x14ac:dyDescent="0.25">
      <c r="B138">
        <v>10387805000</v>
      </c>
      <c r="C138" s="89">
        <v>-9.0689726000000004</v>
      </c>
      <c r="D138" s="89">
        <v>-10.631679</v>
      </c>
      <c r="E138" s="89"/>
      <c r="F138" s="89"/>
      <c r="H138" s="6">
        <f t="shared" si="12"/>
        <v>10.78303</v>
      </c>
      <c r="I138" s="6">
        <f t="shared" si="13"/>
        <v>-9.2358284000000008</v>
      </c>
      <c r="J138" s="6">
        <f t="shared" si="14"/>
        <v>-12.700882</v>
      </c>
      <c r="L138" s="89">
        <v>10387805000</v>
      </c>
      <c r="M138" s="89">
        <v>-10.52459</v>
      </c>
      <c r="N138" s="89">
        <v>-9.5256834000000001</v>
      </c>
      <c r="O138" s="89"/>
      <c r="P138" s="89"/>
      <c r="R138" s="6">
        <f t="shared" si="15"/>
        <v>10.78303</v>
      </c>
      <c r="S138" s="6">
        <f t="shared" si="16"/>
        <v>-10.47063</v>
      </c>
      <c r="T138" s="6">
        <f t="shared" si="17"/>
        <v>-9.9935884000000001</v>
      </c>
    </row>
    <row r="139" spans="2:20" x14ac:dyDescent="0.25">
      <c r="B139">
        <v>10466850000</v>
      </c>
      <c r="C139" s="89">
        <v>-9.0748434000000007</v>
      </c>
      <c r="D139" s="89">
        <v>-10.968418</v>
      </c>
      <c r="E139" s="89"/>
      <c r="F139" s="89"/>
      <c r="H139" s="6">
        <f t="shared" si="12"/>
        <v>10.862075000000001</v>
      </c>
      <c r="I139" s="6">
        <f t="shared" si="13"/>
        <v>-9.2912330999999995</v>
      </c>
      <c r="J139" s="6">
        <f t="shared" si="14"/>
        <v>-13.277912000000001</v>
      </c>
      <c r="L139" s="89">
        <v>10466850000</v>
      </c>
      <c r="M139" s="89">
        <v>-10.507965</v>
      </c>
      <c r="N139" s="89">
        <v>-9.5758323999999995</v>
      </c>
      <c r="O139" s="89"/>
      <c r="P139" s="89"/>
      <c r="R139" s="6">
        <f t="shared" si="15"/>
        <v>10.862075000000001</v>
      </c>
      <c r="S139" s="6">
        <f t="shared" si="16"/>
        <v>-10.456712</v>
      </c>
      <c r="T139" s="6">
        <f t="shared" si="17"/>
        <v>-10.178452</v>
      </c>
    </row>
    <row r="140" spans="2:20" x14ac:dyDescent="0.25">
      <c r="B140">
        <v>10545895000</v>
      </c>
      <c r="C140" s="89">
        <v>-9.1001414999999994</v>
      </c>
      <c r="D140" s="89">
        <v>-11.333838</v>
      </c>
      <c r="E140" s="89"/>
      <c r="F140" s="89"/>
      <c r="H140" s="6">
        <f t="shared" si="12"/>
        <v>10.94112</v>
      </c>
      <c r="I140" s="6">
        <f t="shared" si="13"/>
        <v>-9.3621473000000002</v>
      </c>
      <c r="J140" s="6">
        <f t="shared" si="14"/>
        <v>-13.989409999999999</v>
      </c>
      <c r="L140" s="89">
        <v>10545895000</v>
      </c>
      <c r="M140" s="89">
        <v>-10.503672</v>
      </c>
      <c r="N140" s="89">
        <v>-9.6375236999999991</v>
      </c>
      <c r="O140" s="89"/>
      <c r="P140" s="89"/>
      <c r="R140" s="6">
        <f t="shared" si="15"/>
        <v>10.94112</v>
      </c>
      <c r="S140" s="6">
        <f t="shared" si="16"/>
        <v>-10.449847</v>
      </c>
      <c r="T140" s="6">
        <f t="shared" si="17"/>
        <v>-10.417094000000001</v>
      </c>
    </row>
    <row r="141" spans="2:20" x14ac:dyDescent="0.25">
      <c r="B141">
        <v>10624940000</v>
      </c>
      <c r="C141" s="89">
        <v>-9.1230382999999993</v>
      </c>
      <c r="D141" s="89">
        <v>-11.737672</v>
      </c>
      <c r="E141" s="89"/>
      <c r="F141" s="89"/>
      <c r="H141" s="6">
        <f t="shared" si="12"/>
        <v>11.020165</v>
      </c>
      <c r="I141" s="6">
        <f t="shared" si="13"/>
        <v>-9.4224137999999993</v>
      </c>
      <c r="J141" s="6">
        <f t="shared" si="14"/>
        <v>-14.804337</v>
      </c>
      <c r="L141" s="89">
        <v>10624940000</v>
      </c>
      <c r="M141" s="89">
        <v>-10.484164</v>
      </c>
      <c r="N141" s="89">
        <v>-9.7246922999999992</v>
      </c>
      <c r="O141" s="89"/>
      <c r="P141" s="89"/>
      <c r="R141" s="6">
        <f t="shared" si="15"/>
        <v>11.020165</v>
      </c>
      <c r="S141" s="6">
        <f t="shared" si="16"/>
        <v>-10.422770999999999</v>
      </c>
      <c r="T141" s="6">
        <f t="shared" si="17"/>
        <v>-10.694717000000001</v>
      </c>
    </row>
    <row r="142" spans="2:20" x14ac:dyDescent="0.25">
      <c r="B142">
        <v>10703985000</v>
      </c>
      <c r="C142" s="89">
        <v>-9.1805620000000001</v>
      </c>
      <c r="D142" s="89">
        <v>-12.187211</v>
      </c>
      <c r="E142" s="89"/>
      <c r="F142" s="89"/>
      <c r="H142" s="6">
        <f t="shared" si="12"/>
        <v>11.099209999999999</v>
      </c>
      <c r="I142" s="6">
        <f t="shared" si="13"/>
        <v>-9.4776459000000006</v>
      </c>
      <c r="J142" s="6">
        <f t="shared" si="14"/>
        <v>-15.768653</v>
      </c>
      <c r="L142" s="89">
        <v>10703985000</v>
      </c>
      <c r="M142" s="89">
        <v>-10.477850999999999</v>
      </c>
      <c r="N142" s="89">
        <v>-9.8439645999999996</v>
      </c>
      <c r="O142" s="89"/>
      <c r="P142" s="89"/>
      <c r="R142" s="6">
        <f t="shared" si="15"/>
        <v>11.099209999999999</v>
      </c>
      <c r="S142" s="6">
        <f t="shared" si="16"/>
        <v>-10.390682999999999</v>
      </c>
      <c r="T142" s="6">
        <f t="shared" si="17"/>
        <v>-11.031478</v>
      </c>
    </row>
    <row r="143" spans="2:20" x14ac:dyDescent="0.25">
      <c r="B143">
        <v>10783030000</v>
      </c>
      <c r="C143" s="89">
        <v>-9.2358284000000008</v>
      </c>
      <c r="D143" s="89">
        <v>-12.700882</v>
      </c>
      <c r="E143" s="89"/>
      <c r="F143" s="89"/>
      <c r="H143" s="6">
        <f t="shared" si="12"/>
        <v>11.178255</v>
      </c>
      <c r="I143" s="6">
        <f t="shared" si="13"/>
        <v>-9.5527295999999993</v>
      </c>
      <c r="J143" s="6">
        <f t="shared" si="14"/>
        <v>-16.899118000000001</v>
      </c>
      <c r="L143" s="89">
        <v>10783030000</v>
      </c>
      <c r="M143" s="89">
        <v>-10.47063</v>
      </c>
      <c r="N143" s="89">
        <v>-9.9935884000000001</v>
      </c>
      <c r="O143" s="89"/>
      <c r="P143" s="89"/>
      <c r="R143" s="6">
        <f t="shared" si="15"/>
        <v>11.178255</v>
      </c>
      <c r="S143" s="6">
        <f t="shared" si="16"/>
        <v>-10.369403999999999</v>
      </c>
      <c r="T143" s="6">
        <f t="shared" si="17"/>
        <v>-11.423063000000001</v>
      </c>
    </row>
    <row r="144" spans="2:20" x14ac:dyDescent="0.25">
      <c r="B144">
        <v>10862075000</v>
      </c>
      <c r="C144" s="89">
        <v>-9.2912330999999995</v>
      </c>
      <c r="D144" s="89">
        <v>-13.277912000000001</v>
      </c>
      <c r="E144" s="89"/>
      <c r="F144" s="89"/>
      <c r="H144" s="6">
        <f t="shared" si="12"/>
        <v>11.257300000000001</v>
      </c>
      <c r="I144" s="6">
        <f t="shared" si="13"/>
        <v>-9.6533175</v>
      </c>
      <c r="J144" s="6">
        <f t="shared" si="14"/>
        <v>-18.114927000000002</v>
      </c>
      <c r="L144" s="89">
        <v>10862075000</v>
      </c>
      <c r="M144" s="89">
        <v>-10.456712</v>
      </c>
      <c r="N144" s="89">
        <v>-10.178452</v>
      </c>
      <c r="O144" s="89"/>
      <c r="P144" s="89"/>
      <c r="R144" s="6">
        <f t="shared" si="15"/>
        <v>11.257300000000001</v>
      </c>
      <c r="S144" s="6">
        <f t="shared" si="16"/>
        <v>-10.363837999999999</v>
      </c>
      <c r="T144" s="6">
        <f t="shared" si="17"/>
        <v>-11.879531</v>
      </c>
    </row>
    <row r="145" spans="2:20" x14ac:dyDescent="0.25">
      <c r="B145">
        <v>10941120000</v>
      </c>
      <c r="C145" s="89">
        <v>-9.3621473000000002</v>
      </c>
      <c r="D145" s="89">
        <v>-13.989409999999999</v>
      </c>
      <c r="E145" s="89"/>
      <c r="F145" s="89"/>
      <c r="H145" s="6">
        <f t="shared" si="12"/>
        <v>11.336345</v>
      </c>
      <c r="I145" s="6">
        <f t="shared" si="13"/>
        <v>-9.7366819000000007</v>
      </c>
      <c r="J145" s="6">
        <f t="shared" si="14"/>
        <v>-19.250499999999999</v>
      </c>
      <c r="L145" s="89">
        <v>10941120000</v>
      </c>
      <c r="M145" s="89">
        <v>-10.449847</v>
      </c>
      <c r="N145" s="89">
        <v>-10.417094000000001</v>
      </c>
      <c r="O145" s="89"/>
      <c r="P145" s="89"/>
      <c r="R145" s="6">
        <f t="shared" si="15"/>
        <v>11.336345</v>
      </c>
      <c r="S145" s="6">
        <f t="shared" si="16"/>
        <v>-10.332133000000001</v>
      </c>
      <c r="T145" s="6">
        <f t="shared" si="17"/>
        <v>-12.391393000000001</v>
      </c>
    </row>
    <row r="146" spans="2:20" x14ac:dyDescent="0.25">
      <c r="B146">
        <v>11020165000</v>
      </c>
      <c r="C146" s="89">
        <v>-9.4224137999999993</v>
      </c>
      <c r="D146" s="89">
        <v>-14.804337</v>
      </c>
      <c r="E146" s="89"/>
      <c r="F146" s="89"/>
      <c r="H146" s="6">
        <f t="shared" si="12"/>
        <v>11.41539</v>
      </c>
      <c r="I146" s="6">
        <f t="shared" si="13"/>
        <v>-9.8282804000000006</v>
      </c>
      <c r="J146" s="6">
        <f t="shared" si="14"/>
        <v>-20.114723000000001</v>
      </c>
      <c r="L146" s="89">
        <v>11020165000</v>
      </c>
      <c r="M146" s="89">
        <v>-10.422770999999999</v>
      </c>
      <c r="N146" s="89">
        <v>-10.694717000000001</v>
      </c>
      <c r="O146" s="89"/>
      <c r="P146" s="89"/>
      <c r="R146" s="6">
        <f t="shared" si="15"/>
        <v>11.41539</v>
      </c>
      <c r="S146" s="6">
        <f t="shared" si="16"/>
        <v>-10.297848999999999</v>
      </c>
      <c r="T146" s="6">
        <f t="shared" si="17"/>
        <v>-12.961765</v>
      </c>
    </row>
    <row r="147" spans="2:20" x14ac:dyDescent="0.25">
      <c r="B147">
        <v>11099210000</v>
      </c>
      <c r="C147" s="89">
        <v>-9.4776459000000006</v>
      </c>
      <c r="D147" s="89">
        <v>-15.768653</v>
      </c>
      <c r="E147" s="89"/>
      <c r="F147" s="89"/>
      <c r="H147" s="6">
        <f t="shared" si="12"/>
        <v>11.494434999999999</v>
      </c>
      <c r="I147" s="6">
        <f t="shared" si="13"/>
        <v>-9.9455928999999994</v>
      </c>
      <c r="J147" s="6">
        <f t="shared" si="14"/>
        <v>-20.624317000000001</v>
      </c>
      <c r="L147" s="89">
        <v>11099210000</v>
      </c>
      <c r="M147" s="89">
        <v>-10.390682999999999</v>
      </c>
      <c r="N147" s="89">
        <v>-11.031478</v>
      </c>
      <c r="O147" s="89"/>
      <c r="P147" s="89"/>
      <c r="R147" s="6">
        <f t="shared" si="15"/>
        <v>11.494434999999999</v>
      </c>
      <c r="S147" s="6">
        <f t="shared" si="16"/>
        <v>-10.266109</v>
      </c>
      <c r="T147" s="6">
        <f t="shared" si="17"/>
        <v>-13.616168</v>
      </c>
    </row>
    <row r="148" spans="2:20" x14ac:dyDescent="0.25">
      <c r="B148">
        <v>11178255000</v>
      </c>
      <c r="C148" s="89">
        <v>-9.5527295999999993</v>
      </c>
      <c r="D148" s="89">
        <v>-16.899118000000001</v>
      </c>
      <c r="E148" s="89"/>
      <c r="F148" s="89"/>
      <c r="H148" s="6">
        <f t="shared" si="12"/>
        <v>11.57348</v>
      </c>
      <c r="I148" s="6">
        <f t="shared" si="13"/>
        <v>-10.07648</v>
      </c>
      <c r="J148" s="6">
        <f t="shared" si="14"/>
        <v>-20.812062999999998</v>
      </c>
      <c r="L148" s="89">
        <v>11178255000</v>
      </c>
      <c r="M148" s="89">
        <v>-10.369403999999999</v>
      </c>
      <c r="N148" s="89">
        <v>-11.423063000000001</v>
      </c>
      <c r="O148" s="89"/>
      <c r="P148" s="89"/>
      <c r="R148" s="6">
        <f t="shared" si="15"/>
        <v>11.57348</v>
      </c>
      <c r="S148" s="6">
        <f t="shared" si="16"/>
        <v>-10.230287000000001</v>
      </c>
      <c r="T148" s="6">
        <f t="shared" si="17"/>
        <v>-14.367089</v>
      </c>
    </row>
    <row r="149" spans="2:20" x14ac:dyDescent="0.25">
      <c r="B149">
        <v>11257300000</v>
      </c>
      <c r="C149" s="89">
        <v>-9.6533175</v>
      </c>
      <c r="D149" s="89">
        <v>-18.114927000000002</v>
      </c>
      <c r="E149" s="89"/>
      <c r="F149" s="89"/>
      <c r="H149" s="6">
        <f t="shared" si="12"/>
        <v>11.652525000000001</v>
      </c>
      <c r="I149" s="6">
        <f t="shared" si="13"/>
        <v>-10.21269</v>
      </c>
      <c r="J149" s="6">
        <f t="shared" si="14"/>
        <v>-20.628741999999999</v>
      </c>
      <c r="L149" s="89">
        <v>11257300000</v>
      </c>
      <c r="M149" s="89">
        <v>-10.363837999999999</v>
      </c>
      <c r="N149" s="89">
        <v>-11.879531</v>
      </c>
      <c r="O149" s="89"/>
      <c r="P149" s="89"/>
      <c r="R149" s="6">
        <f t="shared" si="15"/>
        <v>11.652525000000001</v>
      </c>
      <c r="S149" s="6">
        <f t="shared" si="16"/>
        <v>-10.185404</v>
      </c>
      <c r="T149" s="6">
        <f t="shared" si="17"/>
        <v>-15.196953000000001</v>
      </c>
    </row>
    <row r="150" spans="2:20" x14ac:dyDescent="0.25">
      <c r="B150">
        <v>11336345000</v>
      </c>
      <c r="C150" s="89">
        <v>-9.7366819000000007</v>
      </c>
      <c r="D150" s="89">
        <v>-19.250499999999999</v>
      </c>
      <c r="E150" s="89"/>
      <c r="F150" s="89"/>
      <c r="H150" s="6">
        <f t="shared" si="12"/>
        <v>11.73157</v>
      </c>
      <c r="I150" s="6">
        <f t="shared" si="13"/>
        <v>-10.411213999999999</v>
      </c>
      <c r="J150" s="6">
        <f t="shared" si="14"/>
        <v>-20.136431000000002</v>
      </c>
      <c r="L150" s="89">
        <v>11336345000</v>
      </c>
      <c r="M150" s="89">
        <v>-10.332133000000001</v>
      </c>
      <c r="N150" s="89">
        <v>-12.391393000000001</v>
      </c>
      <c r="O150" s="89"/>
      <c r="P150" s="89"/>
      <c r="R150" s="6">
        <f t="shared" si="15"/>
        <v>11.73157</v>
      </c>
      <c r="S150" s="6">
        <f t="shared" si="16"/>
        <v>-10.17878</v>
      </c>
      <c r="T150" s="6">
        <f t="shared" si="17"/>
        <v>-16.126052999999999</v>
      </c>
    </row>
    <row r="151" spans="2:20" x14ac:dyDescent="0.25">
      <c r="B151">
        <v>11415390000</v>
      </c>
      <c r="C151" s="89">
        <v>-9.8282804000000006</v>
      </c>
      <c r="D151" s="89">
        <v>-20.114723000000001</v>
      </c>
      <c r="E151" s="89"/>
      <c r="F151" s="89"/>
      <c r="H151" s="6">
        <f t="shared" si="12"/>
        <v>11.810615</v>
      </c>
      <c r="I151" s="6">
        <f t="shared" si="13"/>
        <v>-10.620555</v>
      </c>
      <c r="J151" s="6">
        <f t="shared" si="14"/>
        <v>-19.299372000000002</v>
      </c>
      <c r="L151" s="89">
        <v>11415390000</v>
      </c>
      <c r="M151" s="89">
        <v>-10.297848999999999</v>
      </c>
      <c r="N151" s="89">
        <v>-12.961765</v>
      </c>
      <c r="O151" s="89"/>
      <c r="P151" s="89"/>
      <c r="R151" s="6">
        <f t="shared" si="15"/>
        <v>11.810615</v>
      </c>
      <c r="S151" s="6">
        <f t="shared" si="16"/>
        <v>-10.163150999999999</v>
      </c>
      <c r="T151" s="6">
        <f t="shared" si="17"/>
        <v>-17.165436</v>
      </c>
    </row>
    <row r="152" spans="2:20" x14ac:dyDescent="0.25">
      <c r="B152">
        <v>11494435000</v>
      </c>
      <c r="C152" s="89">
        <v>-9.9455928999999994</v>
      </c>
      <c r="D152" s="89">
        <v>-20.624317000000001</v>
      </c>
      <c r="E152" s="89"/>
      <c r="F152" s="89"/>
      <c r="H152" s="6">
        <f t="shared" si="12"/>
        <v>11.889659999999999</v>
      </c>
      <c r="I152" s="6">
        <f t="shared" si="13"/>
        <v>-10.84191</v>
      </c>
      <c r="J152" s="6">
        <f t="shared" si="14"/>
        <v>-18.134108999999999</v>
      </c>
      <c r="L152" s="89">
        <v>11494435000</v>
      </c>
      <c r="M152" s="89">
        <v>-10.266109</v>
      </c>
      <c r="N152" s="89">
        <v>-13.616168</v>
      </c>
      <c r="O152" s="89"/>
      <c r="P152" s="89"/>
      <c r="R152" s="6">
        <f t="shared" si="15"/>
        <v>11.889659999999999</v>
      </c>
      <c r="S152" s="6">
        <f t="shared" si="16"/>
        <v>-10.141821</v>
      </c>
      <c r="T152" s="6">
        <f t="shared" si="17"/>
        <v>-18.259609000000001</v>
      </c>
    </row>
    <row r="153" spans="2:20" x14ac:dyDescent="0.25">
      <c r="B153">
        <v>11573480000</v>
      </c>
      <c r="C153" s="89">
        <v>-10.07648</v>
      </c>
      <c r="D153" s="89">
        <v>-20.812062999999998</v>
      </c>
      <c r="E153" s="89"/>
      <c r="F153" s="89"/>
      <c r="H153" s="6">
        <f t="shared" si="12"/>
        <v>11.968705</v>
      </c>
      <c r="I153" s="6">
        <f t="shared" si="13"/>
        <v>-11.094365</v>
      </c>
      <c r="J153" s="6">
        <f t="shared" si="14"/>
        <v>-16.710588000000001</v>
      </c>
      <c r="L153" s="89">
        <v>11573480000</v>
      </c>
      <c r="M153" s="89">
        <v>-10.230287000000001</v>
      </c>
      <c r="N153" s="89">
        <v>-14.367089</v>
      </c>
      <c r="O153" s="89"/>
      <c r="P153" s="89"/>
      <c r="R153" s="6">
        <f t="shared" si="15"/>
        <v>11.968705</v>
      </c>
      <c r="S153" s="6">
        <f t="shared" si="16"/>
        <v>-10.131816000000001</v>
      </c>
      <c r="T153" s="6">
        <f t="shared" si="17"/>
        <v>-19.401394</v>
      </c>
    </row>
    <row r="154" spans="2:20" x14ac:dyDescent="0.25">
      <c r="B154">
        <v>11652525000</v>
      </c>
      <c r="C154" s="89">
        <v>-10.21269</v>
      </c>
      <c r="D154" s="89">
        <v>-20.628741999999999</v>
      </c>
      <c r="E154" s="89"/>
      <c r="F154" s="89"/>
      <c r="H154" s="6">
        <f t="shared" si="12"/>
        <v>12.047750000000001</v>
      </c>
      <c r="I154" s="6">
        <f t="shared" si="13"/>
        <v>-11.386021</v>
      </c>
      <c r="J154" s="6">
        <f t="shared" si="14"/>
        <v>-15.203436999999999</v>
      </c>
      <c r="L154" s="89">
        <v>11652525000</v>
      </c>
      <c r="M154" s="89">
        <v>-10.185404</v>
      </c>
      <c r="N154" s="89">
        <v>-15.196953000000001</v>
      </c>
      <c r="O154" s="89"/>
      <c r="P154" s="89"/>
      <c r="R154" s="6">
        <f t="shared" si="15"/>
        <v>12.047750000000001</v>
      </c>
      <c r="S154" s="6">
        <f t="shared" si="16"/>
        <v>-10.141613</v>
      </c>
      <c r="T154" s="6">
        <f t="shared" si="17"/>
        <v>-20.493248000000001</v>
      </c>
    </row>
    <row r="155" spans="2:20" x14ac:dyDescent="0.25">
      <c r="B155">
        <v>11731570000</v>
      </c>
      <c r="C155" s="89">
        <v>-10.411213999999999</v>
      </c>
      <c r="D155" s="89">
        <v>-20.136431000000002</v>
      </c>
      <c r="E155" s="89"/>
      <c r="F155" s="89"/>
      <c r="H155" s="6">
        <f t="shared" si="12"/>
        <v>12.126795</v>
      </c>
      <c r="I155" s="6">
        <f t="shared" si="13"/>
        <v>-11.687803000000001</v>
      </c>
      <c r="J155" s="6">
        <f t="shared" si="14"/>
        <v>-13.808293000000001</v>
      </c>
      <c r="L155" s="89">
        <v>11731570000</v>
      </c>
      <c r="M155" s="89">
        <v>-10.17878</v>
      </c>
      <c r="N155" s="89">
        <v>-16.126052999999999</v>
      </c>
      <c r="O155" s="89"/>
      <c r="P155" s="89"/>
      <c r="R155" s="6">
        <f t="shared" si="15"/>
        <v>12.126795</v>
      </c>
      <c r="S155" s="6">
        <f t="shared" si="16"/>
        <v>-10.138712</v>
      </c>
      <c r="T155" s="6">
        <f t="shared" si="17"/>
        <v>-21.371400999999999</v>
      </c>
    </row>
    <row r="156" spans="2:20" x14ac:dyDescent="0.25">
      <c r="B156">
        <v>11810615000</v>
      </c>
      <c r="C156" s="89">
        <v>-10.620555</v>
      </c>
      <c r="D156" s="89">
        <v>-19.299372000000002</v>
      </c>
      <c r="E156" s="89"/>
      <c r="F156" s="89"/>
      <c r="H156" s="6">
        <f t="shared" si="12"/>
        <v>12.20584</v>
      </c>
      <c r="I156" s="6">
        <f t="shared" si="13"/>
        <v>-12.022567</v>
      </c>
      <c r="J156" s="6">
        <f t="shared" si="14"/>
        <v>-12.600910000000001</v>
      </c>
      <c r="L156" s="89">
        <v>11810615000</v>
      </c>
      <c r="M156" s="89">
        <v>-10.163150999999999</v>
      </c>
      <c r="N156" s="89">
        <v>-17.165436</v>
      </c>
      <c r="O156" s="89"/>
      <c r="P156" s="89"/>
      <c r="R156" s="6">
        <f t="shared" si="15"/>
        <v>12.20584</v>
      </c>
      <c r="S156" s="6">
        <f t="shared" si="16"/>
        <v>-10.158944</v>
      </c>
      <c r="T156" s="6">
        <f t="shared" si="17"/>
        <v>-22.011976000000001</v>
      </c>
    </row>
    <row r="157" spans="2:20" x14ac:dyDescent="0.25">
      <c r="B157">
        <v>11889660000</v>
      </c>
      <c r="C157" s="89">
        <v>-10.84191</v>
      </c>
      <c r="D157" s="89">
        <v>-18.134108999999999</v>
      </c>
      <c r="E157" s="89"/>
      <c r="F157" s="89"/>
      <c r="H157" s="6">
        <f t="shared" si="12"/>
        <v>12.284884999999999</v>
      </c>
      <c r="I157" s="6">
        <f t="shared" si="13"/>
        <v>-12.407470999999999</v>
      </c>
      <c r="J157" s="6">
        <f t="shared" si="14"/>
        <v>-11.550204000000001</v>
      </c>
      <c r="L157" s="89">
        <v>11889660000</v>
      </c>
      <c r="M157" s="89">
        <v>-10.141821</v>
      </c>
      <c r="N157" s="89">
        <v>-18.259609000000001</v>
      </c>
      <c r="O157" s="89"/>
      <c r="P157" s="89"/>
      <c r="R157" s="6">
        <f t="shared" si="15"/>
        <v>12.284884999999999</v>
      </c>
      <c r="S157" s="6">
        <f t="shared" si="16"/>
        <v>-10.203749</v>
      </c>
      <c r="T157" s="6">
        <f t="shared" si="17"/>
        <v>-22.400220999999998</v>
      </c>
    </row>
    <row r="158" spans="2:20" x14ac:dyDescent="0.25">
      <c r="B158">
        <v>11968705000</v>
      </c>
      <c r="C158" s="89">
        <v>-11.094365</v>
      </c>
      <c r="D158" s="89">
        <v>-16.710588000000001</v>
      </c>
      <c r="E158" s="89"/>
      <c r="F158" s="89"/>
      <c r="H158" s="6">
        <f t="shared" si="12"/>
        <v>12.36393</v>
      </c>
      <c r="I158" s="6">
        <f t="shared" si="13"/>
        <v>-12.80076</v>
      </c>
      <c r="J158" s="6">
        <f t="shared" si="14"/>
        <v>-10.656910999999999</v>
      </c>
      <c r="L158" s="89">
        <v>11968705000</v>
      </c>
      <c r="M158" s="89">
        <v>-10.131816000000001</v>
      </c>
      <c r="N158" s="89">
        <v>-19.401394</v>
      </c>
      <c r="O158" s="89"/>
      <c r="P158" s="89"/>
      <c r="R158" s="6">
        <f t="shared" si="15"/>
        <v>12.36393</v>
      </c>
      <c r="S158" s="6">
        <f t="shared" si="16"/>
        <v>-10.239616</v>
      </c>
      <c r="T158" s="6">
        <f t="shared" si="17"/>
        <v>-22.531386999999999</v>
      </c>
    </row>
    <row r="159" spans="2:20" x14ac:dyDescent="0.25">
      <c r="B159">
        <v>12047750000</v>
      </c>
      <c r="C159" s="89">
        <v>-11.386021</v>
      </c>
      <c r="D159" s="89">
        <v>-15.203436999999999</v>
      </c>
      <c r="E159" s="89"/>
      <c r="F159" s="89"/>
      <c r="H159" s="6">
        <f t="shared" si="12"/>
        <v>12.442975000000001</v>
      </c>
      <c r="I159" s="6">
        <f t="shared" si="13"/>
        <v>-13.212299</v>
      </c>
      <c r="J159" s="6">
        <f t="shared" si="14"/>
        <v>-9.8756722999999997</v>
      </c>
      <c r="L159" s="89">
        <v>12047750000</v>
      </c>
      <c r="M159" s="89">
        <v>-10.141613</v>
      </c>
      <c r="N159" s="89">
        <v>-20.493248000000001</v>
      </c>
      <c r="O159" s="89"/>
      <c r="P159" s="89"/>
      <c r="R159" s="6">
        <f t="shared" si="15"/>
        <v>12.442975000000001</v>
      </c>
      <c r="S159" s="6">
        <f t="shared" si="16"/>
        <v>-10.274599</v>
      </c>
      <c r="T159" s="6">
        <f t="shared" si="17"/>
        <v>-22.388029</v>
      </c>
    </row>
    <row r="160" spans="2:20" x14ac:dyDescent="0.25">
      <c r="B160">
        <v>12126795000</v>
      </c>
      <c r="C160" s="89">
        <v>-11.687803000000001</v>
      </c>
      <c r="D160" s="89">
        <v>-13.808293000000001</v>
      </c>
      <c r="E160" s="89"/>
      <c r="F160" s="89"/>
      <c r="H160" s="6">
        <f t="shared" si="12"/>
        <v>12.522019999999999</v>
      </c>
      <c r="I160" s="6">
        <f t="shared" si="13"/>
        <v>-13.645706000000001</v>
      </c>
      <c r="J160" s="6">
        <f t="shared" si="14"/>
        <v>-9.1980476000000007</v>
      </c>
      <c r="L160" s="89">
        <v>12126795000</v>
      </c>
      <c r="M160" s="89">
        <v>-10.138712</v>
      </c>
      <c r="N160" s="89">
        <v>-21.371400999999999</v>
      </c>
      <c r="O160" s="89"/>
      <c r="P160" s="89"/>
      <c r="R160" s="6">
        <f t="shared" si="15"/>
        <v>12.522019999999999</v>
      </c>
      <c r="S160" s="6">
        <f t="shared" si="16"/>
        <v>-10.31748</v>
      </c>
      <c r="T160" s="6">
        <f t="shared" si="17"/>
        <v>-21.986919</v>
      </c>
    </row>
    <row r="161" spans="2:20" x14ac:dyDescent="0.25">
      <c r="B161">
        <v>12205840000</v>
      </c>
      <c r="C161" s="89">
        <v>-12.022567</v>
      </c>
      <c r="D161" s="89">
        <v>-12.600910000000001</v>
      </c>
      <c r="E161" s="89"/>
      <c r="F161" s="89"/>
      <c r="H161" s="6">
        <f t="shared" si="12"/>
        <v>12.601065</v>
      </c>
      <c r="I161" s="6">
        <f t="shared" si="13"/>
        <v>-14.120049</v>
      </c>
      <c r="J161" s="6">
        <f t="shared" si="14"/>
        <v>-8.5970802000000006</v>
      </c>
      <c r="L161" s="89">
        <v>12205840000</v>
      </c>
      <c r="M161" s="89">
        <v>-10.158944</v>
      </c>
      <c r="N161" s="89">
        <v>-22.011976000000001</v>
      </c>
      <c r="O161" s="89"/>
      <c r="P161" s="89"/>
      <c r="R161" s="6">
        <f t="shared" si="15"/>
        <v>12.601065</v>
      </c>
      <c r="S161" s="6">
        <f t="shared" si="16"/>
        <v>-10.372773</v>
      </c>
      <c r="T161" s="6">
        <f t="shared" si="17"/>
        <v>-21.401857</v>
      </c>
    </row>
    <row r="162" spans="2:20" x14ac:dyDescent="0.25">
      <c r="B162">
        <v>12284885000</v>
      </c>
      <c r="C162" s="89">
        <v>-12.407470999999999</v>
      </c>
      <c r="D162" s="89">
        <v>-11.550204000000001</v>
      </c>
      <c r="E162" s="89"/>
      <c r="F162" s="89"/>
      <c r="H162" s="6">
        <f t="shared" si="12"/>
        <v>12.680110000000001</v>
      </c>
      <c r="I162" s="6">
        <f t="shared" si="13"/>
        <v>-14.604498</v>
      </c>
      <c r="J162" s="6">
        <f t="shared" si="14"/>
        <v>-8.0692109999999992</v>
      </c>
      <c r="L162" s="89">
        <v>12284885000</v>
      </c>
      <c r="M162" s="89">
        <v>-10.203749</v>
      </c>
      <c r="N162" s="89">
        <v>-22.400220999999998</v>
      </c>
      <c r="O162" s="89"/>
      <c r="P162" s="89"/>
      <c r="R162" s="6">
        <f t="shared" si="15"/>
        <v>12.680110000000001</v>
      </c>
      <c r="S162" s="6">
        <f t="shared" si="16"/>
        <v>-10.422909000000001</v>
      </c>
      <c r="T162" s="6">
        <f t="shared" si="17"/>
        <v>-20.594260999999999</v>
      </c>
    </row>
    <row r="163" spans="2:20" x14ac:dyDescent="0.25">
      <c r="B163">
        <v>12363930000</v>
      </c>
      <c r="C163" s="89">
        <v>-12.80076</v>
      </c>
      <c r="D163" s="89">
        <v>-10.656910999999999</v>
      </c>
      <c r="E163" s="89"/>
      <c r="F163" s="89"/>
      <c r="H163" s="6">
        <f t="shared" si="12"/>
        <v>12.759155</v>
      </c>
      <c r="I163" s="6">
        <f t="shared" si="13"/>
        <v>-15.123714</v>
      </c>
      <c r="J163" s="6">
        <f t="shared" si="14"/>
        <v>-7.5962253000000004</v>
      </c>
      <c r="L163" s="89">
        <v>12363930000</v>
      </c>
      <c r="M163" s="89">
        <v>-10.239616</v>
      </c>
      <c r="N163" s="89">
        <v>-22.531386999999999</v>
      </c>
      <c r="O163" s="89"/>
      <c r="P163" s="89"/>
      <c r="R163" s="6">
        <f t="shared" si="15"/>
        <v>12.759155</v>
      </c>
      <c r="S163" s="6">
        <f t="shared" si="16"/>
        <v>-10.487432</v>
      </c>
      <c r="T163" s="6">
        <f t="shared" si="17"/>
        <v>-19.724644000000001</v>
      </c>
    </row>
    <row r="164" spans="2:20" x14ac:dyDescent="0.25">
      <c r="B164">
        <v>12442975000</v>
      </c>
      <c r="C164" s="89">
        <v>-13.212299</v>
      </c>
      <c r="D164" s="89">
        <v>-9.8756722999999997</v>
      </c>
      <c r="E164" s="89"/>
      <c r="F164" s="89"/>
      <c r="H164" s="6">
        <f t="shared" si="12"/>
        <v>12.838200000000001</v>
      </c>
      <c r="I164" s="6">
        <f t="shared" si="13"/>
        <v>-15.658027000000001</v>
      </c>
      <c r="J164" s="6">
        <f t="shared" si="14"/>
        <v>-7.1716762000000003</v>
      </c>
      <c r="L164" s="89">
        <v>12442975000</v>
      </c>
      <c r="M164" s="89">
        <v>-10.274599</v>
      </c>
      <c r="N164" s="89">
        <v>-22.388029</v>
      </c>
      <c r="O164" s="89"/>
      <c r="P164" s="89"/>
      <c r="R164" s="6">
        <f t="shared" si="15"/>
        <v>12.838200000000001</v>
      </c>
      <c r="S164" s="6">
        <f t="shared" si="16"/>
        <v>-10.585729000000001</v>
      </c>
      <c r="T164" s="6">
        <f t="shared" si="17"/>
        <v>-18.963218999999999</v>
      </c>
    </row>
    <row r="165" spans="2:20" x14ac:dyDescent="0.25">
      <c r="B165">
        <v>12522020000</v>
      </c>
      <c r="C165" s="89">
        <v>-13.645706000000001</v>
      </c>
      <c r="D165" s="89">
        <v>-9.1980476000000007</v>
      </c>
      <c r="E165" s="89"/>
      <c r="F165" s="89"/>
      <c r="H165" s="6">
        <f t="shared" si="12"/>
        <v>12.917244999999999</v>
      </c>
      <c r="I165" s="6">
        <f t="shared" si="13"/>
        <v>-16.198989999999998</v>
      </c>
      <c r="J165" s="6">
        <f t="shared" si="14"/>
        <v>-6.7887076999999998</v>
      </c>
      <c r="L165" s="89">
        <v>12522020000</v>
      </c>
      <c r="M165" s="89">
        <v>-10.31748</v>
      </c>
      <c r="N165" s="89">
        <v>-21.986919</v>
      </c>
      <c r="O165" s="89"/>
      <c r="P165" s="89"/>
      <c r="R165" s="6">
        <f t="shared" si="15"/>
        <v>12.917244999999999</v>
      </c>
      <c r="S165" s="6">
        <f t="shared" si="16"/>
        <v>-10.687037</v>
      </c>
      <c r="T165" s="6">
        <f t="shared" si="17"/>
        <v>-18.276724000000002</v>
      </c>
    </row>
    <row r="166" spans="2:20" x14ac:dyDescent="0.25">
      <c r="B166">
        <v>12601065000</v>
      </c>
      <c r="C166" s="89">
        <v>-14.120049</v>
      </c>
      <c r="D166" s="89">
        <v>-8.5970802000000006</v>
      </c>
      <c r="E166" s="89"/>
      <c r="F166" s="89"/>
      <c r="H166" s="6">
        <f t="shared" si="12"/>
        <v>12.99629</v>
      </c>
      <c r="I166" s="6">
        <f t="shared" si="13"/>
        <v>-16.754588999999999</v>
      </c>
      <c r="J166" s="6">
        <f t="shared" si="14"/>
        <v>-6.4426880000000004</v>
      </c>
      <c r="L166" s="89">
        <v>12601065000</v>
      </c>
      <c r="M166" s="89">
        <v>-10.372773</v>
      </c>
      <c r="N166" s="89">
        <v>-21.401857</v>
      </c>
      <c r="O166" s="89"/>
      <c r="P166" s="89"/>
      <c r="R166" s="6">
        <f t="shared" si="15"/>
        <v>12.99629</v>
      </c>
      <c r="S166" s="6">
        <f t="shared" si="16"/>
        <v>-10.779855</v>
      </c>
      <c r="T166" s="6">
        <f t="shared" si="17"/>
        <v>-17.677810999999998</v>
      </c>
    </row>
    <row r="167" spans="2:20" x14ac:dyDescent="0.25">
      <c r="B167">
        <v>12680110000</v>
      </c>
      <c r="C167" s="89">
        <v>-14.604498</v>
      </c>
      <c r="D167" s="89">
        <v>-8.0692109999999992</v>
      </c>
      <c r="E167" s="89"/>
      <c r="F167" s="89"/>
      <c r="H167" s="6">
        <f t="shared" si="12"/>
        <v>13.075335000000001</v>
      </c>
      <c r="I167" s="6">
        <f t="shared" si="13"/>
        <v>-17.320958999999998</v>
      </c>
      <c r="J167" s="6">
        <f t="shared" si="14"/>
        <v>-6.1254549000000003</v>
      </c>
      <c r="L167" s="89">
        <v>12680110000</v>
      </c>
      <c r="M167" s="89">
        <v>-10.422909000000001</v>
      </c>
      <c r="N167" s="89">
        <v>-20.594260999999999</v>
      </c>
      <c r="O167" s="89"/>
      <c r="P167" s="89"/>
      <c r="R167" s="6">
        <f t="shared" si="15"/>
        <v>13.075335000000001</v>
      </c>
      <c r="S167" s="6">
        <f t="shared" si="16"/>
        <v>-10.900624000000001</v>
      </c>
      <c r="T167" s="6">
        <f t="shared" si="17"/>
        <v>-17.184746000000001</v>
      </c>
    </row>
    <row r="168" spans="2:20" x14ac:dyDescent="0.25">
      <c r="B168">
        <v>12759155000</v>
      </c>
      <c r="C168" s="89">
        <v>-15.123714</v>
      </c>
      <c r="D168" s="89">
        <v>-7.5962253000000004</v>
      </c>
      <c r="E168" s="89"/>
      <c r="F168" s="89"/>
      <c r="H168" s="6">
        <f t="shared" si="12"/>
        <v>13.15438</v>
      </c>
      <c r="I168" s="6">
        <f t="shared" si="13"/>
        <v>-17.902552</v>
      </c>
      <c r="J168" s="6">
        <f t="shared" si="14"/>
        <v>-5.8370385000000002</v>
      </c>
      <c r="L168" s="89">
        <v>12759155000</v>
      </c>
      <c r="M168" s="89">
        <v>-10.487432</v>
      </c>
      <c r="N168" s="89">
        <v>-19.724644000000001</v>
      </c>
      <c r="O168" s="89"/>
      <c r="P168" s="89"/>
      <c r="R168" s="6">
        <f t="shared" si="15"/>
        <v>13.15438</v>
      </c>
      <c r="S168" s="6">
        <f t="shared" si="16"/>
        <v>-11.077002999999999</v>
      </c>
      <c r="T168" s="6">
        <f t="shared" si="17"/>
        <v>-16.747672999999999</v>
      </c>
    </row>
    <row r="169" spans="2:20" x14ac:dyDescent="0.25">
      <c r="B169">
        <v>12838200000</v>
      </c>
      <c r="C169" s="89">
        <v>-15.658027000000001</v>
      </c>
      <c r="D169" s="89">
        <v>-7.1716762000000003</v>
      </c>
      <c r="E169" s="89"/>
      <c r="F169" s="89"/>
      <c r="H169" s="6">
        <f t="shared" si="12"/>
        <v>13.233425</v>
      </c>
      <c r="I169" s="6">
        <f t="shared" si="13"/>
        <v>-18.473223000000001</v>
      </c>
      <c r="J169" s="6">
        <f t="shared" si="14"/>
        <v>-5.5744910000000001</v>
      </c>
      <c r="L169" s="89">
        <v>12838200000</v>
      </c>
      <c r="M169" s="89">
        <v>-10.585729000000001</v>
      </c>
      <c r="N169" s="89">
        <v>-18.963218999999999</v>
      </c>
      <c r="O169" s="89"/>
      <c r="P169" s="89"/>
      <c r="R169" s="6">
        <f t="shared" si="15"/>
        <v>13.233425</v>
      </c>
      <c r="S169" s="6">
        <f t="shared" si="16"/>
        <v>-11.254669</v>
      </c>
      <c r="T169" s="6">
        <f t="shared" si="17"/>
        <v>-16.380566000000002</v>
      </c>
    </row>
    <row r="170" spans="2:20" x14ac:dyDescent="0.25">
      <c r="B170">
        <v>12917245000</v>
      </c>
      <c r="C170" s="89">
        <v>-16.198989999999998</v>
      </c>
      <c r="D170" s="89">
        <v>-6.7887076999999998</v>
      </c>
      <c r="E170" s="89"/>
      <c r="F170" s="89"/>
      <c r="H170" s="6">
        <f t="shared" si="12"/>
        <v>13.312469999999999</v>
      </c>
      <c r="I170" s="6">
        <f t="shared" si="13"/>
        <v>-19.039978000000001</v>
      </c>
      <c r="J170" s="6">
        <f t="shared" si="14"/>
        <v>-5.3290781999999997</v>
      </c>
      <c r="L170" s="89">
        <v>12917245000</v>
      </c>
      <c r="M170" s="89">
        <v>-10.687037</v>
      </c>
      <c r="N170" s="89">
        <v>-18.276724000000002</v>
      </c>
      <c r="O170" s="89"/>
      <c r="P170" s="89"/>
      <c r="R170" s="6">
        <f t="shared" si="15"/>
        <v>13.312469999999999</v>
      </c>
      <c r="S170" s="6">
        <f t="shared" si="16"/>
        <v>-11.552668000000001</v>
      </c>
      <c r="T170" s="6">
        <f t="shared" si="17"/>
        <v>-16.079920000000001</v>
      </c>
    </row>
    <row r="171" spans="2:20" x14ac:dyDescent="0.25">
      <c r="B171">
        <v>12996290000</v>
      </c>
      <c r="C171" s="89">
        <v>-16.754588999999999</v>
      </c>
      <c r="D171" s="89">
        <v>-6.4426880000000004</v>
      </c>
      <c r="E171" s="89"/>
      <c r="F171" s="89"/>
      <c r="H171" s="6">
        <f t="shared" si="12"/>
        <v>13.391515</v>
      </c>
      <c r="I171" s="6">
        <f t="shared" si="13"/>
        <v>-19.619745000000002</v>
      </c>
      <c r="J171" s="6">
        <f t="shared" si="14"/>
        <v>-5.1048387999999996</v>
      </c>
      <c r="L171" s="89">
        <v>12996290000</v>
      </c>
      <c r="M171" s="89">
        <v>-10.779855</v>
      </c>
      <c r="N171" s="89">
        <v>-17.677810999999998</v>
      </c>
      <c r="O171" s="89"/>
      <c r="P171" s="89"/>
      <c r="R171" s="6">
        <f t="shared" si="15"/>
        <v>13.391515</v>
      </c>
      <c r="S171" s="6">
        <f t="shared" si="16"/>
        <v>-11.961057</v>
      </c>
      <c r="T171" s="6">
        <f t="shared" si="17"/>
        <v>-15.835008999999999</v>
      </c>
    </row>
    <row r="172" spans="2:20" x14ac:dyDescent="0.25">
      <c r="B172">
        <v>13075335000</v>
      </c>
      <c r="C172" s="89">
        <v>-17.320958999999998</v>
      </c>
      <c r="D172" s="89">
        <v>-6.1254549000000003</v>
      </c>
      <c r="E172" s="89"/>
      <c r="F172" s="89"/>
      <c r="H172" s="6">
        <f t="shared" si="12"/>
        <v>13.470560000000001</v>
      </c>
      <c r="I172" s="6">
        <f t="shared" si="13"/>
        <v>-20.213401999999999</v>
      </c>
      <c r="J172" s="6">
        <f t="shared" si="14"/>
        <v>-4.9004716999999998</v>
      </c>
      <c r="L172" s="89">
        <v>13075335000</v>
      </c>
      <c r="M172" s="89">
        <v>-10.900624000000001</v>
      </c>
      <c r="N172" s="89">
        <v>-17.184746000000001</v>
      </c>
      <c r="O172" s="89"/>
      <c r="P172" s="89"/>
      <c r="R172" s="6">
        <f t="shared" si="15"/>
        <v>13.470560000000001</v>
      </c>
      <c r="S172" s="6">
        <f t="shared" si="16"/>
        <v>-12.408404000000001</v>
      </c>
      <c r="T172" s="6">
        <f t="shared" si="17"/>
        <v>-15.609756000000001</v>
      </c>
    </row>
    <row r="173" spans="2:20" x14ac:dyDescent="0.25">
      <c r="B173">
        <v>13154380000</v>
      </c>
      <c r="C173" s="89">
        <v>-17.902552</v>
      </c>
      <c r="D173" s="89">
        <v>-5.8370385000000002</v>
      </c>
      <c r="E173" s="89"/>
      <c r="F173" s="89"/>
      <c r="H173" s="6">
        <f t="shared" si="12"/>
        <v>13.549605</v>
      </c>
      <c r="I173" s="6">
        <f t="shared" si="13"/>
        <v>-20.791122000000001</v>
      </c>
      <c r="J173" s="6">
        <f t="shared" si="14"/>
        <v>-4.7129788000000001</v>
      </c>
      <c r="L173" s="89">
        <v>13154380000</v>
      </c>
      <c r="M173" s="89">
        <v>-11.077002999999999</v>
      </c>
      <c r="N173" s="89">
        <v>-16.747672999999999</v>
      </c>
      <c r="O173" s="89"/>
      <c r="P173" s="89"/>
      <c r="R173" s="6">
        <f t="shared" si="15"/>
        <v>13.549605</v>
      </c>
      <c r="S173" s="6">
        <f t="shared" si="16"/>
        <v>-13.024411000000001</v>
      </c>
      <c r="T173" s="6">
        <f t="shared" si="17"/>
        <v>-15.409948</v>
      </c>
    </row>
    <row r="174" spans="2:20" x14ac:dyDescent="0.25">
      <c r="B174">
        <v>13233425000</v>
      </c>
      <c r="C174" s="89">
        <v>-18.473223000000001</v>
      </c>
      <c r="D174" s="89">
        <v>-5.5744910000000001</v>
      </c>
      <c r="E174" s="89"/>
      <c r="F174" s="89"/>
      <c r="H174" s="6">
        <f t="shared" si="12"/>
        <v>13.62865</v>
      </c>
      <c r="I174" s="6">
        <f t="shared" si="13"/>
        <v>-21.400255000000001</v>
      </c>
      <c r="J174" s="6">
        <f t="shared" si="14"/>
        <v>-4.5418839000000002</v>
      </c>
      <c r="L174" s="89">
        <v>13233425000</v>
      </c>
      <c r="M174" s="89">
        <v>-11.254669</v>
      </c>
      <c r="N174" s="89">
        <v>-16.380566000000002</v>
      </c>
      <c r="O174" s="89"/>
      <c r="P174" s="89"/>
      <c r="R174" s="6">
        <f t="shared" si="15"/>
        <v>13.62865</v>
      </c>
      <c r="S174" s="6">
        <f t="shared" si="16"/>
        <v>-13.905142</v>
      </c>
      <c r="T174" s="6">
        <f t="shared" si="17"/>
        <v>-15.298646</v>
      </c>
    </row>
    <row r="175" spans="2:20" x14ac:dyDescent="0.25">
      <c r="B175">
        <v>13312470000</v>
      </c>
      <c r="C175" s="89">
        <v>-19.039978000000001</v>
      </c>
      <c r="D175" s="89">
        <v>-5.3290781999999997</v>
      </c>
      <c r="E175" s="89"/>
      <c r="F175" s="89"/>
      <c r="H175" s="6">
        <f t="shared" si="12"/>
        <v>13.707694999999999</v>
      </c>
      <c r="I175" s="6">
        <f t="shared" si="13"/>
        <v>-22.006246999999998</v>
      </c>
      <c r="J175" s="6">
        <f t="shared" si="14"/>
        <v>-4.3862475999999999</v>
      </c>
      <c r="L175" s="89">
        <v>13312470000</v>
      </c>
      <c r="M175" s="89">
        <v>-11.552668000000001</v>
      </c>
      <c r="N175" s="89">
        <v>-16.079920000000001</v>
      </c>
      <c r="O175" s="89"/>
      <c r="P175" s="89"/>
      <c r="R175" s="6">
        <f t="shared" si="15"/>
        <v>13.707694999999999</v>
      </c>
      <c r="S175" s="6">
        <f t="shared" si="16"/>
        <v>-14.886900000000001</v>
      </c>
      <c r="T175" s="6">
        <f t="shared" si="17"/>
        <v>-15.246869999999999</v>
      </c>
    </row>
    <row r="176" spans="2:20" x14ac:dyDescent="0.25">
      <c r="B176">
        <v>13391515000</v>
      </c>
      <c r="C176" s="89">
        <v>-19.619745000000002</v>
      </c>
      <c r="D176" s="89">
        <v>-5.1048387999999996</v>
      </c>
      <c r="E176" s="89"/>
      <c r="F176" s="89"/>
      <c r="H176" s="6">
        <f t="shared" si="12"/>
        <v>13.78674</v>
      </c>
      <c r="I176" s="6">
        <f t="shared" si="13"/>
        <v>-22.599799999999998</v>
      </c>
      <c r="J176" s="6">
        <f t="shared" si="14"/>
        <v>-4.2485843000000001</v>
      </c>
      <c r="L176" s="89">
        <v>13391515000</v>
      </c>
      <c r="M176" s="89">
        <v>-11.961057</v>
      </c>
      <c r="N176" s="89">
        <v>-15.835008999999999</v>
      </c>
      <c r="O176" s="89"/>
      <c r="P176" s="89"/>
      <c r="R176" s="6">
        <f t="shared" si="15"/>
        <v>13.78674</v>
      </c>
      <c r="S176" s="6">
        <f t="shared" si="16"/>
        <v>-16.056025000000002</v>
      </c>
      <c r="T176" s="6">
        <f t="shared" si="17"/>
        <v>-15.216488</v>
      </c>
    </row>
    <row r="177" spans="2:20" x14ac:dyDescent="0.25">
      <c r="B177">
        <v>13470560000</v>
      </c>
      <c r="C177" s="89">
        <v>-20.213401999999999</v>
      </c>
      <c r="D177" s="89">
        <v>-4.9004716999999998</v>
      </c>
      <c r="E177" s="89"/>
      <c r="F177" s="89"/>
      <c r="H177" s="6">
        <f t="shared" si="12"/>
        <v>13.865785000000001</v>
      </c>
      <c r="I177" s="6">
        <f t="shared" si="13"/>
        <v>-23.150248999999999</v>
      </c>
      <c r="J177" s="6">
        <f t="shared" si="14"/>
        <v>-4.1267109</v>
      </c>
      <c r="L177" s="89">
        <v>13470560000</v>
      </c>
      <c r="M177" s="89">
        <v>-12.408404000000001</v>
      </c>
      <c r="N177" s="89">
        <v>-15.609756000000001</v>
      </c>
      <c r="O177" s="89"/>
      <c r="P177" s="89"/>
      <c r="R177" s="6">
        <f t="shared" si="15"/>
        <v>13.865785000000001</v>
      </c>
      <c r="S177" s="6">
        <f t="shared" si="16"/>
        <v>-17.515898</v>
      </c>
      <c r="T177" s="6">
        <f t="shared" si="17"/>
        <v>-15.26394</v>
      </c>
    </row>
    <row r="178" spans="2:20" x14ac:dyDescent="0.25">
      <c r="B178">
        <v>13549605000</v>
      </c>
      <c r="C178" s="89">
        <v>-20.791122000000001</v>
      </c>
      <c r="D178" s="89">
        <v>-4.7129788000000001</v>
      </c>
      <c r="E178" s="89"/>
      <c r="F178" s="89"/>
      <c r="H178" s="6">
        <f t="shared" si="12"/>
        <v>13.94483</v>
      </c>
      <c r="I178" s="6">
        <f t="shared" si="13"/>
        <v>-23.682274</v>
      </c>
      <c r="J178" s="6">
        <f t="shared" si="14"/>
        <v>-4.0218577</v>
      </c>
      <c r="L178" s="89">
        <v>13549605000</v>
      </c>
      <c r="M178" s="89">
        <v>-13.024411000000001</v>
      </c>
      <c r="N178" s="89">
        <v>-15.409948</v>
      </c>
      <c r="O178" s="89"/>
      <c r="P178" s="89"/>
      <c r="R178" s="6">
        <f t="shared" si="15"/>
        <v>13.94483</v>
      </c>
      <c r="S178" s="6">
        <f t="shared" si="16"/>
        <v>-18.912307999999999</v>
      </c>
      <c r="T178" s="6">
        <f t="shared" si="17"/>
        <v>-15.306825999999999</v>
      </c>
    </row>
    <row r="179" spans="2:20" x14ac:dyDescent="0.25">
      <c r="B179">
        <v>13628650000</v>
      </c>
      <c r="C179" s="89">
        <v>-21.400255000000001</v>
      </c>
      <c r="D179" s="89">
        <v>-4.5418839000000002</v>
      </c>
      <c r="E179" s="89"/>
      <c r="F179" s="89"/>
      <c r="H179" s="6">
        <f t="shared" si="12"/>
        <v>14.023875</v>
      </c>
      <c r="I179" s="6">
        <f t="shared" si="13"/>
        <v>-24.123899000000002</v>
      </c>
      <c r="J179" s="6">
        <f t="shared" si="14"/>
        <v>-3.9381029999999999</v>
      </c>
      <c r="L179" s="89">
        <v>13628650000</v>
      </c>
      <c r="M179" s="89">
        <v>-13.905142</v>
      </c>
      <c r="N179" s="89">
        <v>-15.298646</v>
      </c>
      <c r="O179" s="89"/>
      <c r="P179" s="89"/>
      <c r="R179" s="6">
        <f t="shared" si="15"/>
        <v>14.023875</v>
      </c>
      <c r="S179" s="6">
        <f t="shared" si="16"/>
        <v>-20.026598</v>
      </c>
      <c r="T179" s="6">
        <f t="shared" si="17"/>
        <v>-15.297812</v>
      </c>
    </row>
    <row r="180" spans="2:20" x14ac:dyDescent="0.25">
      <c r="B180">
        <v>13707695000</v>
      </c>
      <c r="C180" s="89">
        <v>-22.006246999999998</v>
      </c>
      <c r="D180" s="89">
        <v>-4.3862475999999999</v>
      </c>
      <c r="E180" s="89"/>
      <c r="F180" s="89"/>
      <c r="H180" s="6">
        <f t="shared" si="12"/>
        <v>14.102919999999999</v>
      </c>
      <c r="I180" s="6">
        <f t="shared" si="13"/>
        <v>-24.437121999999999</v>
      </c>
      <c r="J180" s="6">
        <f t="shared" si="14"/>
        <v>-3.8729460000000002</v>
      </c>
      <c r="L180" s="89">
        <v>13707695000</v>
      </c>
      <c r="M180" s="89">
        <v>-14.886900000000001</v>
      </c>
      <c r="N180" s="89">
        <v>-15.246869999999999</v>
      </c>
      <c r="O180" s="89"/>
      <c r="P180" s="89"/>
      <c r="R180" s="6">
        <f t="shared" si="15"/>
        <v>14.102919999999999</v>
      </c>
      <c r="S180" s="6">
        <f t="shared" si="16"/>
        <v>-21.352685999999999</v>
      </c>
      <c r="T180" s="6">
        <f t="shared" si="17"/>
        <v>-15.299613000000001</v>
      </c>
    </row>
    <row r="181" spans="2:20" x14ac:dyDescent="0.25">
      <c r="B181">
        <v>13786740000</v>
      </c>
      <c r="C181" s="89">
        <v>-22.599799999999998</v>
      </c>
      <c r="D181" s="89">
        <v>-4.2485843000000001</v>
      </c>
      <c r="E181" s="89"/>
      <c r="F181" s="89"/>
      <c r="H181" s="6">
        <f t="shared" si="12"/>
        <v>14.181965</v>
      </c>
      <c r="I181" s="6">
        <f t="shared" si="13"/>
        <v>-24.594940000000001</v>
      </c>
      <c r="J181" s="6">
        <f t="shared" si="14"/>
        <v>-3.8272664999999999</v>
      </c>
      <c r="L181" s="89">
        <v>13786740000</v>
      </c>
      <c r="M181" s="89">
        <v>-16.056025000000002</v>
      </c>
      <c r="N181" s="89">
        <v>-15.216488</v>
      </c>
      <c r="O181" s="89"/>
      <c r="P181" s="89"/>
      <c r="R181" s="6">
        <f t="shared" si="15"/>
        <v>14.181965</v>
      </c>
      <c r="S181" s="6">
        <f t="shared" si="16"/>
        <v>-22.625043999999999</v>
      </c>
      <c r="T181" s="6">
        <f t="shared" si="17"/>
        <v>-15.374852000000001</v>
      </c>
    </row>
    <row r="182" spans="2:20" x14ac:dyDescent="0.25">
      <c r="B182">
        <v>13865785000</v>
      </c>
      <c r="C182" s="89">
        <v>-23.150248999999999</v>
      </c>
      <c r="D182" s="89">
        <v>-4.1267109</v>
      </c>
      <c r="E182" s="89"/>
      <c r="F182" s="89"/>
      <c r="H182" s="6">
        <f t="shared" si="12"/>
        <v>14.261010000000001</v>
      </c>
      <c r="I182" s="6">
        <f t="shared" si="13"/>
        <v>-24.579778999999998</v>
      </c>
      <c r="J182" s="6">
        <f t="shared" si="14"/>
        <v>-3.8045626000000001</v>
      </c>
      <c r="L182" s="89">
        <v>13865785000</v>
      </c>
      <c r="M182" s="89">
        <v>-17.515898</v>
      </c>
      <c r="N182" s="89">
        <v>-15.26394</v>
      </c>
      <c r="O182" s="89"/>
      <c r="P182" s="89"/>
      <c r="R182" s="6">
        <f t="shared" si="15"/>
        <v>14.261010000000001</v>
      </c>
      <c r="S182" s="6">
        <f t="shared" si="16"/>
        <v>-23.254465</v>
      </c>
      <c r="T182" s="6">
        <f t="shared" si="17"/>
        <v>-15.479941999999999</v>
      </c>
    </row>
    <row r="183" spans="2:20" x14ac:dyDescent="0.25">
      <c r="B183">
        <v>13944830000</v>
      </c>
      <c r="C183" s="89">
        <v>-23.682274</v>
      </c>
      <c r="D183" s="89">
        <v>-4.0218577</v>
      </c>
      <c r="E183" s="89"/>
      <c r="F183" s="89"/>
      <c r="H183" s="6">
        <f t="shared" si="12"/>
        <v>14.340055</v>
      </c>
      <c r="I183" s="6">
        <f t="shared" si="13"/>
        <v>-24.375903999999998</v>
      </c>
      <c r="J183" s="6">
        <f t="shared" si="14"/>
        <v>-3.8046479</v>
      </c>
      <c r="L183" s="89">
        <v>13944830000</v>
      </c>
      <c r="M183" s="89">
        <v>-18.912307999999999</v>
      </c>
      <c r="N183" s="89">
        <v>-15.306825999999999</v>
      </c>
      <c r="O183" s="89"/>
      <c r="P183" s="89"/>
      <c r="R183" s="6">
        <f t="shared" si="15"/>
        <v>14.340055</v>
      </c>
      <c r="S183" s="6">
        <f t="shared" si="16"/>
        <v>-23.559622000000001</v>
      </c>
      <c r="T183" s="6">
        <f t="shared" si="17"/>
        <v>-15.708175000000001</v>
      </c>
    </row>
    <row r="184" spans="2:20" x14ac:dyDescent="0.25">
      <c r="B184">
        <v>14023875000</v>
      </c>
      <c r="C184" s="89">
        <v>-24.123899000000002</v>
      </c>
      <c r="D184" s="89">
        <v>-3.9381029999999999</v>
      </c>
      <c r="E184" s="89"/>
      <c r="F184" s="89"/>
      <c r="H184" s="6">
        <f t="shared" si="12"/>
        <v>14.4191</v>
      </c>
      <c r="I184" s="6">
        <f t="shared" si="13"/>
        <v>-24.018847999999998</v>
      </c>
      <c r="J184" s="6">
        <f t="shared" si="14"/>
        <v>-3.8288158999999999</v>
      </c>
      <c r="L184" s="89">
        <v>14023875000</v>
      </c>
      <c r="M184" s="89">
        <v>-20.026598</v>
      </c>
      <c r="N184" s="89">
        <v>-15.297812</v>
      </c>
      <c r="O184" s="89"/>
      <c r="P184" s="89"/>
      <c r="R184" s="6">
        <f t="shared" si="15"/>
        <v>14.4191</v>
      </c>
      <c r="S184" s="6">
        <f t="shared" si="16"/>
        <v>-23.856670000000001</v>
      </c>
      <c r="T184" s="6">
        <f t="shared" si="17"/>
        <v>-16.106783</v>
      </c>
    </row>
    <row r="185" spans="2:20" x14ac:dyDescent="0.25">
      <c r="B185">
        <v>14102920000</v>
      </c>
      <c r="C185" s="89">
        <v>-24.437121999999999</v>
      </c>
      <c r="D185" s="89">
        <v>-3.8729460000000002</v>
      </c>
      <c r="E185" s="89"/>
      <c r="F185" s="89"/>
      <c r="H185" s="6">
        <f t="shared" si="12"/>
        <v>14.498144999999999</v>
      </c>
      <c r="I185" s="6">
        <f t="shared" si="13"/>
        <v>-23.557732000000001</v>
      </c>
      <c r="J185" s="6">
        <f t="shared" si="14"/>
        <v>-3.8788114</v>
      </c>
      <c r="L185" s="89">
        <v>14102920000</v>
      </c>
      <c r="M185" s="89">
        <v>-21.352685999999999</v>
      </c>
      <c r="N185" s="89">
        <v>-15.299613000000001</v>
      </c>
      <c r="O185" s="89"/>
      <c r="P185" s="89"/>
      <c r="R185" s="6">
        <f t="shared" si="15"/>
        <v>14.498144999999999</v>
      </c>
      <c r="S185" s="6">
        <f t="shared" si="16"/>
        <v>-23.427987999999999</v>
      </c>
      <c r="T185" s="6">
        <f t="shared" si="17"/>
        <v>-16.726113999999999</v>
      </c>
    </row>
    <row r="186" spans="2:20" x14ac:dyDescent="0.25">
      <c r="B186">
        <v>14181965000</v>
      </c>
      <c r="C186" s="89">
        <v>-24.594940000000001</v>
      </c>
      <c r="D186" s="89">
        <v>-3.8272664999999999</v>
      </c>
      <c r="E186" s="89"/>
      <c r="F186" s="89"/>
      <c r="H186" s="6">
        <f t="shared" si="12"/>
        <v>14.57719</v>
      </c>
      <c r="I186" s="6">
        <f t="shared" si="13"/>
        <v>-22.978991000000001</v>
      </c>
      <c r="J186" s="6">
        <f t="shared" si="14"/>
        <v>-3.9545712000000002</v>
      </c>
      <c r="L186" s="89">
        <v>14181965000</v>
      </c>
      <c r="M186" s="89">
        <v>-22.625043999999999</v>
      </c>
      <c r="N186" s="89">
        <v>-15.374852000000001</v>
      </c>
      <c r="O186" s="89"/>
      <c r="P186" s="89"/>
      <c r="R186" s="6">
        <f t="shared" si="15"/>
        <v>14.57719</v>
      </c>
      <c r="S186" s="6">
        <f t="shared" si="16"/>
        <v>-22.503498</v>
      </c>
      <c r="T186" s="6">
        <f t="shared" si="17"/>
        <v>-17.296997000000001</v>
      </c>
    </row>
    <row r="187" spans="2:20" x14ac:dyDescent="0.25">
      <c r="B187">
        <v>14261010000</v>
      </c>
      <c r="C187" s="89">
        <v>-24.579778999999998</v>
      </c>
      <c r="D187" s="89">
        <v>-3.8045626000000001</v>
      </c>
      <c r="E187" s="89"/>
      <c r="F187" s="89"/>
      <c r="H187" s="6">
        <f t="shared" si="12"/>
        <v>14.656235000000001</v>
      </c>
      <c r="I187" s="6">
        <f t="shared" si="13"/>
        <v>-22.337662000000002</v>
      </c>
      <c r="J187" s="6">
        <f t="shared" si="14"/>
        <v>-4.0574808000000004</v>
      </c>
      <c r="L187" s="89">
        <v>14261010000</v>
      </c>
      <c r="M187" s="89">
        <v>-23.254465</v>
      </c>
      <c r="N187" s="89">
        <v>-15.479941999999999</v>
      </c>
      <c r="O187" s="89"/>
      <c r="P187" s="89"/>
      <c r="R187" s="6">
        <f t="shared" si="15"/>
        <v>14.656235000000001</v>
      </c>
      <c r="S187" s="6">
        <f t="shared" si="16"/>
        <v>-21.526035</v>
      </c>
      <c r="T187" s="6">
        <f t="shared" si="17"/>
        <v>-17.744242</v>
      </c>
    </row>
    <row r="188" spans="2:20" x14ac:dyDescent="0.25">
      <c r="B188">
        <v>14340055000</v>
      </c>
      <c r="C188" s="89">
        <v>-24.375903999999998</v>
      </c>
      <c r="D188" s="89">
        <v>-3.8046479</v>
      </c>
      <c r="E188" s="89"/>
      <c r="F188" s="89"/>
      <c r="H188" s="6">
        <f t="shared" si="12"/>
        <v>14.735279999999999</v>
      </c>
      <c r="I188" s="6">
        <f t="shared" si="13"/>
        <v>-21.652792000000002</v>
      </c>
      <c r="J188" s="6">
        <f t="shared" si="14"/>
        <v>-4.1888256000000004</v>
      </c>
      <c r="L188" s="89">
        <v>14340055000</v>
      </c>
      <c r="M188" s="89">
        <v>-23.559622000000001</v>
      </c>
      <c r="N188" s="89">
        <v>-15.708175000000001</v>
      </c>
      <c r="O188" s="89"/>
      <c r="P188" s="89"/>
      <c r="R188" s="6">
        <f t="shared" si="15"/>
        <v>14.735279999999999</v>
      </c>
      <c r="S188" s="6">
        <f t="shared" si="16"/>
        <v>-20.401712</v>
      </c>
      <c r="T188" s="6">
        <f t="shared" si="17"/>
        <v>-17.959002999999999</v>
      </c>
    </row>
    <row r="189" spans="2:20" x14ac:dyDescent="0.25">
      <c r="B189">
        <v>14419100000</v>
      </c>
      <c r="C189" s="89">
        <v>-24.018847999999998</v>
      </c>
      <c r="D189" s="89">
        <v>-3.8288158999999999</v>
      </c>
      <c r="E189" s="89"/>
      <c r="F189" s="89"/>
      <c r="H189" s="6">
        <f t="shared" si="12"/>
        <v>14.814325</v>
      </c>
      <c r="I189" s="6">
        <f t="shared" si="13"/>
        <v>-20.926939000000001</v>
      </c>
      <c r="J189" s="6">
        <f t="shared" si="14"/>
        <v>-4.3456983999999999</v>
      </c>
      <c r="L189" s="89">
        <v>14419100000</v>
      </c>
      <c r="M189" s="89">
        <v>-23.856670000000001</v>
      </c>
      <c r="N189" s="89">
        <v>-16.106783</v>
      </c>
      <c r="O189" s="89"/>
      <c r="P189" s="89"/>
      <c r="R189" s="6">
        <f t="shared" si="15"/>
        <v>14.814325</v>
      </c>
      <c r="S189" s="6">
        <f t="shared" si="16"/>
        <v>-19.125488000000001</v>
      </c>
      <c r="T189" s="6">
        <f t="shared" si="17"/>
        <v>-17.95262</v>
      </c>
    </row>
    <row r="190" spans="2:20" x14ac:dyDescent="0.25">
      <c r="B190">
        <v>14498145000</v>
      </c>
      <c r="C190" s="89">
        <v>-23.557732000000001</v>
      </c>
      <c r="D190" s="89">
        <v>-3.8788114</v>
      </c>
      <c r="E190" s="89"/>
      <c r="F190" s="89"/>
      <c r="H190" s="6">
        <f t="shared" si="12"/>
        <v>14.893370000000001</v>
      </c>
      <c r="I190" s="6">
        <f t="shared" si="13"/>
        <v>-20.200589999999998</v>
      </c>
      <c r="J190" s="6">
        <f t="shared" si="14"/>
        <v>-4.5327267999999998</v>
      </c>
      <c r="L190" s="89">
        <v>14498145000</v>
      </c>
      <c r="M190" s="89">
        <v>-23.427987999999999</v>
      </c>
      <c r="N190" s="89">
        <v>-16.726113999999999</v>
      </c>
      <c r="O190" s="89"/>
      <c r="P190" s="89"/>
      <c r="R190" s="6">
        <f t="shared" si="15"/>
        <v>14.893370000000001</v>
      </c>
      <c r="S190" s="6">
        <f t="shared" si="16"/>
        <v>-18.055133999999999</v>
      </c>
      <c r="T190" s="6">
        <f t="shared" si="17"/>
        <v>-17.690228000000001</v>
      </c>
    </row>
    <row r="191" spans="2:20" x14ac:dyDescent="0.25">
      <c r="B191">
        <v>14577190000</v>
      </c>
      <c r="C191" s="89">
        <v>-22.978991000000001</v>
      </c>
      <c r="D191" s="89">
        <v>-3.9545712000000002</v>
      </c>
      <c r="E191" s="89"/>
      <c r="F191" s="89"/>
      <c r="H191" s="6">
        <f t="shared" si="12"/>
        <v>14.972415</v>
      </c>
      <c r="I191" s="6">
        <f t="shared" si="13"/>
        <v>-19.523492999999998</v>
      </c>
      <c r="J191" s="6">
        <f t="shared" si="14"/>
        <v>-4.7465510000000002</v>
      </c>
      <c r="L191" s="89">
        <v>14577190000</v>
      </c>
      <c r="M191" s="89">
        <v>-22.503498</v>
      </c>
      <c r="N191" s="89">
        <v>-17.296997000000001</v>
      </c>
      <c r="O191" s="89"/>
      <c r="P191" s="89"/>
      <c r="R191" s="6">
        <f t="shared" si="15"/>
        <v>14.972415</v>
      </c>
      <c r="S191" s="6">
        <f t="shared" si="16"/>
        <v>-17.155992999999999</v>
      </c>
      <c r="T191" s="6">
        <f t="shared" si="17"/>
        <v>-17.249348000000001</v>
      </c>
    </row>
    <row r="192" spans="2:20" x14ac:dyDescent="0.25">
      <c r="B192">
        <v>14656235000</v>
      </c>
      <c r="C192" s="89">
        <v>-22.337662000000002</v>
      </c>
      <c r="D192" s="89">
        <v>-4.0574808000000004</v>
      </c>
      <c r="E192" s="89"/>
      <c r="F192" s="89"/>
      <c r="H192" s="6">
        <f t="shared" si="12"/>
        <v>15.051460000000001</v>
      </c>
      <c r="I192" s="6">
        <f t="shared" si="13"/>
        <v>-18.879034000000001</v>
      </c>
      <c r="J192" s="6">
        <f t="shared" si="14"/>
        <v>-4.9607887000000002</v>
      </c>
      <c r="L192" s="89">
        <v>14656235000</v>
      </c>
      <c r="M192" s="89">
        <v>-21.526035</v>
      </c>
      <c r="N192" s="89">
        <v>-17.744242</v>
      </c>
      <c r="O192" s="89"/>
      <c r="P192" s="89"/>
      <c r="R192" s="6">
        <f t="shared" si="15"/>
        <v>15.051460000000001</v>
      </c>
      <c r="S192" s="6">
        <f t="shared" si="16"/>
        <v>-16.563148000000002</v>
      </c>
      <c r="T192" s="6">
        <f t="shared" si="17"/>
        <v>-16.518156000000001</v>
      </c>
    </row>
    <row r="193" spans="2:20" x14ac:dyDescent="0.25">
      <c r="B193">
        <v>14735280000</v>
      </c>
      <c r="C193" s="89">
        <v>-21.652792000000002</v>
      </c>
      <c r="D193" s="89">
        <v>-4.1888256000000004</v>
      </c>
      <c r="E193" s="89"/>
      <c r="F193" s="89"/>
      <c r="H193" s="6">
        <f t="shared" si="12"/>
        <v>15.130504999999999</v>
      </c>
      <c r="I193" s="6">
        <f t="shared" si="13"/>
        <v>-18.264336</v>
      </c>
      <c r="J193" s="6">
        <f t="shared" si="14"/>
        <v>-5.2261715000000004</v>
      </c>
      <c r="L193" s="89">
        <v>14735280000</v>
      </c>
      <c r="M193" s="89">
        <v>-20.401712</v>
      </c>
      <c r="N193" s="89">
        <v>-17.959002999999999</v>
      </c>
      <c r="O193" s="89"/>
      <c r="P193" s="89"/>
      <c r="R193" s="6">
        <f t="shared" si="15"/>
        <v>15.130504999999999</v>
      </c>
      <c r="S193" s="6">
        <f t="shared" si="16"/>
        <v>-16.337761</v>
      </c>
      <c r="T193" s="6">
        <f t="shared" si="17"/>
        <v>-15.491932</v>
      </c>
    </row>
    <row r="194" spans="2:20" x14ac:dyDescent="0.25">
      <c r="B194">
        <v>14814325000</v>
      </c>
      <c r="C194" s="89">
        <v>-20.926939000000001</v>
      </c>
      <c r="D194" s="89">
        <v>-4.3456983999999999</v>
      </c>
      <c r="E194" s="89"/>
      <c r="F194" s="89"/>
      <c r="H194" s="6">
        <f t="shared" si="12"/>
        <v>15.20955</v>
      </c>
      <c r="I194" s="6">
        <f t="shared" si="13"/>
        <v>-17.682724</v>
      </c>
      <c r="J194" s="6">
        <f t="shared" si="14"/>
        <v>-5.5206270000000002</v>
      </c>
      <c r="L194" s="89">
        <v>14814325000</v>
      </c>
      <c r="M194" s="89">
        <v>-19.125488000000001</v>
      </c>
      <c r="N194" s="89">
        <v>-17.95262</v>
      </c>
      <c r="O194" s="89"/>
      <c r="P194" s="89"/>
      <c r="R194" s="6">
        <f t="shared" si="15"/>
        <v>15.20955</v>
      </c>
      <c r="S194" s="6">
        <f t="shared" si="16"/>
        <v>-16.327337</v>
      </c>
      <c r="T194" s="6">
        <f t="shared" si="17"/>
        <v>-14.16358</v>
      </c>
    </row>
    <row r="195" spans="2:20" x14ac:dyDescent="0.25">
      <c r="B195">
        <v>14893370000</v>
      </c>
      <c r="C195" s="89">
        <v>-20.200589999999998</v>
      </c>
      <c r="D195" s="89">
        <v>-4.5327267999999998</v>
      </c>
      <c r="E195" s="89"/>
      <c r="F195" s="89"/>
      <c r="H195" s="6">
        <f t="shared" si="12"/>
        <v>15.288595000000001</v>
      </c>
      <c r="I195" s="6">
        <f t="shared" si="13"/>
        <v>-17.209019000000001</v>
      </c>
      <c r="J195" s="6">
        <f t="shared" si="14"/>
        <v>-5.8432278999999996</v>
      </c>
      <c r="L195" s="89">
        <v>14893370000</v>
      </c>
      <c r="M195" s="89">
        <v>-18.055133999999999</v>
      </c>
      <c r="N195" s="89">
        <v>-17.690228000000001</v>
      </c>
      <c r="O195" s="89"/>
      <c r="P195" s="89"/>
      <c r="R195" s="6">
        <f t="shared" si="15"/>
        <v>15.288595000000001</v>
      </c>
      <c r="S195" s="6">
        <f t="shared" si="16"/>
        <v>-16.471243000000001</v>
      </c>
      <c r="T195" s="6">
        <f t="shared" si="17"/>
        <v>-12.814062</v>
      </c>
    </row>
    <row r="196" spans="2:20" x14ac:dyDescent="0.25">
      <c r="B196">
        <v>14972415000</v>
      </c>
      <c r="C196" s="89">
        <v>-19.523492999999998</v>
      </c>
      <c r="D196" s="89">
        <v>-4.7465510000000002</v>
      </c>
      <c r="E196" s="89"/>
      <c r="F196" s="89"/>
      <c r="H196" s="6">
        <f t="shared" ref="H196:H204" si="18">B201/1000000000</f>
        <v>15.36764</v>
      </c>
      <c r="I196" s="6">
        <f t="shared" ref="I196:I204" si="19">C201</f>
        <v>-16.761161999999999</v>
      </c>
      <c r="J196" s="6">
        <f t="shared" ref="J196:J204" si="20">D201</f>
        <v>-6.1915975000000003</v>
      </c>
      <c r="L196" s="89">
        <v>14972415000</v>
      </c>
      <c r="M196" s="89">
        <v>-17.155992999999999</v>
      </c>
      <c r="N196" s="89">
        <v>-17.249348000000001</v>
      </c>
      <c r="O196" s="89"/>
      <c r="P196" s="89"/>
      <c r="R196" s="6">
        <f t="shared" ref="R196:R204" si="21">L201/1000000000</f>
        <v>15.36764</v>
      </c>
      <c r="S196" s="6">
        <f t="shared" ref="S196:S204" si="22">M201</f>
        <v>-16.832073000000001</v>
      </c>
      <c r="T196" s="6">
        <f t="shared" ref="T196:T204" si="23">N201</f>
        <v>-11.553100000000001</v>
      </c>
    </row>
    <row r="197" spans="2:20" x14ac:dyDescent="0.25">
      <c r="B197">
        <v>15051460000</v>
      </c>
      <c r="C197" s="89">
        <v>-18.879034000000001</v>
      </c>
      <c r="D197" s="89">
        <v>-4.9607887000000002</v>
      </c>
      <c r="E197" s="89"/>
      <c r="F197" s="89"/>
      <c r="H197" s="6">
        <f t="shared" si="18"/>
        <v>15.446685</v>
      </c>
      <c r="I197" s="6">
        <f t="shared" si="19"/>
        <v>-16.3901</v>
      </c>
      <c r="J197" s="6">
        <f t="shared" si="20"/>
        <v>-6.5598650000000003</v>
      </c>
      <c r="L197" s="89">
        <v>15051460000</v>
      </c>
      <c r="M197" s="89">
        <v>-16.563148000000002</v>
      </c>
      <c r="N197" s="89">
        <v>-16.518156000000001</v>
      </c>
      <c r="O197" s="89"/>
      <c r="P197" s="89"/>
      <c r="R197" s="6">
        <f t="shared" si="21"/>
        <v>15.446685</v>
      </c>
      <c r="S197" s="6">
        <f t="shared" si="22"/>
        <v>-17.351101</v>
      </c>
      <c r="T197" s="6">
        <f t="shared" si="23"/>
        <v>-10.535519000000001</v>
      </c>
    </row>
    <row r="198" spans="2:20" x14ac:dyDescent="0.25">
      <c r="B198">
        <v>15130505000</v>
      </c>
      <c r="C198" s="89">
        <v>-18.264336</v>
      </c>
      <c r="D198" s="89">
        <v>-5.2261715000000004</v>
      </c>
      <c r="E198" s="89"/>
      <c r="F198" s="89"/>
      <c r="H198" s="6">
        <f t="shared" si="18"/>
        <v>15.525729999999999</v>
      </c>
      <c r="I198" s="6">
        <f t="shared" si="19"/>
        <v>-16.150041999999999</v>
      </c>
      <c r="J198" s="6">
        <f t="shared" si="20"/>
        <v>-6.9516581999999998</v>
      </c>
      <c r="L198" s="89">
        <v>15130505000</v>
      </c>
      <c r="M198" s="89">
        <v>-16.337761</v>
      </c>
      <c r="N198" s="89">
        <v>-15.491932</v>
      </c>
      <c r="O198" s="89"/>
      <c r="P198" s="89"/>
      <c r="R198" s="6">
        <f t="shared" si="21"/>
        <v>15.525729999999999</v>
      </c>
      <c r="S198" s="6">
        <f t="shared" si="22"/>
        <v>-17.966025999999999</v>
      </c>
      <c r="T198" s="6">
        <f t="shared" si="23"/>
        <v>-9.7395992000000007</v>
      </c>
    </row>
    <row r="199" spans="2:20" x14ac:dyDescent="0.25">
      <c r="B199">
        <v>15209550000</v>
      </c>
      <c r="C199" s="89">
        <v>-17.682724</v>
      </c>
      <c r="D199" s="89">
        <v>-5.5206270000000002</v>
      </c>
      <c r="E199" s="89"/>
      <c r="F199" s="89"/>
      <c r="H199" s="6">
        <f t="shared" si="18"/>
        <v>15.604775</v>
      </c>
      <c r="I199" s="6">
        <f t="shared" si="19"/>
        <v>-15.995926000000001</v>
      </c>
      <c r="J199" s="6">
        <f t="shared" si="20"/>
        <v>-7.3536166999999999</v>
      </c>
      <c r="L199" s="89">
        <v>15209550000</v>
      </c>
      <c r="M199" s="89">
        <v>-16.327337</v>
      </c>
      <c r="N199" s="89">
        <v>-14.16358</v>
      </c>
      <c r="O199" s="89"/>
      <c r="P199" s="89"/>
      <c r="R199" s="6">
        <f t="shared" si="21"/>
        <v>15.604775</v>
      </c>
      <c r="S199" s="6">
        <f t="shared" si="22"/>
        <v>-18.674194</v>
      </c>
      <c r="T199" s="6">
        <f t="shared" si="23"/>
        <v>-9.1183490999999997</v>
      </c>
    </row>
    <row r="200" spans="2:20" x14ac:dyDescent="0.25">
      <c r="B200">
        <v>15288595000</v>
      </c>
      <c r="C200" s="89">
        <v>-17.209019000000001</v>
      </c>
      <c r="D200" s="89">
        <v>-5.8432278999999996</v>
      </c>
      <c r="E200" s="89"/>
      <c r="F200" s="89"/>
      <c r="H200" s="6">
        <f t="shared" si="18"/>
        <v>15.683820000000001</v>
      </c>
      <c r="I200" s="6">
        <f t="shared" si="19"/>
        <v>-15.998773</v>
      </c>
      <c r="J200" s="6">
        <f t="shared" si="20"/>
        <v>-7.7525668000000003</v>
      </c>
      <c r="L200" s="89">
        <v>15288595000</v>
      </c>
      <c r="M200" s="89">
        <v>-16.471243000000001</v>
      </c>
      <c r="N200" s="89">
        <v>-12.814062</v>
      </c>
      <c r="O200" s="89"/>
      <c r="P200" s="89"/>
      <c r="R200" s="6">
        <f t="shared" si="21"/>
        <v>15.683820000000001</v>
      </c>
      <c r="S200" s="6">
        <f t="shared" si="22"/>
        <v>-19.491202999999999</v>
      </c>
      <c r="T200" s="6">
        <f t="shared" si="23"/>
        <v>-8.6282481999999998</v>
      </c>
    </row>
    <row r="201" spans="2:20" x14ac:dyDescent="0.25">
      <c r="B201">
        <v>15367640000</v>
      </c>
      <c r="C201" s="89">
        <v>-16.761161999999999</v>
      </c>
      <c r="D201" s="89">
        <v>-6.1915975000000003</v>
      </c>
      <c r="E201" s="89"/>
      <c r="F201" s="89"/>
      <c r="H201" s="6">
        <f t="shared" si="18"/>
        <v>15.762865</v>
      </c>
      <c r="I201" s="6">
        <f t="shared" si="19"/>
        <v>-16.302643</v>
      </c>
      <c r="J201" s="6">
        <f t="shared" si="20"/>
        <v>-8.1134014000000008</v>
      </c>
      <c r="L201" s="89">
        <v>15367640000</v>
      </c>
      <c r="M201" s="89">
        <v>-16.832073000000001</v>
      </c>
      <c r="N201" s="89">
        <v>-11.553100000000001</v>
      </c>
      <c r="O201" s="89"/>
      <c r="P201" s="89"/>
      <c r="R201" s="6">
        <f t="shared" si="21"/>
        <v>15.762865</v>
      </c>
      <c r="S201" s="6">
        <f t="shared" si="22"/>
        <v>-20.384352</v>
      </c>
      <c r="T201" s="6">
        <f t="shared" si="23"/>
        <v>-8.2587252000000007</v>
      </c>
    </row>
    <row r="202" spans="2:20" x14ac:dyDescent="0.25">
      <c r="B202">
        <v>15446685000</v>
      </c>
      <c r="C202" s="89">
        <v>-16.3901</v>
      </c>
      <c r="D202" s="89">
        <v>-6.5598650000000003</v>
      </c>
      <c r="E202" s="89"/>
      <c r="F202" s="89"/>
      <c r="H202" s="6">
        <f t="shared" si="18"/>
        <v>15.84191</v>
      </c>
      <c r="I202" s="6">
        <f t="shared" si="19"/>
        <v>-16.864111000000001</v>
      </c>
      <c r="J202" s="6">
        <f t="shared" si="20"/>
        <v>-8.4312181000000006</v>
      </c>
      <c r="L202" s="89">
        <v>15446685000</v>
      </c>
      <c r="M202" s="89">
        <v>-17.351101</v>
      </c>
      <c r="N202" s="89">
        <v>-10.535519000000001</v>
      </c>
      <c r="O202" s="89"/>
      <c r="P202" s="89"/>
      <c r="R202" s="6">
        <f t="shared" si="21"/>
        <v>15.84191</v>
      </c>
      <c r="S202" s="6">
        <f t="shared" si="22"/>
        <v>-21.353128000000002</v>
      </c>
      <c r="T202" s="6">
        <f t="shared" si="23"/>
        <v>-7.9848590000000002</v>
      </c>
    </row>
    <row r="203" spans="2:20" x14ac:dyDescent="0.25">
      <c r="B203">
        <v>15525730000</v>
      </c>
      <c r="C203" s="89">
        <v>-16.150041999999999</v>
      </c>
      <c r="D203" s="89">
        <v>-6.9516581999999998</v>
      </c>
      <c r="E203" s="89"/>
      <c r="F203" s="89"/>
      <c r="H203" s="6">
        <f t="shared" si="18"/>
        <v>15.920954999999999</v>
      </c>
      <c r="I203" s="6">
        <f t="shared" si="19"/>
        <v>-17.410831000000002</v>
      </c>
      <c r="J203" s="6">
        <f t="shared" si="20"/>
        <v>-8.7028283999999996</v>
      </c>
      <c r="L203" s="89">
        <v>15525730000</v>
      </c>
      <c r="M203" s="89">
        <v>-17.966025999999999</v>
      </c>
      <c r="N203" s="89">
        <v>-9.7395992000000007</v>
      </c>
      <c r="O203" s="89"/>
      <c r="P203" s="89"/>
      <c r="R203" s="6">
        <f t="shared" si="21"/>
        <v>15.920954999999999</v>
      </c>
      <c r="S203" s="6">
        <f t="shared" si="22"/>
        <v>-22.159012000000001</v>
      </c>
      <c r="T203" s="6">
        <f t="shared" si="23"/>
        <v>-7.7875380999999999</v>
      </c>
    </row>
    <row r="204" spans="2:20" x14ac:dyDescent="0.25">
      <c r="B204">
        <v>15604775000</v>
      </c>
      <c r="C204" s="89">
        <v>-15.995926000000001</v>
      </c>
      <c r="D204" s="89">
        <v>-7.3536166999999999</v>
      </c>
      <c r="E204" s="89"/>
      <c r="F204" s="89"/>
      <c r="H204" s="6">
        <f t="shared" si="18"/>
        <v>16</v>
      </c>
      <c r="I204" s="6">
        <f t="shared" si="19"/>
        <v>-17.954249999999998</v>
      </c>
      <c r="J204" s="6">
        <f t="shared" si="20"/>
        <v>-8.9258804000000005</v>
      </c>
      <c r="L204" s="89">
        <v>15604775000</v>
      </c>
      <c r="M204" s="89">
        <v>-18.674194</v>
      </c>
      <c r="N204" s="89">
        <v>-9.1183490999999997</v>
      </c>
      <c r="O204" s="89"/>
      <c r="P204" s="89"/>
      <c r="R204" s="6">
        <f t="shared" si="21"/>
        <v>16</v>
      </c>
      <c r="S204" s="6">
        <f t="shared" si="22"/>
        <v>-22.785661999999999</v>
      </c>
      <c r="T204" s="6">
        <f t="shared" si="23"/>
        <v>-7.6473221999999996</v>
      </c>
    </row>
    <row r="205" spans="2:20" x14ac:dyDescent="0.25">
      <c r="B205">
        <v>15683820000</v>
      </c>
      <c r="C205" s="89">
        <v>-15.998773</v>
      </c>
      <c r="D205" s="89">
        <v>-7.7525668000000003</v>
      </c>
      <c r="E205" s="89"/>
      <c r="F205" s="89"/>
      <c r="L205" s="89">
        <v>15683820000</v>
      </c>
      <c r="M205" s="89">
        <v>-19.491202999999999</v>
      </c>
      <c r="N205" s="89">
        <v>-8.6282481999999998</v>
      </c>
      <c r="O205" s="89"/>
      <c r="P205" s="89"/>
    </row>
    <row r="206" spans="2:20" x14ac:dyDescent="0.25">
      <c r="B206">
        <v>15762865000</v>
      </c>
      <c r="C206" s="89">
        <v>-16.302643</v>
      </c>
      <c r="D206" s="89">
        <v>-8.1134014000000008</v>
      </c>
      <c r="E206" s="89"/>
      <c r="F206" s="89"/>
      <c r="L206" s="89">
        <v>15762865000</v>
      </c>
      <c r="M206" s="89">
        <v>-20.384352</v>
      </c>
      <c r="N206" s="89">
        <v>-8.2587252000000007</v>
      </c>
      <c r="O206" s="89"/>
      <c r="P206" s="89"/>
    </row>
    <row r="207" spans="2:20" x14ac:dyDescent="0.25">
      <c r="B207">
        <v>15841910000</v>
      </c>
      <c r="C207" s="89">
        <v>-16.864111000000001</v>
      </c>
      <c r="D207" s="89">
        <v>-8.4312181000000006</v>
      </c>
      <c r="E207" s="89"/>
      <c r="F207" s="89"/>
      <c r="L207" s="89">
        <v>15841910000</v>
      </c>
      <c r="M207" s="89">
        <v>-21.353128000000002</v>
      </c>
      <c r="N207" s="89">
        <v>-7.9848590000000002</v>
      </c>
      <c r="O207" s="89"/>
      <c r="P207" s="89"/>
    </row>
    <row r="208" spans="2:20" x14ac:dyDescent="0.25">
      <c r="B208">
        <v>15920955000</v>
      </c>
      <c r="C208" s="89">
        <v>-17.410831000000002</v>
      </c>
      <c r="D208" s="89">
        <v>-8.7028283999999996</v>
      </c>
      <c r="E208" s="89"/>
      <c r="F208" s="89"/>
      <c r="L208" s="89">
        <v>15920955000</v>
      </c>
      <c r="M208" s="89">
        <v>-22.159012000000001</v>
      </c>
      <c r="N208" s="89">
        <v>-7.7875380999999999</v>
      </c>
      <c r="O208" s="89"/>
      <c r="P208" s="89"/>
    </row>
    <row r="209" spans="2:16" x14ac:dyDescent="0.25">
      <c r="B209">
        <v>16000000000</v>
      </c>
      <c r="C209" s="89">
        <v>-17.954249999999998</v>
      </c>
      <c r="D209" s="89">
        <v>-8.9258804000000005</v>
      </c>
      <c r="E209" s="89"/>
      <c r="F209" s="89"/>
      <c r="L209" s="89">
        <v>16000000000</v>
      </c>
      <c r="M209" s="89">
        <v>-22.785661999999999</v>
      </c>
      <c r="N209" s="89">
        <v>-7.6473221999999996</v>
      </c>
      <c r="O209" s="89"/>
      <c r="P209" s="89"/>
    </row>
    <row r="210" spans="2:16" x14ac:dyDescent="0.25">
      <c r="B210" t="s">
        <v>21</v>
      </c>
      <c r="C210" s="89"/>
      <c r="D210" s="89"/>
      <c r="E210" s="89"/>
      <c r="F210" s="89"/>
      <c r="L210" s="89" t="s">
        <v>21</v>
      </c>
      <c r="M210" s="89"/>
      <c r="N210" s="89"/>
      <c r="O210" s="89"/>
      <c r="P210" s="89"/>
    </row>
    <row r="211" spans="2:16" x14ac:dyDescent="0.25">
      <c r="C211" s="89"/>
      <c r="D211" s="89"/>
      <c r="E211" s="89"/>
      <c r="F211" s="89"/>
      <c r="L211" s="89"/>
      <c r="M211" s="89"/>
      <c r="N211" s="89"/>
      <c r="O211" s="89"/>
      <c r="P211" s="89"/>
    </row>
    <row r="212" spans="2:16" x14ac:dyDescent="0.25">
      <c r="C212" s="89"/>
      <c r="D212" s="89"/>
      <c r="E212" s="89"/>
      <c r="F212" s="89"/>
      <c r="L212" s="89"/>
      <c r="M212" s="89"/>
      <c r="N212" s="89"/>
      <c r="O212" s="89"/>
      <c r="P212" s="89"/>
    </row>
    <row r="213" spans="2:16" x14ac:dyDescent="0.25">
      <c r="B213" t="s">
        <v>18</v>
      </c>
      <c r="C213" s="89"/>
      <c r="D213" s="89"/>
      <c r="E213" s="89"/>
      <c r="F213" s="89"/>
      <c r="L213" s="89" t="s">
        <v>18</v>
      </c>
      <c r="M213" s="89"/>
      <c r="N213" s="89"/>
      <c r="O213" s="89"/>
      <c r="P213" s="89"/>
    </row>
    <row r="214" spans="2:16" x14ac:dyDescent="0.25">
      <c r="B214" t="s">
        <v>19</v>
      </c>
      <c r="C214" s="89" t="s">
        <v>270</v>
      </c>
      <c r="D214" s="89" t="s">
        <v>271</v>
      </c>
      <c r="E214" s="89"/>
      <c r="F214" s="89"/>
      <c r="L214" s="89" t="s">
        <v>19</v>
      </c>
      <c r="M214" s="89" t="s">
        <v>270</v>
      </c>
      <c r="N214" s="89" t="s">
        <v>271</v>
      </c>
      <c r="O214" s="89"/>
      <c r="P214" s="89"/>
    </row>
    <row r="215" spans="2:16" x14ac:dyDescent="0.25">
      <c r="B215">
        <v>10000000</v>
      </c>
      <c r="C215" s="89">
        <v>-7.9869994999999996</v>
      </c>
      <c r="D215" s="89">
        <v>-21.008058999999999</v>
      </c>
      <c r="E215" s="89"/>
      <c r="F215" s="89"/>
      <c r="L215" s="89">
        <v>10000000</v>
      </c>
      <c r="M215" s="89">
        <v>-8.5452604000000001</v>
      </c>
      <c r="N215" s="89">
        <v>-16.867011999999999</v>
      </c>
      <c r="O215" s="89"/>
      <c r="P215" s="89"/>
    </row>
    <row r="216" spans="2:16" x14ac:dyDescent="0.25">
      <c r="B216">
        <v>69900000</v>
      </c>
      <c r="C216" s="89">
        <v>-7.9772553000000004</v>
      </c>
      <c r="D216" s="89">
        <v>-21.146291999999999</v>
      </c>
      <c r="E216" s="89"/>
      <c r="F216" s="89"/>
      <c r="L216" s="89">
        <v>69900000</v>
      </c>
      <c r="M216" s="89">
        <v>-8.5557593999999995</v>
      </c>
      <c r="N216" s="89">
        <v>-17.162299999999998</v>
      </c>
      <c r="O216" s="89"/>
      <c r="P216" s="89"/>
    </row>
    <row r="217" spans="2:16" x14ac:dyDescent="0.25">
      <c r="B217">
        <v>129800000</v>
      </c>
      <c r="C217" s="89">
        <v>-7.9844645999999999</v>
      </c>
      <c r="D217" s="89">
        <v>-21.582878000000001</v>
      </c>
      <c r="E217" s="89"/>
      <c r="F217" s="89"/>
      <c r="L217" s="89">
        <v>129800000</v>
      </c>
      <c r="M217" s="89">
        <v>-8.5967646000000002</v>
      </c>
      <c r="N217" s="89">
        <v>-17.527393</v>
      </c>
      <c r="O217" s="89"/>
      <c r="P217" s="89"/>
    </row>
    <row r="218" spans="2:16" x14ac:dyDescent="0.25">
      <c r="B218">
        <v>189700000</v>
      </c>
      <c r="C218" s="89">
        <v>-8.0255784999999999</v>
      </c>
      <c r="D218" s="89">
        <v>-21.993867999999999</v>
      </c>
      <c r="E218" s="89"/>
      <c r="F218" s="89"/>
      <c r="L218" s="89">
        <v>189700000</v>
      </c>
      <c r="M218" s="89">
        <v>-8.6814508000000004</v>
      </c>
      <c r="N218" s="89">
        <v>-18.032655999999999</v>
      </c>
      <c r="O218" s="89"/>
      <c r="P218" s="89"/>
    </row>
    <row r="219" spans="2:16" x14ac:dyDescent="0.25">
      <c r="B219">
        <v>249600000</v>
      </c>
      <c r="C219" s="89">
        <v>-8.0480994999999993</v>
      </c>
      <c r="D219" s="89">
        <v>-21.697388</v>
      </c>
      <c r="E219" s="89"/>
      <c r="F219" s="89"/>
      <c r="L219" s="89">
        <v>249600000</v>
      </c>
      <c r="M219" s="89">
        <v>-8.7246121999999993</v>
      </c>
      <c r="N219" s="89">
        <v>-18.767962000000001</v>
      </c>
      <c r="O219" s="89"/>
      <c r="P219" s="89"/>
    </row>
    <row r="220" spans="2:16" x14ac:dyDescent="0.25">
      <c r="B220">
        <v>309500000</v>
      </c>
      <c r="C220" s="89">
        <v>-8.0115271000000003</v>
      </c>
      <c r="D220" s="89">
        <v>-21.568083000000001</v>
      </c>
      <c r="E220" s="89"/>
      <c r="F220" s="89"/>
      <c r="L220" s="89">
        <v>309500000</v>
      </c>
      <c r="M220" s="89">
        <v>-8.7140445999999994</v>
      </c>
      <c r="N220" s="89">
        <v>-19.705677000000001</v>
      </c>
      <c r="O220" s="89"/>
      <c r="P220" s="89"/>
    </row>
    <row r="221" spans="2:16" x14ac:dyDescent="0.25">
      <c r="B221">
        <v>369400000</v>
      </c>
      <c r="C221" s="89">
        <v>-7.9620986</v>
      </c>
      <c r="D221" s="89">
        <v>-21.771732</v>
      </c>
      <c r="E221" s="89"/>
      <c r="F221" s="89"/>
      <c r="L221" s="89">
        <v>369400000</v>
      </c>
      <c r="M221" s="89">
        <v>-8.6786604000000001</v>
      </c>
      <c r="N221" s="89">
        <v>-20.191240000000001</v>
      </c>
      <c r="O221" s="89"/>
      <c r="P221" s="89"/>
    </row>
    <row r="222" spans="2:16" x14ac:dyDescent="0.25">
      <c r="B222">
        <v>429300000</v>
      </c>
      <c r="C222" s="89">
        <v>-7.8831005000000003</v>
      </c>
      <c r="D222" s="89">
        <v>-21.337692000000001</v>
      </c>
      <c r="E222" s="89"/>
      <c r="F222" s="89"/>
      <c r="L222" s="89">
        <v>429300000</v>
      </c>
      <c r="M222" s="89">
        <v>-8.6413039999999999</v>
      </c>
      <c r="N222" s="89">
        <v>-20.898444999999999</v>
      </c>
      <c r="O222" s="89"/>
      <c r="P222" s="89"/>
    </row>
    <row r="223" spans="2:16" x14ac:dyDescent="0.25">
      <c r="B223">
        <v>489200000</v>
      </c>
      <c r="C223" s="89">
        <v>-7.7820454000000003</v>
      </c>
      <c r="D223" s="89">
        <v>-20.806228999999998</v>
      </c>
      <c r="E223" s="89"/>
      <c r="F223" s="89"/>
      <c r="L223" s="89">
        <v>489200000</v>
      </c>
      <c r="M223" s="89">
        <v>-8.5559262999999994</v>
      </c>
      <c r="N223" s="89">
        <v>-21.616039000000001</v>
      </c>
      <c r="O223" s="89"/>
      <c r="P223" s="89"/>
    </row>
    <row r="224" spans="2:16" x14ac:dyDescent="0.25">
      <c r="B224">
        <v>549100000</v>
      </c>
      <c r="C224" s="89">
        <v>-7.7870374</v>
      </c>
      <c r="D224" s="89">
        <v>-20.675446999999998</v>
      </c>
      <c r="E224" s="89"/>
      <c r="F224" s="89"/>
      <c r="L224" s="89">
        <v>549100000</v>
      </c>
      <c r="M224" s="89">
        <v>-8.5696039000000006</v>
      </c>
      <c r="N224" s="89">
        <v>-22.192715</v>
      </c>
      <c r="O224" s="89"/>
      <c r="P224" s="89"/>
    </row>
    <row r="225" spans="2:16" x14ac:dyDescent="0.25">
      <c r="B225">
        <v>609000000</v>
      </c>
      <c r="C225" s="89">
        <v>-7.8403168000000001</v>
      </c>
      <c r="D225" s="89">
        <v>-20.696771999999999</v>
      </c>
      <c r="E225" s="89"/>
      <c r="F225" s="89"/>
      <c r="L225" s="89">
        <v>609000000</v>
      </c>
      <c r="M225" s="89">
        <v>-8.5932549999999992</v>
      </c>
      <c r="N225" s="89">
        <v>-22.429682</v>
      </c>
      <c r="O225" s="89"/>
      <c r="P225" s="89"/>
    </row>
    <row r="226" spans="2:16" x14ac:dyDescent="0.25">
      <c r="B226">
        <v>668900000</v>
      </c>
      <c r="C226" s="89">
        <v>-7.9361582000000004</v>
      </c>
      <c r="D226" s="89">
        <v>-20.097019</v>
      </c>
      <c r="E226" s="89"/>
      <c r="F226" s="89"/>
      <c r="L226" s="89">
        <v>668900000</v>
      </c>
      <c r="M226" s="89">
        <v>-8.6801700999999998</v>
      </c>
      <c r="N226" s="89">
        <v>-23.110714000000002</v>
      </c>
      <c r="O226" s="89"/>
      <c r="P226" s="89"/>
    </row>
    <row r="227" spans="2:16" x14ac:dyDescent="0.25">
      <c r="B227">
        <v>728800000</v>
      </c>
      <c r="C227" s="89">
        <v>-7.9465298999999998</v>
      </c>
      <c r="D227" s="89">
        <v>-19.588646000000001</v>
      </c>
      <c r="E227" s="89"/>
      <c r="F227" s="89"/>
      <c r="L227" s="89">
        <v>728800000</v>
      </c>
      <c r="M227" s="89">
        <v>-8.6347828</v>
      </c>
      <c r="N227" s="89">
        <v>-23.822476999999999</v>
      </c>
      <c r="O227" s="89"/>
      <c r="P227" s="89"/>
    </row>
    <row r="228" spans="2:16" x14ac:dyDescent="0.25">
      <c r="B228">
        <v>788700000</v>
      </c>
      <c r="C228" s="89">
        <v>-7.9176621000000003</v>
      </c>
      <c r="D228" s="89">
        <v>-19.588792999999999</v>
      </c>
      <c r="E228" s="89"/>
      <c r="F228" s="89"/>
      <c r="L228" s="89">
        <v>788700000</v>
      </c>
      <c r="M228" s="89">
        <v>-8.5721378000000001</v>
      </c>
      <c r="N228" s="89">
        <v>-23.888701999999999</v>
      </c>
      <c r="O228" s="89"/>
      <c r="P228" s="89"/>
    </row>
    <row r="229" spans="2:16" x14ac:dyDescent="0.25">
      <c r="B229">
        <v>848600000</v>
      </c>
      <c r="C229" s="89">
        <v>-7.9255041999999998</v>
      </c>
      <c r="D229" s="89">
        <v>-19.368065000000001</v>
      </c>
      <c r="E229" s="89"/>
      <c r="F229" s="89"/>
      <c r="L229" s="89">
        <v>848600000</v>
      </c>
      <c r="M229" s="89">
        <v>-8.5028895999999996</v>
      </c>
      <c r="N229" s="89">
        <v>-24.232247999999998</v>
      </c>
      <c r="O229" s="89"/>
      <c r="P229" s="89"/>
    </row>
    <row r="230" spans="2:16" x14ac:dyDescent="0.25">
      <c r="B230">
        <v>908500000</v>
      </c>
      <c r="C230" s="89">
        <v>-7.9071078000000004</v>
      </c>
      <c r="D230" s="89">
        <v>-19.033480000000001</v>
      </c>
      <c r="E230" s="89"/>
      <c r="F230" s="89"/>
      <c r="L230" s="89">
        <v>908500000</v>
      </c>
      <c r="M230" s="89">
        <v>-8.4190331</v>
      </c>
      <c r="N230" s="89">
        <v>-25.443901</v>
      </c>
      <c r="O230" s="89"/>
      <c r="P230" s="89"/>
    </row>
    <row r="231" spans="2:16" x14ac:dyDescent="0.25">
      <c r="B231">
        <v>968400000</v>
      </c>
      <c r="C231" s="89">
        <v>-7.9499902999999996</v>
      </c>
      <c r="D231" s="89">
        <v>-19.024839</v>
      </c>
      <c r="E231" s="89"/>
      <c r="F231" s="89"/>
      <c r="L231" s="89">
        <v>968400000</v>
      </c>
      <c r="M231" s="89">
        <v>-8.3520365000000005</v>
      </c>
      <c r="N231" s="89">
        <v>-27.011849999999999</v>
      </c>
      <c r="O231" s="89"/>
      <c r="P231" s="89"/>
    </row>
    <row r="232" spans="2:16" x14ac:dyDescent="0.25">
      <c r="B232">
        <v>1028300000</v>
      </c>
      <c r="C232" s="89">
        <v>-7.9984007000000004</v>
      </c>
      <c r="D232" s="89">
        <v>-19.725985000000001</v>
      </c>
      <c r="E232" s="89"/>
      <c r="F232" s="89"/>
      <c r="L232" s="89">
        <v>1028300000</v>
      </c>
      <c r="M232" s="89">
        <v>-8.3327808000000001</v>
      </c>
      <c r="N232" s="89">
        <v>-27.742139999999999</v>
      </c>
      <c r="O232" s="89"/>
      <c r="P232" s="89"/>
    </row>
    <row r="233" spans="2:16" x14ac:dyDescent="0.25">
      <c r="B233">
        <v>1088200000</v>
      </c>
      <c r="C233" s="89">
        <v>-8.0623340999999993</v>
      </c>
      <c r="D233" s="89">
        <v>-19.964227999999999</v>
      </c>
      <c r="E233" s="89"/>
      <c r="F233" s="89"/>
      <c r="L233" s="89">
        <v>1088200000</v>
      </c>
      <c r="M233" s="89">
        <v>-8.338006</v>
      </c>
      <c r="N233" s="89">
        <v>-30.058954</v>
      </c>
      <c r="O233" s="89"/>
      <c r="P233" s="89"/>
    </row>
    <row r="234" spans="2:16" x14ac:dyDescent="0.25">
      <c r="B234">
        <v>1148100000</v>
      </c>
      <c r="C234" s="89">
        <v>-8.0886859999999992</v>
      </c>
      <c r="D234" s="89">
        <v>-19.699667000000002</v>
      </c>
      <c r="E234" s="89"/>
      <c r="F234" s="89"/>
      <c r="L234" s="89">
        <v>1148100000</v>
      </c>
      <c r="M234" s="89">
        <v>-8.3391981000000008</v>
      </c>
      <c r="N234" s="89">
        <v>-31.137149999999998</v>
      </c>
      <c r="O234" s="89"/>
      <c r="P234" s="89"/>
    </row>
    <row r="235" spans="2:16" x14ac:dyDescent="0.25">
      <c r="B235">
        <v>1208000000</v>
      </c>
      <c r="C235" s="89">
        <v>-8.1337337000000005</v>
      </c>
      <c r="D235" s="89">
        <v>-19.857664</v>
      </c>
      <c r="E235" s="89"/>
      <c r="F235" s="89"/>
      <c r="L235" s="89">
        <v>1208000000</v>
      </c>
      <c r="M235" s="89">
        <v>-8.3367844000000009</v>
      </c>
      <c r="N235" s="89">
        <v>-30.567108000000001</v>
      </c>
      <c r="O235" s="89"/>
      <c r="P235" s="89"/>
    </row>
    <row r="236" spans="2:16" x14ac:dyDescent="0.25">
      <c r="B236">
        <v>1267900000</v>
      </c>
      <c r="C236" s="89">
        <v>-8.1483325999999998</v>
      </c>
      <c r="D236" s="89">
        <v>-20.431276</v>
      </c>
      <c r="E236" s="89"/>
      <c r="F236" s="89"/>
      <c r="L236" s="89">
        <v>1267900000</v>
      </c>
      <c r="M236" s="89">
        <v>-8.3425045000000004</v>
      </c>
      <c r="N236" s="89">
        <v>-29.500260999999998</v>
      </c>
      <c r="O236" s="89"/>
      <c r="P236" s="89"/>
    </row>
    <row r="237" spans="2:16" x14ac:dyDescent="0.25">
      <c r="B237">
        <v>1327800000</v>
      </c>
      <c r="C237" s="89">
        <v>-8.1825952999999991</v>
      </c>
      <c r="D237" s="89">
        <v>-20.502607000000001</v>
      </c>
      <c r="E237" s="89"/>
      <c r="F237" s="89"/>
      <c r="L237" s="89">
        <v>1327800000</v>
      </c>
      <c r="M237" s="89">
        <v>-8.3743181</v>
      </c>
      <c r="N237" s="89">
        <v>-29.521677</v>
      </c>
      <c r="O237" s="89"/>
      <c r="P237" s="89"/>
    </row>
    <row r="238" spans="2:16" x14ac:dyDescent="0.25">
      <c r="B238">
        <v>1387700000</v>
      </c>
      <c r="C238" s="89">
        <v>-8.1814593999999996</v>
      </c>
      <c r="D238" s="89">
        <v>-20.238413000000001</v>
      </c>
      <c r="E238" s="89"/>
      <c r="F238" s="89"/>
      <c r="L238" s="89">
        <v>1387700000</v>
      </c>
      <c r="M238" s="89">
        <v>-8.3804522000000006</v>
      </c>
      <c r="N238" s="89">
        <v>-27.764119999999998</v>
      </c>
      <c r="O238" s="89"/>
      <c r="P238" s="89"/>
    </row>
    <row r="239" spans="2:16" x14ac:dyDescent="0.25">
      <c r="B239">
        <v>1447600000</v>
      </c>
      <c r="C239" s="89">
        <v>-8.1919421999999997</v>
      </c>
      <c r="D239" s="89">
        <v>-20.578638000000002</v>
      </c>
      <c r="E239" s="89"/>
      <c r="F239" s="89"/>
      <c r="L239" s="89">
        <v>1447600000</v>
      </c>
      <c r="M239" s="89">
        <v>-8.3752422000000006</v>
      </c>
      <c r="N239" s="89">
        <v>-26.455878999999999</v>
      </c>
      <c r="O239" s="89"/>
      <c r="P239" s="89"/>
    </row>
    <row r="240" spans="2:16" x14ac:dyDescent="0.25">
      <c r="B240">
        <v>1507500000</v>
      </c>
      <c r="C240" s="89">
        <v>-8.2046756999999992</v>
      </c>
      <c r="D240" s="89">
        <v>-21.531279000000001</v>
      </c>
      <c r="E240" s="89"/>
      <c r="F240" s="89"/>
      <c r="L240" s="89">
        <v>1507500000</v>
      </c>
      <c r="M240" s="89">
        <v>-8.3974770999999997</v>
      </c>
      <c r="N240" s="89">
        <v>-26.182758</v>
      </c>
      <c r="O240" s="89"/>
      <c r="P240" s="89"/>
    </row>
    <row r="241" spans="2:16" x14ac:dyDescent="0.25">
      <c r="B241">
        <v>1567400000</v>
      </c>
      <c r="C241" s="89">
        <v>-8.2192182999999996</v>
      </c>
      <c r="D241" s="89">
        <v>-22.020036999999999</v>
      </c>
      <c r="E241" s="89"/>
      <c r="F241" s="89"/>
      <c r="L241" s="89">
        <v>1567400000</v>
      </c>
      <c r="M241" s="89">
        <v>-8.4161929999999998</v>
      </c>
      <c r="N241" s="89">
        <v>-26.422702999999998</v>
      </c>
      <c r="O241" s="89"/>
      <c r="P241" s="89"/>
    </row>
    <row r="242" spans="2:16" x14ac:dyDescent="0.25">
      <c r="B242">
        <v>1627300000</v>
      </c>
      <c r="C242" s="89">
        <v>-8.2151250999999998</v>
      </c>
      <c r="D242" s="89">
        <v>-22.024483</v>
      </c>
      <c r="E242" s="89"/>
      <c r="F242" s="89"/>
      <c r="L242" s="89">
        <v>1627300000</v>
      </c>
      <c r="M242" s="89">
        <v>-8.4273843999999993</v>
      </c>
      <c r="N242" s="89">
        <v>-25.455894000000001</v>
      </c>
      <c r="O242" s="89"/>
      <c r="P242" s="89"/>
    </row>
    <row r="243" spans="2:16" x14ac:dyDescent="0.25">
      <c r="B243">
        <v>1687200000</v>
      </c>
      <c r="C243" s="89">
        <v>-8.2357701999999993</v>
      </c>
      <c r="D243" s="89">
        <v>-22.287310000000002</v>
      </c>
      <c r="E243" s="89"/>
      <c r="F243" s="89"/>
      <c r="L243" s="89">
        <v>1687200000</v>
      </c>
      <c r="M243" s="89">
        <v>-8.4506359</v>
      </c>
      <c r="N243" s="89">
        <v>-24.761866000000001</v>
      </c>
      <c r="O243" s="89"/>
      <c r="P243" s="89"/>
    </row>
    <row r="244" spans="2:16" x14ac:dyDescent="0.25">
      <c r="B244">
        <v>1747100000</v>
      </c>
      <c r="C244" s="89">
        <v>-8.2255278000000001</v>
      </c>
      <c r="D244" s="89">
        <v>-22.964333</v>
      </c>
      <c r="E244" s="89"/>
      <c r="F244" s="89"/>
      <c r="L244" s="89">
        <v>1747100000</v>
      </c>
      <c r="M244" s="89">
        <v>-8.4871616000000003</v>
      </c>
      <c r="N244" s="89">
        <v>-24.658297999999998</v>
      </c>
      <c r="O244" s="89"/>
      <c r="P244" s="89"/>
    </row>
    <row r="245" spans="2:16" x14ac:dyDescent="0.25">
      <c r="B245">
        <v>1807000000</v>
      </c>
      <c r="C245" s="89">
        <v>-8.2111139000000009</v>
      </c>
      <c r="D245" s="89">
        <v>-22.676416</v>
      </c>
      <c r="E245" s="89"/>
      <c r="F245" s="89"/>
      <c r="L245" s="89">
        <v>1807000000</v>
      </c>
      <c r="M245" s="89">
        <v>-8.5375443000000004</v>
      </c>
      <c r="N245" s="89">
        <v>-24.418678</v>
      </c>
      <c r="O245" s="89"/>
      <c r="P245" s="89"/>
    </row>
    <row r="246" spans="2:16" x14ac:dyDescent="0.25">
      <c r="B246">
        <v>1866900000</v>
      </c>
      <c r="C246" s="89">
        <v>-8.1263246999999996</v>
      </c>
      <c r="D246" s="89">
        <v>-21.755216999999998</v>
      </c>
      <c r="E246" s="89"/>
      <c r="F246" s="89"/>
      <c r="L246" s="89">
        <v>1866900000</v>
      </c>
      <c r="M246" s="89">
        <v>-8.5633105999999994</v>
      </c>
      <c r="N246" s="89">
        <v>-23.189247000000002</v>
      </c>
      <c r="O246" s="89"/>
      <c r="P246" s="89"/>
    </row>
    <row r="247" spans="2:16" x14ac:dyDescent="0.25">
      <c r="B247">
        <v>1926800000</v>
      </c>
      <c r="C247" s="89">
        <v>-8.0733174999999999</v>
      </c>
      <c r="D247" s="89">
        <v>-21.057182000000001</v>
      </c>
      <c r="E247" s="89"/>
      <c r="F247" s="89"/>
      <c r="L247" s="89">
        <v>1926800000</v>
      </c>
      <c r="M247" s="89">
        <v>-8.5956420999999992</v>
      </c>
      <c r="N247" s="89">
        <v>-22.255613</v>
      </c>
      <c r="O247" s="89"/>
      <c r="P247" s="89"/>
    </row>
    <row r="248" spans="2:16" x14ac:dyDescent="0.25">
      <c r="B248">
        <v>1986700000</v>
      </c>
      <c r="C248" s="89">
        <v>-8.0431413999999997</v>
      </c>
      <c r="D248" s="89">
        <v>-20.494581</v>
      </c>
      <c r="E248" s="89"/>
      <c r="F248" s="89"/>
      <c r="L248" s="89">
        <v>1986700000</v>
      </c>
      <c r="M248" s="89">
        <v>-8.6683816999999994</v>
      </c>
      <c r="N248" s="89">
        <v>-21.634155</v>
      </c>
      <c r="O248" s="89"/>
      <c r="P248" s="89"/>
    </row>
    <row r="249" spans="2:16" x14ac:dyDescent="0.25">
      <c r="B249">
        <v>2046600000</v>
      </c>
      <c r="C249" s="89">
        <v>-8.0691079999999999</v>
      </c>
      <c r="D249" s="89">
        <v>-19.370322999999999</v>
      </c>
      <c r="E249" s="89"/>
      <c r="F249" s="89"/>
      <c r="L249" s="89">
        <v>2046600000</v>
      </c>
      <c r="M249" s="89">
        <v>-8.7581310000000006</v>
      </c>
      <c r="N249" s="89">
        <v>-20.806004999999999</v>
      </c>
      <c r="O249" s="89"/>
      <c r="P249" s="89"/>
    </row>
    <row r="250" spans="2:16" x14ac:dyDescent="0.25">
      <c r="B250">
        <v>2106500000</v>
      </c>
      <c r="C250" s="89">
        <v>-8.0717420999999998</v>
      </c>
      <c r="D250" s="89">
        <v>-17.974739</v>
      </c>
      <c r="E250" s="89"/>
      <c r="F250" s="89"/>
      <c r="L250" s="89">
        <v>2106500000</v>
      </c>
      <c r="M250" s="89">
        <v>-8.8377771000000003</v>
      </c>
      <c r="N250" s="89">
        <v>-19.489775000000002</v>
      </c>
      <c r="O250" s="89"/>
      <c r="P250" s="89"/>
    </row>
    <row r="251" spans="2:16" x14ac:dyDescent="0.25">
      <c r="B251">
        <v>2166400000</v>
      </c>
      <c r="C251" s="89">
        <v>-8.1374226000000007</v>
      </c>
      <c r="D251" s="89">
        <v>-16.846167000000001</v>
      </c>
      <c r="E251" s="89"/>
      <c r="F251" s="89"/>
      <c r="L251" s="89">
        <v>2166400000</v>
      </c>
      <c r="M251" s="89">
        <v>-8.9265203</v>
      </c>
      <c r="N251" s="89">
        <v>-18.279582999999999</v>
      </c>
      <c r="O251" s="89"/>
      <c r="P251" s="89"/>
    </row>
    <row r="252" spans="2:16" x14ac:dyDescent="0.25">
      <c r="B252">
        <v>2226300000</v>
      </c>
      <c r="C252" s="89">
        <v>-8.2118415999999996</v>
      </c>
      <c r="D252" s="89">
        <v>-16.003299999999999</v>
      </c>
      <c r="E252" s="89"/>
      <c r="F252" s="89"/>
      <c r="L252" s="89">
        <v>2226300000</v>
      </c>
      <c r="M252" s="89">
        <v>-9.0158290999999995</v>
      </c>
      <c r="N252" s="89">
        <v>-17.318999999999999</v>
      </c>
      <c r="O252" s="89"/>
      <c r="P252" s="89"/>
    </row>
    <row r="253" spans="2:16" x14ac:dyDescent="0.25">
      <c r="B253">
        <v>2286200000</v>
      </c>
      <c r="C253" s="89">
        <v>-8.3296366000000006</v>
      </c>
      <c r="D253" s="89">
        <v>-15.057810999999999</v>
      </c>
      <c r="E253" s="89"/>
      <c r="F253" s="89"/>
      <c r="L253" s="89">
        <v>2286200000</v>
      </c>
      <c r="M253" s="89">
        <v>-9.1237964999999992</v>
      </c>
      <c r="N253" s="89">
        <v>-16.345738999999998</v>
      </c>
      <c r="O253" s="89"/>
      <c r="P253" s="89"/>
    </row>
    <row r="254" spans="2:16" x14ac:dyDescent="0.25">
      <c r="B254">
        <v>2346100000</v>
      </c>
      <c r="C254" s="89">
        <v>-8.4264212000000001</v>
      </c>
      <c r="D254" s="89">
        <v>-13.971614000000001</v>
      </c>
      <c r="E254" s="89"/>
      <c r="F254" s="89"/>
      <c r="L254" s="89">
        <v>2346100000</v>
      </c>
      <c r="M254" s="89">
        <v>-9.2204008000000002</v>
      </c>
      <c r="N254" s="89">
        <v>-15.180671999999999</v>
      </c>
      <c r="O254" s="89"/>
      <c r="P254" s="89"/>
    </row>
    <row r="255" spans="2:16" x14ac:dyDescent="0.25">
      <c r="B255">
        <v>2406000000</v>
      </c>
      <c r="C255" s="89">
        <v>-8.5607366999999996</v>
      </c>
      <c r="D255" s="89">
        <v>-13.021056</v>
      </c>
      <c r="E255" s="89"/>
      <c r="F255" s="89"/>
      <c r="L255" s="89">
        <v>2406000000</v>
      </c>
      <c r="M255" s="89">
        <v>-9.3322038999999997</v>
      </c>
      <c r="N255" s="89">
        <v>-14.131049000000001</v>
      </c>
      <c r="O255" s="89"/>
      <c r="P255" s="89"/>
    </row>
    <row r="256" spans="2:16" x14ac:dyDescent="0.25">
      <c r="B256">
        <v>2465900000</v>
      </c>
      <c r="C256" s="89">
        <v>-8.7482518999999996</v>
      </c>
      <c r="D256" s="89">
        <v>-12.310084</v>
      </c>
      <c r="E256" s="89"/>
      <c r="F256" s="89"/>
      <c r="L256" s="89">
        <v>2465900000</v>
      </c>
      <c r="M256" s="89">
        <v>-9.4941262999999996</v>
      </c>
      <c r="N256" s="89">
        <v>-13.299417</v>
      </c>
      <c r="O256" s="89"/>
      <c r="P256" s="89"/>
    </row>
    <row r="257" spans="2:16" x14ac:dyDescent="0.25">
      <c r="B257">
        <v>2525800000</v>
      </c>
      <c r="C257" s="89">
        <v>-8.9513025000000006</v>
      </c>
      <c r="D257" s="89">
        <v>-11.552535000000001</v>
      </c>
      <c r="E257" s="89"/>
      <c r="F257" s="89"/>
      <c r="L257" s="89">
        <v>2525800000</v>
      </c>
      <c r="M257" s="89">
        <v>-9.6735764</v>
      </c>
      <c r="N257" s="89">
        <v>-12.461945</v>
      </c>
      <c r="O257" s="89"/>
      <c r="P257" s="89"/>
    </row>
    <row r="258" spans="2:16" x14ac:dyDescent="0.25">
      <c r="B258">
        <v>2585700000</v>
      </c>
      <c r="C258" s="89">
        <v>-9.1023063999999998</v>
      </c>
      <c r="D258" s="89">
        <v>-10.730466</v>
      </c>
      <c r="E258" s="89"/>
      <c r="F258" s="89"/>
      <c r="L258" s="89">
        <v>2585700000</v>
      </c>
      <c r="M258" s="89">
        <v>-9.8397818000000008</v>
      </c>
      <c r="N258" s="89">
        <v>-11.534204000000001</v>
      </c>
      <c r="O258" s="89"/>
      <c r="P258" s="89"/>
    </row>
    <row r="259" spans="2:16" x14ac:dyDescent="0.25">
      <c r="B259">
        <v>2645600000</v>
      </c>
      <c r="C259" s="89">
        <v>-9.2863798000000006</v>
      </c>
      <c r="D259" s="89">
        <v>-9.9711684999999992</v>
      </c>
      <c r="E259" s="89"/>
      <c r="F259" s="89"/>
      <c r="L259" s="89">
        <v>2645600000</v>
      </c>
      <c r="M259" s="89">
        <v>-10.028717</v>
      </c>
      <c r="N259" s="89">
        <v>-10.660254</v>
      </c>
      <c r="O259" s="89"/>
      <c r="P259" s="89"/>
    </row>
    <row r="260" spans="2:16" x14ac:dyDescent="0.25">
      <c r="B260">
        <v>2705500000</v>
      </c>
      <c r="C260" s="89">
        <v>-9.4720840000000006</v>
      </c>
      <c r="D260" s="89">
        <v>-9.3524770999999998</v>
      </c>
      <c r="E260" s="89"/>
      <c r="F260" s="89"/>
      <c r="L260" s="89">
        <v>2705500000</v>
      </c>
      <c r="M260" s="89">
        <v>-10.225429999999999</v>
      </c>
      <c r="N260" s="89">
        <v>-9.9396161999999997</v>
      </c>
      <c r="O260" s="89"/>
      <c r="P260" s="89"/>
    </row>
    <row r="261" spans="2:16" x14ac:dyDescent="0.25">
      <c r="B261">
        <v>2765400000</v>
      </c>
      <c r="C261" s="89">
        <v>-9.7200232</v>
      </c>
      <c r="D261" s="89">
        <v>-8.7719936000000001</v>
      </c>
      <c r="E261" s="89"/>
      <c r="F261" s="89"/>
      <c r="L261" s="89">
        <v>2765400000</v>
      </c>
      <c r="M261" s="89">
        <v>-10.455476000000001</v>
      </c>
      <c r="N261" s="89">
        <v>-9.2826786000000006</v>
      </c>
      <c r="O261" s="89"/>
      <c r="P261" s="89"/>
    </row>
    <row r="262" spans="2:16" x14ac:dyDescent="0.25">
      <c r="B262">
        <v>2825300000</v>
      </c>
      <c r="C262" s="89">
        <v>-9.9269523999999993</v>
      </c>
      <c r="D262" s="89">
        <v>-8.1470965999999994</v>
      </c>
      <c r="E262" s="89"/>
      <c r="F262" s="89"/>
      <c r="L262" s="89">
        <v>2825300000</v>
      </c>
      <c r="M262" s="89">
        <v>-10.649803</v>
      </c>
      <c r="N262" s="89">
        <v>-8.5947732999999999</v>
      </c>
      <c r="O262" s="89"/>
      <c r="P262" s="89"/>
    </row>
    <row r="263" spans="2:16" x14ac:dyDescent="0.25">
      <c r="B263">
        <v>2885200000</v>
      </c>
      <c r="C263" s="89">
        <v>-10.161623000000001</v>
      </c>
      <c r="D263" s="89">
        <v>-7.5923075999999998</v>
      </c>
      <c r="E263" s="89"/>
      <c r="F263" s="89"/>
      <c r="L263" s="89">
        <v>2885200000</v>
      </c>
      <c r="M263" s="89">
        <v>-10.874249000000001</v>
      </c>
      <c r="N263" s="89">
        <v>-7.9953623</v>
      </c>
      <c r="O263" s="89"/>
      <c r="P263" s="89"/>
    </row>
    <row r="264" spans="2:16" x14ac:dyDescent="0.25">
      <c r="B264">
        <v>2945100000</v>
      </c>
      <c r="C264" s="89">
        <v>-10.441856</v>
      </c>
      <c r="D264" s="89">
        <v>-7.1515493000000001</v>
      </c>
      <c r="E264" s="89"/>
      <c r="F264" s="89"/>
      <c r="L264" s="89">
        <v>2945100000</v>
      </c>
      <c r="M264" s="89">
        <v>-11.159027</v>
      </c>
      <c r="N264" s="89">
        <v>-7.5052776000000003</v>
      </c>
      <c r="O264" s="89"/>
      <c r="P264" s="89"/>
    </row>
    <row r="265" spans="2:16" x14ac:dyDescent="0.25">
      <c r="B265">
        <v>3005000000</v>
      </c>
      <c r="C265" s="89">
        <v>-10.756843999999999</v>
      </c>
      <c r="D265" s="89">
        <v>-6.7367968999999999</v>
      </c>
      <c r="E265" s="89"/>
      <c r="F265" s="89"/>
      <c r="L265" s="89">
        <v>3005000000</v>
      </c>
      <c r="M265" s="89">
        <v>-11.473053999999999</v>
      </c>
      <c r="N265" s="89">
        <v>-7.0415172999999998</v>
      </c>
      <c r="O265" s="89"/>
      <c r="P265" s="89"/>
    </row>
    <row r="266" spans="2:16" x14ac:dyDescent="0.25">
      <c r="B266">
        <v>3064900000</v>
      </c>
      <c r="C266" s="89">
        <v>-11.068197</v>
      </c>
      <c r="D266" s="89">
        <v>-6.3236632000000004</v>
      </c>
      <c r="E266" s="89"/>
      <c r="F266" s="89"/>
      <c r="L266" s="89">
        <v>3064900000</v>
      </c>
      <c r="M266" s="89">
        <v>-11.789145</v>
      </c>
      <c r="N266" s="89">
        <v>-6.5805353999999996</v>
      </c>
      <c r="O266" s="89"/>
      <c r="P266" s="89"/>
    </row>
    <row r="267" spans="2:16" x14ac:dyDescent="0.25">
      <c r="B267">
        <v>3124800000</v>
      </c>
      <c r="C267" s="89">
        <v>-11.408436</v>
      </c>
      <c r="D267" s="89">
        <v>-5.9382720000000004</v>
      </c>
      <c r="E267" s="89"/>
      <c r="F267" s="89"/>
      <c r="L267" s="89">
        <v>3124800000</v>
      </c>
      <c r="M267" s="89">
        <v>-12.125068000000001</v>
      </c>
      <c r="N267" s="89">
        <v>-6.1683965000000001</v>
      </c>
      <c r="O267" s="89"/>
      <c r="P267" s="89"/>
    </row>
    <row r="268" spans="2:16" x14ac:dyDescent="0.25">
      <c r="B268">
        <v>3184700000</v>
      </c>
      <c r="C268" s="89">
        <v>-11.770538999999999</v>
      </c>
      <c r="D268" s="89">
        <v>-5.6138167000000001</v>
      </c>
      <c r="E268" s="89"/>
      <c r="F268" s="89"/>
      <c r="L268" s="89">
        <v>3184700000</v>
      </c>
      <c r="M268" s="89">
        <v>-12.507445000000001</v>
      </c>
      <c r="N268" s="89">
        <v>-5.8107275999999999</v>
      </c>
      <c r="O268" s="89"/>
      <c r="P268" s="89"/>
    </row>
    <row r="269" spans="2:16" x14ac:dyDescent="0.25">
      <c r="B269">
        <v>3244600000</v>
      </c>
      <c r="C269" s="89">
        <v>-12.181259000000001</v>
      </c>
      <c r="D269" s="89">
        <v>-5.3004341000000004</v>
      </c>
      <c r="E269" s="89"/>
      <c r="F269" s="89"/>
      <c r="L269" s="89">
        <v>3244600000</v>
      </c>
      <c r="M269" s="89">
        <v>-12.935893999999999</v>
      </c>
      <c r="N269" s="89">
        <v>-5.4677848999999998</v>
      </c>
      <c r="O269" s="89"/>
      <c r="P269" s="89"/>
    </row>
    <row r="270" spans="2:16" x14ac:dyDescent="0.25">
      <c r="B270">
        <v>3304500000</v>
      </c>
      <c r="C270" s="89">
        <v>-12.585649999999999</v>
      </c>
      <c r="D270" s="89">
        <v>-4.9950032000000002</v>
      </c>
      <c r="E270" s="89"/>
      <c r="F270" s="89"/>
      <c r="L270" s="89">
        <v>3304500000</v>
      </c>
      <c r="M270" s="89">
        <v>-13.3726</v>
      </c>
      <c r="N270" s="89">
        <v>-5.1253818999999998</v>
      </c>
      <c r="O270" s="89"/>
      <c r="P270" s="89"/>
    </row>
    <row r="271" spans="2:16" x14ac:dyDescent="0.25">
      <c r="B271">
        <v>3364400000</v>
      </c>
      <c r="C271" s="89">
        <v>-13.02744</v>
      </c>
      <c r="D271" s="89">
        <v>-4.7068076000000003</v>
      </c>
      <c r="E271" s="89"/>
      <c r="F271" s="89"/>
      <c r="L271" s="89">
        <v>3364400000</v>
      </c>
      <c r="M271" s="89">
        <v>-13.870482000000001</v>
      </c>
      <c r="N271" s="89">
        <v>-4.8156362000000001</v>
      </c>
      <c r="O271" s="89"/>
      <c r="P271" s="89"/>
    </row>
    <row r="272" spans="2:16" x14ac:dyDescent="0.25">
      <c r="B272">
        <v>3424300000</v>
      </c>
      <c r="C272" s="89">
        <v>-13.513983</v>
      </c>
      <c r="D272" s="89">
        <v>-4.4601221000000004</v>
      </c>
      <c r="E272" s="89"/>
      <c r="F272" s="89"/>
      <c r="L272" s="89">
        <v>3424300000</v>
      </c>
      <c r="M272" s="89">
        <v>-14.40184</v>
      </c>
      <c r="N272" s="89">
        <v>-4.5422872999999999</v>
      </c>
      <c r="O272" s="89"/>
      <c r="P272" s="89"/>
    </row>
    <row r="273" spans="2:16" x14ac:dyDescent="0.25">
      <c r="B273">
        <v>3484200000</v>
      </c>
      <c r="C273" s="89">
        <v>-14.018796999999999</v>
      </c>
      <c r="D273" s="89">
        <v>-4.2301473999999999</v>
      </c>
      <c r="E273" s="89"/>
      <c r="F273" s="89"/>
      <c r="L273" s="89">
        <v>3484200000</v>
      </c>
      <c r="M273" s="89">
        <v>-14.939413</v>
      </c>
      <c r="N273" s="89">
        <v>-4.2939838999999997</v>
      </c>
      <c r="O273" s="89"/>
      <c r="P273" s="89"/>
    </row>
    <row r="274" spans="2:16" x14ac:dyDescent="0.25">
      <c r="B274">
        <v>3544100000</v>
      </c>
      <c r="C274" s="89">
        <v>-14.486362</v>
      </c>
      <c r="D274" s="89">
        <v>-4.0168128000000003</v>
      </c>
      <c r="E274" s="89"/>
      <c r="F274" s="89"/>
      <c r="L274" s="89">
        <v>3544100000</v>
      </c>
      <c r="M274" s="89">
        <v>-15.418194</v>
      </c>
      <c r="N274" s="89">
        <v>-4.0656309000000004</v>
      </c>
      <c r="O274" s="89"/>
      <c r="P274" s="89"/>
    </row>
    <row r="275" spans="2:16" x14ac:dyDescent="0.25">
      <c r="B275">
        <v>3604000000</v>
      </c>
      <c r="C275" s="89">
        <v>-14.986696</v>
      </c>
      <c r="D275" s="89">
        <v>-3.8164318000000002</v>
      </c>
      <c r="E275" s="89"/>
      <c r="F275" s="89"/>
      <c r="L275" s="89">
        <v>3604000000</v>
      </c>
      <c r="M275" s="89">
        <v>-15.934708000000001</v>
      </c>
      <c r="N275" s="89">
        <v>-3.8645266999999999</v>
      </c>
      <c r="O275" s="89"/>
      <c r="P275" s="89"/>
    </row>
    <row r="276" spans="2:16" x14ac:dyDescent="0.25">
      <c r="B276">
        <v>3663900000</v>
      </c>
      <c r="C276" s="89">
        <v>-15.545094000000001</v>
      </c>
      <c r="D276" s="89">
        <v>-3.6440811000000002</v>
      </c>
      <c r="E276" s="89"/>
      <c r="F276" s="89"/>
      <c r="L276" s="89">
        <v>3663900000</v>
      </c>
      <c r="M276" s="89">
        <v>-16.517578</v>
      </c>
      <c r="N276" s="89">
        <v>-3.6867089000000002</v>
      </c>
      <c r="O276" s="89"/>
      <c r="P276" s="89"/>
    </row>
    <row r="277" spans="2:16" x14ac:dyDescent="0.25">
      <c r="B277">
        <v>3723800000</v>
      </c>
      <c r="C277" s="89">
        <v>-16.145277</v>
      </c>
      <c r="D277" s="89">
        <v>-3.4824118999999998</v>
      </c>
      <c r="E277" s="89"/>
      <c r="F277" s="89"/>
      <c r="L277" s="89">
        <v>3723800000</v>
      </c>
      <c r="M277" s="89">
        <v>-17.125834999999999</v>
      </c>
      <c r="N277" s="89">
        <v>-3.5223365000000002</v>
      </c>
      <c r="O277" s="89"/>
      <c r="P277" s="89"/>
    </row>
    <row r="278" spans="2:16" x14ac:dyDescent="0.25">
      <c r="B278">
        <v>3783700000</v>
      </c>
      <c r="C278" s="89">
        <v>-16.747543</v>
      </c>
      <c r="D278" s="89">
        <v>-3.3370848</v>
      </c>
      <c r="E278" s="89"/>
      <c r="F278" s="89"/>
      <c r="L278" s="89">
        <v>3783700000</v>
      </c>
      <c r="M278" s="89">
        <v>-17.745884</v>
      </c>
      <c r="N278" s="89">
        <v>-3.3716195</v>
      </c>
      <c r="O278" s="89"/>
      <c r="P278" s="89"/>
    </row>
    <row r="279" spans="2:16" x14ac:dyDescent="0.25">
      <c r="B279">
        <v>3843600000</v>
      </c>
      <c r="C279" s="89">
        <v>-17.35718</v>
      </c>
      <c r="D279" s="89">
        <v>-3.1995133999999998</v>
      </c>
      <c r="E279" s="89"/>
      <c r="F279" s="89"/>
      <c r="L279" s="89">
        <v>3843600000</v>
      </c>
      <c r="M279" s="89">
        <v>-18.352544999999999</v>
      </c>
      <c r="N279" s="89">
        <v>-3.2334676</v>
      </c>
      <c r="O279" s="89"/>
      <c r="P279" s="89"/>
    </row>
    <row r="280" spans="2:16" x14ac:dyDescent="0.25">
      <c r="B280">
        <v>3903500000</v>
      </c>
      <c r="C280" s="89">
        <v>-18.024550999999999</v>
      </c>
      <c r="D280" s="89">
        <v>-3.0837488</v>
      </c>
      <c r="E280" s="89"/>
      <c r="F280" s="89"/>
      <c r="L280" s="89">
        <v>3903500000</v>
      </c>
      <c r="M280" s="89">
        <v>-18.996738000000001</v>
      </c>
      <c r="N280" s="89">
        <v>-3.1158228000000001</v>
      </c>
      <c r="O280" s="89"/>
      <c r="P280" s="89"/>
    </row>
    <row r="281" spans="2:16" x14ac:dyDescent="0.25">
      <c r="B281">
        <v>3963400000</v>
      </c>
      <c r="C281" s="89">
        <v>-18.699771999999999</v>
      </c>
      <c r="D281" s="89">
        <v>-2.9783895</v>
      </c>
      <c r="E281" s="89"/>
      <c r="F281" s="89"/>
      <c r="L281" s="89">
        <v>3963400000</v>
      </c>
      <c r="M281" s="89">
        <v>-19.636150000000001</v>
      </c>
      <c r="N281" s="89">
        <v>-3.0092409</v>
      </c>
      <c r="O281" s="89"/>
      <c r="P281" s="89"/>
    </row>
    <row r="282" spans="2:16" x14ac:dyDescent="0.25">
      <c r="B282">
        <v>4023300000</v>
      </c>
      <c r="C282" s="89">
        <v>-19.405439000000001</v>
      </c>
      <c r="D282" s="89">
        <v>-2.8807366000000001</v>
      </c>
      <c r="E282" s="89"/>
      <c r="F282" s="89"/>
      <c r="L282" s="89">
        <v>4023300000</v>
      </c>
      <c r="M282" s="89">
        <v>-20.297874</v>
      </c>
      <c r="N282" s="89">
        <v>-2.9124569999999999</v>
      </c>
      <c r="O282" s="89"/>
      <c r="P282" s="89"/>
    </row>
    <row r="283" spans="2:16" x14ac:dyDescent="0.25">
      <c r="B283">
        <v>4083200000</v>
      </c>
      <c r="C283" s="89">
        <v>-20.180761</v>
      </c>
      <c r="D283" s="89">
        <v>-2.7937254999999999</v>
      </c>
      <c r="E283" s="89"/>
      <c r="F283" s="89"/>
      <c r="L283" s="89">
        <v>4083200000</v>
      </c>
      <c r="M283" s="89">
        <v>-21.069621999999999</v>
      </c>
      <c r="N283" s="89">
        <v>-2.8258934</v>
      </c>
      <c r="O283" s="89"/>
      <c r="P283" s="89"/>
    </row>
    <row r="284" spans="2:16" x14ac:dyDescent="0.25">
      <c r="B284">
        <v>4143100000</v>
      </c>
      <c r="C284" s="89">
        <v>-20.996586000000001</v>
      </c>
      <c r="D284" s="89">
        <v>-2.7154136000000002</v>
      </c>
      <c r="E284" s="89"/>
      <c r="F284" s="89"/>
      <c r="L284" s="89">
        <v>4143100000</v>
      </c>
      <c r="M284" s="89">
        <v>-21.812325999999999</v>
      </c>
      <c r="N284" s="89">
        <v>-2.7484120999999999</v>
      </c>
      <c r="O284" s="89"/>
      <c r="P284" s="89"/>
    </row>
    <row r="285" spans="2:16" x14ac:dyDescent="0.25">
      <c r="B285">
        <v>4203000000</v>
      </c>
      <c r="C285" s="89">
        <v>-21.859110000000001</v>
      </c>
      <c r="D285" s="89">
        <v>-2.6446711999999999</v>
      </c>
      <c r="E285" s="89"/>
      <c r="F285" s="89"/>
      <c r="L285" s="89">
        <v>4203000000</v>
      </c>
      <c r="M285" s="89">
        <v>-22.602232000000001</v>
      </c>
      <c r="N285" s="89">
        <v>-2.6777381999999998</v>
      </c>
      <c r="O285" s="89"/>
      <c r="P285" s="89"/>
    </row>
    <row r="286" spans="2:16" x14ac:dyDescent="0.25">
      <c r="B286">
        <v>4262900000</v>
      </c>
      <c r="C286" s="89">
        <v>-22.733115999999999</v>
      </c>
      <c r="D286" s="89">
        <v>-2.5809114000000002</v>
      </c>
      <c r="E286" s="89"/>
      <c r="F286" s="89"/>
      <c r="L286" s="89">
        <v>4262900000</v>
      </c>
      <c r="M286" s="89">
        <v>-23.352131</v>
      </c>
      <c r="N286" s="89">
        <v>-2.6129422</v>
      </c>
      <c r="O286" s="89"/>
      <c r="P286" s="89"/>
    </row>
    <row r="287" spans="2:16" x14ac:dyDescent="0.25">
      <c r="B287">
        <v>4322800000</v>
      </c>
      <c r="C287" s="89">
        <v>-23.700126999999998</v>
      </c>
      <c r="D287" s="89">
        <v>-2.5256232999999999</v>
      </c>
      <c r="E287" s="89"/>
      <c r="F287" s="89"/>
      <c r="L287" s="89">
        <v>4322800000</v>
      </c>
      <c r="M287" s="89">
        <v>-24.249575</v>
      </c>
      <c r="N287" s="89">
        <v>-2.5548978</v>
      </c>
      <c r="O287" s="89"/>
      <c r="P287" s="89"/>
    </row>
    <row r="288" spans="2:16" x14ac:dyDescent="0.25">
      <c r="B288">
        <v>4382700000</v>
      </c>
      <c r="C288" s="89">
        <v>-24.707100000000001</v>
      </c>
      <c r="D288" s="89">
        <v>-2.4745061000000002</v>
      </c>
      <c r="E288" s="89"/>
      <c r="F288" s="89"/>
      <c r="L288" s="89">
        <v>4382700000</v>
      </c>
      <c r="M288" s="89">
        <v>-25.162336</v>
      </c>
      <c r="N288" s="89">
        <v>-2.5017548000000001</v>
      </c>
      <c r="O288" s="89"/>
      <c r="P288" s="89"/>
    </row>
    <row r="289" spans="2:16" x14ac:dyDescent="0.25">
      <c r="B289">
        <v>4442600000</v>
      </c>
      <c r="C289" s="89">
        <v>-25.772183999999999</v>
      </c>
      <c r="D289" s="89">
        <v>-2.4316312999999998</v>
      </c>
      <c r="E289" s="89"/>
      <c r="F289" s="89"/>
      <c r="L289" s="89">
        <v>4442600000</v>
      </c>
      <c r="M289" s="89">
        <v>-26.119689999999999</v>
      </c>
      <c r="N289" s="89">
        <v>-2.4546863999999999</v>
      </c>
      <c r="O289" s="89"/>
      <c r="P289" s="89"/>
    </row>
    <row r="290" spans="2:16" x14ac:dyDescent="0.25">
      <c r="B290">
        <v>4502500000</v>
      </c>
      <c r="C290" s="89">
        <v>-26.874941</v>
      </c>
      <c r="D290" s="89">
        <v>-2.3897007000000001</v>
      </c>
      <c r="E290" s="89"/>
      <c r="F290" s="89"/>
      <c r="L290" s="89">
        <v>4502500000</v>
      </c>
      <c r="M290" s="89">
        <v>-27.125563</v>
      </c>
      <c r="N290" s="89">
        <v>-2.4081705000000002</v>
      </c>
      <c r="O290" s="89"/>
      <c r="P290" s="89"/>
    </row>
    <row r="291" spans="2:16" x14ac:dyDescent="0.25">
      <c r="B291">
        <v>4562400000</v>
      </c>
      <c r="C291" s="89">
        <v>-28.055261999999999</v>
      </c>
      <c r="D291" s="89">
        <v>-2.3493419000000002</v>
      </c>
      <c r="E291" s="89"/>
      <c r="F291" s="89"/>
      <c r="L291" s="89">
        <v>4562400000</v>
      </c>
      <c r="M291" s="89">
        <v>-28.191984000000001</v>
      </c>
      <c r="N291" s="89">
        <v>-2.3659629999999998</v>
      </c>
      <c r="O291" s="89"/>
      <c r="P291" s="89"/>
    </row>
    <row r="292" spans="2:16" x14ac:dyDescent="0.25">
      <c r="B292">
        <v>4622300000</v>
      </c>
      <c r="C292" s="89">
        <v>-29.267506000000001</v>
      </c>
      <c r="D292" s="89">
        <v>-2.3215539000000001</v>
      </c>
      <c r="E292" s="89"/>
      <c r="F292" s="89"/>
      <c r="L292" s="89">
        <v>4622300000</v>
      </c>
      <c r="M292" s="89">
        <v>-29.32011</v>
      </c>
      <c r="N292" s="89">
        <v>-2.3298823999999998</v>
      </c>
      <c r="O292" s="89"/>
      <c r="P292" s="89"/>
    </row>
    <row r="293" spans="2:16" x14ac:dyDescent="0.25">
      <c r="B293">
        <v>4682200000</v>
      </c>
      <c r="C293" s="89">
        <v>-30.642448000000002</v>
      </c>
      <c r="D293" s="89">
        <v>-2.2914386000000002</v>
      </c>
      <c r="E293" s="89"/>
      <c r="F293" s="89"/>
      <c r="L293" s="89">
        <v>4682200000</v>
      </c>
      <c r="M293" s="89">
        <v>-30.430899</v>
      </c>
      <c r="N293" s="89">
        <v>-2.2978022</v>
      </c>
      <c r="O293" s="89"/>
      <c r="P293" s="89"/>
    </row>
    <row r="294" spans="2:16" x14ac:dyDescent="0.25">
      <c r="B294">
        <v>4742100000</v>
      </c>
      <c r="C294" s="89">
        <v>-32.096249</v>
      </c>
      <c r="D294" s="89">
        <v>-2.2659680999999998</v>
      </c>
      <c r="E294" s="89"/>
      <c r="F294" s="89"/>
      <c r="L294" s="89">
        <v>4742100000</v>
      </c>
      <c r="M294" s="89">
        <v>-31.666765000000002</v>
      </c>
      <c r="N294" s="89">
        <v>-2.2667598999999998</v>
      </c>
      <c r="O294" s="89"/>
      <c r="P294" s="89"/>
    </row>
    <row r="295" spans="2:16" x14ac:dyDescent="0.25">
      <c r="B295">
        <v>4802000000</v>
      </c>
      <c r="C295" s="89">
        <v>-33.762214999999998</v>
      </c>
      <c r="D295" s="89">
        <v>-2.2440224</v>
      </c>
      <c r="E295" s="89"/>
      <c r="F295" s="89"/>
      <c r="L295" s="89">
        <v>4802000000</v>
      </c>
      <c r="M295" s="89">
        <v>-33.014449999999997</v>
      </c>
      <c r="N295" s="89">
        <v>-2.2410869999999998</v>
      </c>
      <c r="O295" s="89"/>
      <c r="P295" s="89"/>
    </row>
    <row r="296" spans="2:16" x14ac:dyDescent="0.25">
      <c r="B296">
        <v>4861900000</v>
      </c>
      <c r="C296" s="89">
        <v>-35.436222000000001</v>
      </c>
      <c r="D296" s="89">
        <v>-2.2248735000000002</v>
      </c>
      <c r="E296" s="89"/>
      <c r="F296" s="89"/>
      <c r="L296" s="89">
        <v>4861900000</v>
      </c>
      <c r="M296" s="89">
        <v>-34.452472999999998</v>
      </c>
      <c r="N296" s="89">
        <v>-2.2190294000000002</v>
      </c>
      <c r="O296" s="89"/>
      <c r="P296" s="89"/>
    </row>
    <row r="297" spans="2:16" x14ac:dyDescent="0.25">
      <c r="B297">
        <v>4921800000</v>
      </c>
      <c r="C297" s="89">
        <v>-37.340141000000003</v>
      </c>
      <c r="D297" s="89">
        <v>-2.2051083999999999</v>
      </c>
      <c r="E297" s="89"/>
      <c r="F297" s="89"/>
      <c r="L297" s="89">
        <v>4921800000</v>
      </c>
      <c r="M297" s="89">
        <v>-36.052115999999998</v>
      </c>
      <c r="N297" s="89">
        <v>-2.1963414999999999</v>
      </c>
      <c r="O297" s="89"/>
      <c r="P297" s="89"/>
    </row>
    <row r="298" spans="2:16" x14ac:dyDescent="0.25">
      <c r="B298">
        <v>4981700000</v>
      </c>
      <c r="C298" s="89">
        <v>-39.575462000000002</v>
      </c>
      <c r="D298" s="89">
        <v>-2.1917705999999999</v>
      </c>
      <c r="E298" s="89"/>
      <c r="F298" s="89"/>
      <c r="L298" s="89">
        <v>4981700000</v>
      </c>
      <c r="M298" s="89">
        <v>-37.924624999999999</v>
      </c>
      <c r="N298" s="89">
        <v>-2.1757542999999999</v>
      </c>
      <c r="O298" s="89"/>
      <c r="P298" s="89"/>
    </row>
    <row r="299" spans="2:16" x14ac:dyDescent="0.25">
      <c r="B299">
        <v>5041600000</v>
      </c>
      <c r="C299" s="89">
        <v>-42.342854000000003</v>
      </c>
      <c r="D299" s="89">
        <v>-2.1779168000000002</v>
      </c>
      <c r="E299" s="89"/>
      <c r="F299" s="89"/>
      <c r="L299" s="89">
        <v>5041600000</v>
      </c>
      <c r="M299" s="89">
        <v>-40.298552999999998</v>
      </c>
      <c r="N299" s="89">
        <v>-2.1590251999999999</v>
      </c>
      <c r="O299" s="89"/>
      <c r="P299" s="89"/>
    </row>
    <row r="300" spans="2:16" x14ac:dyDescent="0.25">
      <c r="B300">
        <v>5101500000</v>
      </c>
      <c r="C300" s="89">
        <v>-45.689284999999998</v>
      </c>
      <c r="D300" s="89">
        <v>-2.1694658000000002</v>
      </c>
      <c r="E300" s="89"/>
      <c r="F300" s="89"/>
      <c r="L300" s="89">
        <v>5101500000</v>
      </c>
      <c r="M300" s="89">
        <v>-43.121020999999999</v>
      </c>
      <c r="N300" s="89">
        <v>-2.1427603</v>
      </c>
      <c r="O300" s="89"/>
      <c r="P300" s="89"/>
    </row>
    <row r="301" spans="2:16" x14ac:dyDescent="0.25">
      <c r="B301">
        <v>5161400000</v>
      </c>
      <c r="C301" s="89">
        <v>-51.183453</v>
      </c>
      <c r="D301" s="89">
        <v>-2.1621410999999999</v>
      </c>
      <c r="E301" s="89"/>
      <c r="F301" s="89"/>
      <c r="L301" s="89">
        <v>5161400000</v>
      </c>
      <c r="M301" s="89">
        <v>-46.083461999999997</v>
      </c>
      <c r="N301" s="89">
        <v>-2.1276926999999999</v>
      </c>
      <c r="O301" s="89"/>
      <c r="P301" s="89"/>
    </row>
    <row r="302" spans="2:16" x14ac:dyDescent="0.25">
      <c r="B302">
        <v>5221300000</v>
      </c>
      <c r="C302" s="89">
        <v>-54.140137000000003</v>
      </c>
      <c r="D302" s="89">
        <v>-2.1513567</v>
      </c>
      <c r="E302" s="89"/>
      <c r="F302" s="89"/>
      <c r="L302" s="89">
        <v>5221300000</v>
      </c>
      <c r="M302" s="89">
        <v>-48.000072000000003</v>
      </c>
      <c r="N302" s="89">
        <v>-2.1142561</v>
      </c>
      <c r="O302" s="89"/>
      <c r="P302" s="89"/>
    </row>
    <row r="303" spans="2:16" x14ac:dyDescent="0.25">
      <c r="B303">
        <v>5281200000</v>
      </c>
      <c r="C303" s="89">
        <v>-54.595032000000003</v>
      </c>
      <c r="D303" s="89">
        <v>-2.1468034</v>
      </c>
      <c r="E303" s="89"/>
      <c r="F303" s="89"/>
      <c r="L303" s="89">
        <v>5281200000</v>
      </c>
      <c r="M303" s="89">
        <v>-48.142155000000002</v>
      </c>
      <c r="N303" s="89">
        <v>-2.1031165000000001</v>
      </c>
      <c r="O303" s="89"/>
      <c r="P303" s="89"/>
    </row>
    <row r="304" spans="2:16" x14ac:dyDescent="0.25">
      <c r="B304">
        <v>5341100000</v>
      </c>
      <c r="C304" s="89">
        <v>-50.461609000000003</v>
      </c>
      <c r="D304" s="89">
        <v>-2.1440163000000001</v>
      </c>
      <c r="E304" s="89"/>
      <c r="F304" s="89"/>
      <c r="L304" s="89">
        <v>5341100000</v>
      </c>
      <c r="M304" s="89">
        <v>-46.60783</v>
      </c>
      <c r="N304" s="89">
        <v>-2.0938728000000002</v>
      </c>
      <c r="O304" s="89"/>
      <c r="P304" s="89"/>
    </row>
    <row r="305" spans="2:16" x14ac:dyDescent="0.25">
      <c r="B305">
        <v>5401000000</v>
      </c>
      <c r="C305" s="89">
        <v>-46.864055999999998</v>
      </c>
      <c r="D305" s="89">
        <v>-2.1381383</v>
      </c>
      <c r="E305" s="89"/>
      <c r="F305" s="89"/>
      <c r="L305" s="89">
        <v>5401000000</v>
      </c>
      <c r="M305" s="89">
        <v>-44.691749999999999</v>
      </c>
      <c r="N305" s="89">
        <v>-2.0869539000000001</v>
      </c>
      <c r="O305" s="89"/>
      <c r="P305" s="89"/>
    </row>
    <row r="306" spans="2:16" x14ac:dyDescent="0.25">
      <c r="B306">
        <v>5460900000</v>
      </c>
      <c r="C306" s="89">
        <v>-44.026164999999999</v>
      </c>
      <c r="D306" s="89">
        <v>-2.1469857999999999</v>
      </c>
      <c r="E306" s="89"/>
      <c r="F306" s="89"/>
      <c r="L306" s="89">
        <v>5460900000</v>
      </c>
      <c r="M306" s="89">
        <v>-43.171104</v>
      </c>
      <c r="N306" s="89">
        <v>-2.0835583</v>
      </c>
      <c r="O306" s="89"/>
      <c r="P306" s="89"/>
    </row>
    <row r="307" spans="2:16" x14ac:dyDescent="0.25">
      <c r="B307">
        <v>5520800000</v>
      </c>
      <c r="C307" s="89">
        <v>-41.918864999999997</v>
      </c>
      <c r="D307" s="89">
        <v>-2.1482038000000001</v>
      </c>
      <c r="E307" s="89"/>
      <c r="F307" s="89"/>
      <c r="L307" s="89">
        <v>5520800000</v>
      </c>
      <c r="M307" s="89">
        <v>-42.161628999999998</v>
      </c>
      <c r="N307" s="89">
        <v>-2.0829860999999998</v>
      </c>
      <c r="O307" s="89"/>
      <c r="P307" s="89"/>
    </row>
    <row r="308" spans="2:16" x14ac:dyDescent="0.25">
      <c r="B308">
        <v>5580700000</v>
      </c>
      <c r="C308" s="89">
        <v>-40.638022999999997</v>
      </c>
      <c r="D308" s="89">
        <v>-2.1560638000000001</v>
      </c>
      <c r="E308" s="89"/>
      <c r="F308" s="89"/>
      <c r="L308" s="89">
        <v>5580700000</v>
      </c>
      <c r="M308" s="89">
        <v>-41.423991999999998</v>
      </c>
      <c r="N308" s="89">
        <v>-2.0844201999999998</v>
      </c>
      <c r="O308" s="89"/>
      <c r="P308" s="89"/>
    </row>
    <row r="309" spans="2:16" x14ac:dyDescent="0.25">
      <c r="B309">
        <v>5640600000</v>
      </c>
      <c r="C309" s="89">
        <v>-39.305259999999997</v>
      </c>
      <c r="D309" s="89">
        <v>-2.1629415000000001</v>
      </c>
      <c r="E309" s="89"/>
      <c r="F309" s="89"/>
      <c r="L309" s="89">
        <v>5640600000</v>
      </c>
      <c r="M309" s="89">
        <v>-40.865067000000003</v>
      </c>
      <c r="N309" s="89">
        <v>-2.0887343999999999</v>
      </c>
      <c r="O309" s="89"/>
      <c r="P309" s="89"/>
    </row>
    <row r="310" spans="2:16" x14ac:dyDescent="0.25">
      <c r="B310">
        <v>5700500000</v>
      </c>
      <c r="C310" s="89">
        <v>-38.531860000000002</v>
      </c>
      <c r="D310" s="89">
        <v>-2.1727463999999999</v>
      </c>
      <c r="E310" s="89"/>
      <c r="F310" s="89"/>
      <c r="L310" s="89">
        <v>5700500000</v>
      </c>
      <c r="M310" s="89">
        <v>-40.537585999999997</v>
      </c>
      <c r="N310" s="89">
        <v>-2.0939182999999999</v>
      </c>
      <c r="O310" s="89"/>
      <c r="P310" s="89"/>
    </row>
    <row r="311" spans="2:16" x14ac:dyDescent="0.25">
      <c r="B311">
        <v>5760400000</v>
      </c>
      <c r="C311" s="89">
        <v>-37.640202000000002</v>
      </c>
      <c r="D311" s="89">
        <v>-2.1812689000000001</v>
      </c>
      <c r="E311" s="89"/>
      <c r="F311" s="89"/>
      <c r="L311" s="89">
        <v>5760400000</v>
      </c>
      <c r="M311" s="89">
        <v>-40.312488999999999</v>
      </c>
      <c r="N311" s="89">
        <v>-2.1031795</v>
      </c>
      <c r="O311" s="89"/>
      <c r="P311" s="89"/>
    </row>
    <row r="312" spans="2:16" x14ac:dyDescent="0.25">
      <c r="B312">
        <v>5820300000</v>
      </c>
      <c r="C312" s="89">
        <v>-37.023598</v>
      </c>
      <c r="D312" s="89">
        <v>-2.2018387000000001</v>
      </c>
      <c r="E312" s="89"/>
      <c r="F312" s="89"/>
      <c r="L312" s="89">
        <v>5820300000</v>
      </c>
      <c r="M312" s="89">
        <v>-40.259968000000001</v>
      </c>
      <c r="N312" s="89">
        <v>-2.1149060999999998</v>
      </c>
      <c r="O312" s="89"/>
      <c r="P312" s="89"/>
    </row>
    <row r="313" spans="2:16" x14ac:dyDescent="0.25">
      <c r="B313">
        <v>5880200000</v>
      </c>
      <c r="C313" s="89">
        <v>-36.541615</v>
      </c>
      <c r="D313" s="89">
        <v>-2.2157786000000002</v>
      </c>
      <c r="E313" s="89"/>
      <c r="F313" s="89"/>
      <c r="L313" s="89">
        <v>5880200000</v>
      </c>
      <c r="M313" s="89">
        <v>-40.281207999999999</v>
      </c>
      <c r="N313" s="89">
        <v>-2.1304485999999998</v>
      </c>
      <c r="O313" s="89"/>
      <c r="P313" s="89"/>
    </row>
    <row r="314" spans="2:16" x14ac:dyDescent="0.25">
      <c r="B314">
        <v>5940100000</v>
      </c>
      <c r="C314" s="89">
        <v>-36.320450000000001</v>
      </c>
      <c r="D314" s="89">
        <v>-2.2309866</v>
      </c>
      <c r="E314" s="89"/>
      <c r="F314" s="89"/>
      <c r="L314" s="89">
        <v>5940100000</v>
      </c>
      <c r="M314" s="89">
        <v>-40.449139000000002</v>
      </c>
      <c r="N314" s="89">
        <v>-2.1443398</v>
      </c>
      <c r="O314" s="89"/>
      <c r="P314" s="89"/>
    </row>
    <row r="315" spans="2:16" x14ac:dyDescent="0.25">
      <c r="B315">
        <v>6000000000</v>
      </c>
      <c r="C315" s="89">
        <v>-36.308182000000002</v>
      </c>
      <c r="D315" s="89">
        <v>-2.2453102999999999</v>
      </c>
      <c r="E315" s="89"/>
      <c r="F315" s="89"/>
      <c r="L315" s="89">
        <v>6000000000</v>
      </c>
      <c r="M315" s="89">
        <v>-40.551544</v>
      </c>
      <c r="N315" s="89">
        <v>-2.1574415999999998</v>
      </c>
      <c r="O315" s="89"/>
      <c r="P315" s="89"/>
    </row>
    <row r="316" spans="2:16" x14ac:dyDescent="0.25">
      <c r="B316" t="s">
        <v>21</v>
      </c>
      <c r="C316" s="89"/>
      <c r="D316" s="89"/>
      <c r="E316" s="89"/>
      <c r="F316" s="89"/>
      <c r="L316" s="89" t="s">
        <v>21</v>
      </c>
      <c r="M316" s="89"/>
      <c r="N316" s="89"/>
      <c r="O316" s="89"/>
      <c r="P316" s="89"/>
    </row>
    <row r="317" spans="2:16" x14ac:dyDescent="0.25">
      <c r="C317" s="89"/>
      <c r="D317" s="89"/>
      <c r="E317" s="89"/>
      <c r="F317" s="89"/>
      <c r="L317" s="89"/>
      <c r="M317" s="89"/>
      <c r="N317" s="89"/>
      <c r="O317" s="89"/>
      <c r="P317" s="89"/>
    </row>
    <row r="318" spans="2:16" x14ac:dyDescent="0.25">
      <c r="C318" s="89"/>
      <c r="D318" s="89"/>
      <c r="E318" s="89"/>
      <c r="F318" s="89"/>
      <c r="L318" s="89"/>
      <c r="M318" s="89"/>
      <c r="N318" s="89"/>
      <c r="O318" s="89"/>
      <c r="P318" s="89"/>
    </row>
    <row r="319" spans="2:16" x14ac:dyDescent="0.25">
      <c r="B319" t="s">
        <v>22</v>
      </c>
      <c r="C319" s="89"/>
      <c r="D319" s="89"/>
      <c r="E319" s="89"/>
      <c r="F319" s="89"/>
      <c r="L319" s="89" t="s">
        <v>22</v>
      </c>
      <c r="M319" s="89"/>
      <c r="N319" s="89"/>
      <c r="O319" s="89"/>
      <c r="P319" s="89"/>
    </row>
    <row r="320" spans="2:16" x14ac:dyDescent="0.25">
      <c r="B320" t="s">
        <v>19</v>
      </c>
      <c r="C320" s="89" t="s">
        <v>272</v>
      </c>
      <c r="D320" s="89" t="s">
        <v>273</v>
      </c>
      <c r="E320" s="89"/>
      <c r="F320" s="89"/>
      <c r="L320" s="89" t="s">
        <v>19</v>
      </c>
      <c r="M320" s="89" t="s">
        <v>272</v>
      </c>
      <c r="N320" s="89" t="s">
        <v>273</v>
      </c>
      <c r="O320" s="89"/>
      <c r="P320" s="89"/>
    </row>
    <row r="321" spans="2:16" x14ac:dyDescent="0.25">
      <c r="B321">
        <v>10000000</v>
      </c>
      <c r="C321" s="89">
        <v>-11.061229000000001</v>
      </c>
      <c r="D321" s="89">
        <v>-52.295749999999998</v>
      </c>
      <c r="E321" s="89"/>
      <c r="F321" s="89"/>
      <c r="L321" s="89">
        <v>10000000</v>
      </c>
      <c r="M321" s="89">
        <v>-10.097340000000001</v>
      </c>
      <c r="N321" s="89">
        <v>-23.416551999999999</v>
      </c>
      <c r="O321" s="89"/>
      <c r="P321" s="89"/>
    </row>
    <row r="322" spans="2:16" x14ac:dyDescent="0.25">
      <c r="B322">
        <v>69900000</v>
      </c>
      <c r="C322" s="89">
        <v>-11.092326999999999</v>
      </c>
      <c r="D322" s="89">
        <v>-49.067120000000003</v>
      </c>
      <c r="E322" s="89"/>
      <c r="F322" s="89"/>
      <c r="L322" s="89">
        <v>69900000</v>
      </c>
      <c r="M322" s="89">
        <v>-10.108533</v>
      </c>
      <c r="N322" s="89">
        <v>-22.766172000000001</v>
      </c>
      <c r="O322" s="89"/>
      <c r="P322" s="89"/>
    </row>
    <row r="323" spans="2:16" x14ac:dyDescent="0.25">
      <c r="B323">
        <v>129800000</v>
      </c>
      <c r="C323" s="89">
        <v>-11.131278999999999</v>
      </c>
      <c r="D323" s="89">
        <v>-45.382075999999998</v>
      </c>
      <c r="E323" s="89"/>
      <c r="F323" s="89"/>
      <c r="L323" s="89">
        <v>129800000</v>
      </c>
      <c r="M323" s="89">
        <v>-10.106783</v>
      </c>
      <c r="N323" s="89">
        <v>-21.959171000000001</v>
      </c>
      <c r="O323" s="89"/>
      <c r="P323" s="89"/>
    </row>
    <row r="324" spans="2:16" x14ac:dyDescent="0.25">
      <c r="B324">
        <v>189700000</v>
      </c>
      <c r="C324" s="89">
        <v>-11.204599</v>
      </c>
      <c r="D324" s="89">
        <v>-42.388817000000003</v>
      </c>
      <c r="E324" s="89"/>
      <c r="F324" s="89"/>
      <c r="L324" s="89">
        <v>189700000</v>
      </c>
      <c r="M324" s="89">
        <v>-10.173468</v>
      </c>
      <c r="N324" s="89">
        <v>-21.201422000000001</v>
      </c>
      <c r="O324" s="89"/>
      <c r="P324" s="89"/>
    </row>
    <row r="325" spans="2:16" x14ac:dyDescent="0.25">
      <c r="B325">
        <v>249600000</v>
      </c>
      <c r="C325" s="89">
        <v>-11.221119</v>
      </c>
      <c r="D325" s="89">
        <v>-39.954678000000001</v>
      </c>
      <c r="E325" s="89"/>
      <c r="F325" s="89"/>
      <c r="L325" s="89">
        <v>249600000</v>
      </c>
      <c r="M325" s="89">
        <v>-10.175654</v>
      </c>
      <c r="N325" s="89">
        <v>-20.033328999999998</v>
      </c>
      <c r="O325" s="89"/>
      <c r="P325" s="89"/>
    </row>
    <row r="326" spans="2:16" x14ac:dyDescent="0.25">
      <c r="B326">
        <v>309500000</v>
      </c>
      <c r="C326" s="89">
        <v>-11.214637</v>
      </c>
      <c r="D326" s="89">
        <v>-35.857303999999999</v>
      </c>
      <c r="E326" s="89"/>
      <c r="F326" s="89"/>
      <c r="L326" s="89">
        <v>309500000</v>
      </c>
      <c r="M326" s="89">
        <v>-10.177478000000001</v>
      </c>
      <c r="N326" s="89">
        <v>-19.056379</v>
      </c>
      <c r="O326" s="89"/>
      <c r="P326" s="89"/>
    </row>
    <row r="327" spans="2:16" x14ac:dyDescent="0.25">
      <c r="B327">
        <v>369400000</v>
      </c>
      <c r="C327" s="89">
        <v>-11.16375</v>
      </c>
      <c r="D327" s="89">
        <v>-33.412970999999999</v>
      </c>
      <c r="E327" s="89"/>
      <c r="F327" s="89"/>
      <c r="L327" s="89">
        <v>369400000</v>
      </c>
      <c r="M327" s="89">
        <v>-10.118671000000001</v>
      </c>
      <c r="N327" s="89">
        <v>-18.167978000000002</v>
      </c>
      <c r="O327" s="89"/>
      <c r="P327" s="89"/>
    </row>
    <row r="328" spans="2:16" x14ac:dyDescent="0.25">
      <c r="B328">
        <v>429300000</v>
      </c>
      <c r="C328" s="89">
        <v>-11.109671000000001</v>
      </c>
      <c r="D328" s="89">
        <v>-31.620867000000001</v>
      </c>
      <c r="E328" s="89"/>
      <c r="F328" s="89"/>
      <c r="L328" s="89">
        <v>429300000</v>
      </c>
      <c r="M328" s="89">
        <v>-10.081113999999999</v>
      </c>
      <c r="N328" s="89">
        <v>-17.413916</v>
      </c>
      <c r="O328" s="89"/>
      <c r="P328" s="89"/>
    </row>
    <row r="329" spans="2:16" x14ac:dyDescent="0.25">
      <c r="B329">
        <v>489200000</v>
      </c>
      <c r="C329" s="89">
        <v>-10.988951999999999</v>
      </c>
      <c r="D329" s="89">
        <v>-28.601455999999999</v>
      </c>
      <c r="E329" s="89"/>
      <c r="F329" s="89"/>
      <c r="L329" s="89">
        <v>489200000</v>
      </c>
      <c r="M329" s="89">
        <v>-9.9674835000000002</v>
      </c>
      <c r="N329" s="89">
        <v>-16.434078</v>
      </c>
      <c r="O329" s="89"/>
      <c r="P329" s="89"/>
    </row>
    <row r="330" spans="2:16" x14ac:dyDescent="0.25">
      <c r="B330">
        <v>549100000</v>
      </c>
      <c r="C330" s="89">
        <v>-11.005134999999999</v>
      </c>
      <c r="D330" s="89">
        <v>-27.082739</v>
      </c>
      <c r="E330" s="89"/>
      <c r="F330" s="89"/>
      <c r="L330" s="89">
        <v>549100000</v>
      </c>
      <c r="M330" s="89">
        <v>-10.000648</v>
      </c>
      <c r="N330" s="89">
        <v>-15.643539000000001</v>
      </c>
      <c r="O330" s="89"/>
      <c r="P330" s="89"/>
    </row>
    <row r="331" spans="2:16" x14ac:dyDescent="0.25">
      <c r="B331">
        <v>609000000</v>
      </c>
      <c r="C331" s="89">
        <v>-11.026775000000001</v>
      </c>
      <c r="D331" s="89">
        <v>-26.177195000000001</v>
      </c>
      <c r="E331" s="89"/>
      <c r="F331" s="89"/>
      <c r="L331" s="89">
        <v>609000000</v>
      </c>
      <c r="M331" s="89">
        <v>-10.026533000000001</v>
      </c>
      <c r="N331" s="89">
        <v>-15.050119</v>
      </c>
      <c r="O331" s="89"/>
      <c r="P331" s="89"/>
    </row>
    <row r="332" spans="2:16" x14ac:dyDescent="0.25">
      <c r="B332">
        <v>668900000</v>
      </c>
      <c r="C332" s="89">
        <v>-11.113709999999999</v>
      </c>
      <c r="D332" s="89">
        <v>-25.731871000000002</v>
      </c>
      <c r="E332" s="89"/>
      <c r="F332" s="89"/>
      <c r="L332" s="89">
        <v>668900000</v>
      </c>
      <c r="M332" s="89">
        <v>-10.136191999999999</v>
      </c>
      <c r="N332" s="89">
        <v>-14.625254999999999</v>
      </c>
      <c r="O332" s="89"/>
      <c r="P332" s="89"/>
    </row>
    <row r="333" spans="2:16" x14ac:dyDescent="0.25">
      <c r="B333">
        <v>728800000</v>
      </c>
      <c r="C333" s="89">
        <v>-11.081749</v>
      </c>
      <c r="D333" s="89">
        <v>-24.703987000000001</v>
      </c>
      <c r="E333" s="89"/>
      <c r="F333" s="89"/>
      <c r="L333" s="89">
        <v>728800000</v>
      </c>
      <c r="M333" s="89">
        <v>-10.106562</v>
      </c>
      <c r="N333" s="89">
        <v>-14.107734000000001</v>
      </c>
      <c r="O333" s="89"/>
      <c r="P333" s="89"/>
    </row>
    <row r="334" spans="2:16" x14ac:dyDescent="0.25">
      <c r="B334">
        <v>788700000</v>
      </c>
      <c r="C334" s="89">
        <v>-11.075923</v>
      </c>
      <c r="D334" s="89">
        <v>-23.845621000000001</v>
      </c>
      <c r="E334" s="89"/>
      <c r="F334" s="89"/>
      <c r="L334" s="89">
        <v>788700000</v>
      </c>
      <c r="M334" s="89">
        <v>-10.101243</v>
      </c>
      <c r="N334" s="89">
        <v>-13.633430000000001</v>
      </c>
      <c r="O334" s="89"/>
      <c r="P334" s="89"/>
    </row>
    <row r="335" spans="2:16" x14ac:dyDescent="0.25">
      <c r="B335">
        <v>848600000</v>
      </c>
      <c r="C335" s="89">
        <v>-11.078459000000001</v>
      </c>
      <c r="D335" s="89">
        <v>-23.128176</v>
      </c>
      <c r="E335" s="89"/>
      <c r="F335" s="89"/>
      <c r="L335" s="89">
        <v>848600000</v>
      </c>
      <c r="M335" s="89">
        <v>-10.099124</v>
      </c>
      <c r="N335" s="89">
        <v>-13.254390000000001</v>
      </c>
      <c r="O335" s="89"/>
      <c r="P335" s="89"/>
    </row>
    <row r="336" spans="2:16" x14ac:dyDescent="0.25">
      <c r="B336">
        <v>908500000</v>
      </c>
      <c r="C336" s="89">
        <v>-11.074661000000001</v>
      </c>
      <c r="D336" s="89">
        <v>-22.491917000000001</v>
      </c>
      <c r="E336" s="89"/>
      <c r="F336" s="89"/>
      <c r="L336" s="89">
        <v>908500000</v>
      </c>
      <c r="M336" s="89">
        <v>-10.088056</v>
      </c>
      <c r="N336" s="89">
        <v>-12.927343</v>
      </c>
      <c r="O336" s="89"/>
      <c r="P336" s="89"/>
    </row>
    <row r="337" spans="2:16" x14ac:dyDescent="0.25">
      <c r="B337">
        <v>968400000</v>
      </c>
      <c r="C337" s="89">
        <v>-11.058581</v>
      </c>
      <c r="D337" s="89">
        <v>-21.705656000000001</v>
      </c>
      <c r="E337" s="89"/>
      <c r="F337" s="89"/>
      <c r="L337" s="89">
        <v>968400000</v>
      </c>
      <c r="M337" s="89">
        <v>-10.062531</v>
      </c>
      <c r="N337" s="89">
        <v>-12.587909</v>
      </c>
      <c r="O337" s="89"/>
      <c r="P337" s="89"/>
    </row>
    <row r="338" spans="2:16" x14ac:dyDescent="0.25">
      <c r="B338">
        <v>1028300000</v>
      </c>
      <c r="C338" s="89">
        <v>-11.103057</v>
      </c>
      <c r="D338" s="89">
        <v>-21.148091999999998</v>
      </c>
      <c r="E338" s="89"/>
      <c r="F338" s="89"/>
      <c r="L338" s="89">
        <v>1028300000</v>
      </c>
      <c r="M338" s="89">
        <v>-10.082393</v>
      </c>
      <c r="N338" s="89">
        <v>-12.295845</v>
      </c>
      <c r="O338" s="89"/>
      <c r="P338" s="89"/>
    </row>
    <row r="339" spans="2:16" x14ac:dyDescent="0.25">
      <c r="B339">
        <v>1088200000</v>
      </c>
      <c r="C339" s="89">
        <v>-11.128278999999999</v>
      </c>
      <c r="D339" s="89">
        <v>-21.118029</v>
      </c>
      <c r="E339" s="89"/>
      <c r="F339" s="89"/>
      <c r="L339" s="89">
        <v>1088200000</v>
      </c>
      <c r="M339" s="89">
        <v>-10.0959</v>
      </c>
      <c r="N339" s="89">
        <v>-12.159452</v>
      </c>
      <c r="O339" s="89"/>
      <c r="P339" s="89"/>
    </row>
    <row r="340" spans="2:16" x14ac:dyDescent="0.25">
      <c r="B340">
        <v>1148100000</v>
      </c>
      <c r="C340" s="89">
        <v>-11.153627</v>
      </c>
      <c r="D340" s="89">
        <v>-21.500475000000002</v>
      </c>
      <c r="E340" s="89"/>
      <c r="F340" s="89"/>
      <c r="L340" s="89">
        <v>1148100000</v>
      </c>
      <c r="M340" s="89">
        <v>-10.104236</v>
      </c>
      <c r="N340" s="89">
        <v>-12.125050999999999</v>
      </c>
      <c r="O340" s="89"/>
      <c r="P340" s="89"/>
    </row>
    <row r="341" spans="2:16" x14ac:dyDescent="0.25">
      <c r="B341">
        <v>1208000000</v>
      </c>
      <c r="C341" s="89">
        <v>-11.129877</v>
      </c>
      <c r="D341" s="89">
        <v>-21.268540999999999</v>
      </c>
      <c r="E341" s="89"/>
      <c r="F341" s="89"/>
      <c r="L341" s="89">
        <v>1208000000</v>
      </c>
      <c r="M341" s="89">
        <v>-10.070354</v>
      </c>
      <c r="N341" s="89">
        <v>-11.997082000000001</v>
      </c>
      <c r="O341" s="89"/>
      <c r="P341" s="89"/>
    </row>
    <row r="342" spans="2:16" x14ac:dyDescent="0.25">
      <c r="B342">
        <v>1267900000</v>
      </c>
      <c r="C342" s="89">
        <v>-11.139296999999999</v>
      </c>
      <c r="D342" s="89">
        <v>-20.931992999999999</v>
      </c>
      <c r="E342" s="89"/>
      <c r="F342" s="89"/>
      <c r="L342" s="89">
        <v>1267900000</v>
      </c>
      <c r="M342" s="89">
        <v>-10.071090999999999</v>
      </c>
      <c r="N342" s="89">
        <v>-11.841823</v>
      </c>
      <c r="O342" s="89"/>
      <c r="P342" s="89"/>
    </row>
    <row r="343" spans="2:16" x14ac:dyDescent="0.25">
      <c r="B343">
        <v>1327800000</v>
      </c>
      <c r="C343" s="89">
        <v>-11.141978</v>
      </c>
      <c r="D343" s="89">
        <v>-20.856459000000001</v>
      </c>
      <c r="E343" s="89"/>
      <c r="F343" s="89"/>
      <c r="L343" s="89">
        <v>1327800000</v>
      </c>
      <c r="M343" s="89">
        <v>-10.078529</v>
      </c>
      <c r="N343" s="89">
        <v>-11.796519999999999</v>
      </c>
      <c r="O343" s="89"/>
      <c r="P343" s="89"/>
    </row>
    <row r="344" spans="2:16" x14ac:dyDescent="0.25">
      <c r="B344">
        <v>1387700000</v>
      </c>
      <c r="C344" s="89">
        <v>-11.145006</v>
      </c>
      <c r="D344" s="89">
        <v>-20.808160999999998</v>
      </c>
      <c r="E344" s="89"/>
      <c r="F344" s="89"/>
      <c r="L344" s="89">
        <v>1387700000</v>
      </c>
      <c r="M344" s="89">
        <v>-10.090344999999999</v>
      </c>
      <c r="N344" s="89">
        <v>-11.796868</v>
      </c>
      <c r="O344" s="89"/>
      <c r="P344" s="89"/>
    </row>
    <row r="345" spans="2:16" x14ac:dyDescent="0.25">
      <c r="B345">
        <v>1447600000</v>
      </c>
      <c r="C345" s="89">
        <v>-11.11267</v>
      </c>
      <c r="D345" s="89">
        <v>-20.176178</v>
      </c>
      <c r="E345" s="89"/>
      <c r="F345" s="89"/>
      <c r="L345" s="89">
        <v>1447600000</v>
      </c>
      <c r="M345" s="89">
        <v>-10.054769</v>
      </c>
      <c r="N345" s="89">
        <v>-11.685472000000001</v>
      </c>
      <c r="O345" s="89"/>
      <c r="P345" s="89"/>
    </row>
    <row r="346" spans="2:16" x14ac:dyDescent="0.25">
      <c r="B346">
        <v>1507500000</v>
      </c>
      <c r="C346" s="89">
        <v>-11.126395</v>
      </c>
      <c r="D346" s="89">
        <v>-19.647482</v>
      </c>
      <c r="E346" s="89"/>
      <c r="F346" s="89"/>
      <c r="L346" s="89">
        <v>1507500000</v>
      </c>
      <c r="M346" s="89">
        <v>-10.065113999999999</v>
      </c>
      <c r="N346" s="89">
        <v>-11.590899</v>
      </c>
      <c r="O346" s="89"/>
      <c r="P346" s="89"/>
    </row>
    <row r="347" spans="2:16" x14ac:dyDescent="0.25">
      <c r="B347">
        <v>1567400000</v>
      </c>
      <c r="C347" s="89">
        <v>-11.134240999999999</v>
      </c>
      <c r="D347" s="89">
        <v>-19.508430000000001</v>
      </c>
      <c r="E347" s="89"/>
      <c r="F347" s="89"/>
      <c r="L347" s="89">
        <v>1567400000</v>
      </c>
      <c r="M347" s="89">
        <v>-10.064033</v>
      </c>
      <c r="N347" s="89">
        <v>-11.640738000000001</v>
      </c>
      <c r="O347" s="89"/>
      <c r="P347" s="89"/>
    </row>
    <row r="348" spans="2:16" x14ac:dyDescent="0.25">
      <c r="B348">
        <v>1627300000</v>
      </c>
      <c r="C348" s="89">
        <v>-11.138653</v>
      </c>
      <c r="D348" s="89">
        <v>-19.624002000000001</v>
      </c>
      <c r="E348" s="89"/>
      <c r="F348" s="89"/>
      <c r="L348" s="89">
        <v>1627300000</v>
      </c>
      <c r="M348" s="89">
        <v>-10.074012</v>
      </c>
      <c r="N348" s="89">
        <v>-11.778883</v>
      </c>
      <c r="O348" s="89"/>
      <c r="P348" s="89"/>
    </row>
    <row r="349" spans="2:16" x14ac:dyDescent="0.25">
      <c r="B349">
        <v>1687200000</v>
      </c>
      <c r="C349" s="89">
        <v>-11.146160999999999</v>
      </c>
      <c r="D349" s="89">
        <v>-19.522107999999999</v>
      </c>
      <c r="E349" s="89"/>
      <c r="F349" s="89"/>
      <c r="L349" s="89">
        <v>1687200000</v>
      </c>
      <c r="M349" s="89">
        <v>-10.07925</v>
      </c>
      <c r="N349" s="89">
        <v>-11.819337000000001</v>
      </c>
      <c r="O349" s="89"/>
      <c r="P349" s="89"/>
    </row>
    <row r="350" spans="2:16" x14ac:dyDescent="0.25">
      <c r="B350">
        <v>1747100000</v>
      </c>
      <c r="C350" s="89">
        <v>-11.15232</v>
      </c>
      <c r="D350" s="89">
        <v>-19.301515999999999</v>
      </c>
      <c r="E350" s="89"/>
      <c r="F350" s="89"/>
      <c r="L350" s="89">
        <v>1747100000</v>
      </c>
      <c r="M350" s="89">
        <v>-10.094768</v>
      </c>
      <c r="N350" s="89">
        <v>-11.870863</v>
      </c>
      <c r="O350" s="89"/>
      <c r="P350" s="89"/>
    </row>
    <row r="351" spans="2:16" x14ac:dyDescent="0.25">
      <c r="B351">
        <v>1807000000</v>
      </c>
      <c r="C351" s="89">
        <v>-11.164839000000001</v>
      </c>
      <c r="D351" s="89">
        <v>-19.209862000000001</v>
      </c>
      <c r="E351" s="89"/>
      <c r="F351" s="89"/>
      <c r="L351" s="89">
        <v>1807000000</v>
      </c>
      <c r="M351" s="89">
        <v>-10.115553999999999</v>
      </c>
      <c r="N351" s="89">
        <v>-12.024048000000001</v>
      </c>
      <c r="O351" s="89"/>
      <c r="P351" s="89"/>
    </row>
    <row r="352" spans="2:16" x14ac:dyDescent="0.25">
      <c r="B352">
        <v>1866900000</v>
      </c>
      <c r="C352" s="89">
        <v>-11.164702</v>
      </c>
      <c r="D352" s="89">
        <v>-19.201115000000001</v>
      </c>
      <c r="E352" s="89"/>
      <c r="F352" s="89"/>
      <c r="L352" s="89">
        <v>1866900000</v>
      </c>
      <c r="M352" s="89">
        <v>-10.130272</v>
      </c>
      <c r="N352" s="89">
        <v>-12.249504999999999</v>
      </c>
      <c r="O352" s="89"/>
      <c r="P352" s="89"/>
    </row>
    <row r="353" spans="2:16" x14ac:dyDescent="0.25">
      <c r="B353">
        <v>1926800000</v>
      </c>
      <c r="C353" s="89">
        <v>-11.159191</v>
      </c>
      <c r="D353" s="89">
        <v>-19.027943</v>
      </c>
      <c r="E353" s="89"/>
      <c r="F353" s="89"/>
      <c r="L353" s="89">
        <v>1926800000</v>
      </c>
      <c r="M353" s="89">
        <v>-10.144558</v>
      </c>
      <c r="N353" s="89">
        <v>-12.313927</v>
      </c>
      <c r="O353" s="89"/>
      <c r="P353" s="89"/>
    </row>
    <row r="354" spans="2:16" x14ac:dyDescent="0.25">
      <c r="B354">
        <v>1986700000</v>
      </c>
      <c r="C354" s="89">
        <v>-11.196482</v>
      </c>
      <c r="D354" s="89">
        <v>-18.581167000000001</v>
      </c>
      <c r="E354" s="89"/>
      <c r="F354" s="89"/>
      <c r="L354" s="89">
        <v>1986700000</v>
      </c>
      <c r="M354" s="89">
        <v>-10.209509000000001</v>
      </c>
      <c r="N354" s="89">
        <v>-12.318398999999999</v>
      </c>
      <c r="O354" s="89"/>
      <c r="P354" s="89"/>
    </row>
    <row r="355" spans="2:16" x14ac:dyDescent="0.25">
      <c r="B355">
        <v>2046600000</v>
      </c>
      <c r="C355" s="89">
        <v>-11.238006</v>
      </c>
      <c r="D355" s="89">
        <v>-18.142745999999999</v>
      </c>
      <c r="E355" s="89"/>
      <c r="F355" s="89"/>
      <c r="L355" s="89">
        <v>2046600000</v>
      </c>
      <c r="M355" s="89">
        <v>-10.28044</v>
      </c>
      <c r="N355" s="89">
        <v>-12.347773999999999</v>
      </c>
      <c r="O355" s="89"/>
      <c r="P355" s="89"/>
    </row>
    <row r="356" spans="2:16" x14ac:dyDescent="0.25">
      <c r="B356">
        <v>2106500000</v>
      </c>
      <c r="C356" s="89">
        <v>-11.297267</v>
      </c>
      <c r="D356" s="89">
        <v>-17.772938</v>
      </c>
      <c r="E356" s="89"/>
      <c r="F356" s="89"/>
      <c r="L356" s="89">
        <v>2106500000</v>
      </c>
      <c r="M356" s="89">
        <v>-10.364129999999999</v>
      </c>
      <c r="N356" s="89">
        <v>-12.386175</v>
      </c>
      <c r="O356" s="89"/>
      <c r="P356" s="89"/>
    </row>
    <row r="357" spans="2:16" x14ac:dyDescent="0.25">
      <c r="B357">
        <v>2166400000</v>
      </c>
      <c r="C357" s="89">
        <v>-11.359483000000001</v>
      </c>
      <c r="D357" s="89">
        <v>-17.413494</v>
      </c>
      <c r="E357" s="89"/>
      <c r="F357" s="89"/>
      <c r="L357" s="89">
        <v>2166400000</v>
      </c>
      <c r="M357" s="89">
        <v>-10.439126</v>
      </c>
      <c r="N357" s="89">
        <v>-12.228884000000001</v>
      </c>
      <c r="O357" s="89"/>
      <c r="P357" s="89"/>
    </row>
    <row r="358" spans="2:16" x14ac:dyDescent="0.25">
      <c r="B358">
        <v>2226300000</v>
      </c>
      <c r="C358" s="89">
        <v>-11.414498</v>
      </c>
      <c r="D358" s="89">
        <v>-16.537856999999999</v>
      </c>
      <c r="E358" s="89"/>
      <c r="F358" s="89"/>
      <c r="L358" s="89">
        <v>2226300000</v>
      </c>
      <c r="M358" s="89">
        <v>-10.517179</v>
      </c>
      <c r="N358" s="89">
        <v>-11.91145</v>
      </c>
      <c r="O358" s="89"/>
      <c r="P358" s="89"/>
    </row>
    <row r="359" spans="2:16" x14ac:dyDescent="0.25">
      <c r="B359">
        <v>2286200000</v>
      </c>
      <c r="C359" s="89">
        <v>-11.508423000000001</v>
      </c>
      <c r="D359" s="89">
        <v>-15.542711000000001</v>
      </c>
      <c r="E359" s="89"/>
      <c r="F359" s="89"/>
      <c r="L359" s="89">
        <v>2286200000</v>
      </c>
      <c r="M359" s="89">
        <v>-10.624336</v>
      </c>
      <c r="N359" s="89">
        <v>-11.589828000000001</v>
      </c>
      <c r="O359" s="89"/>
      <c r="P359" s="89"/>
    </row>
    <row r="360" spans="2:16" x14ac:dyDescent="0.25">
      <c r="B360">
        <v>2346100000</v>
      </c>
      <c r="C360" s="89">
        <v>-11.653117</v>
      </c>
      <c r="D360" s="89">
        <v>-14.771822999999999</v>
      </c>
      <c r="E360" s="89"/>
      <c r="F360" s="89"/>
      <c r="L360" s="89">
        <v>2346100000</v>
      </c>
      <c r="M360" s="89">
        <v>-10.767566</v>
      </c>
      <c r="N360" s="89">
        <v>-11.288081999999999</v>
      </c>
      <c r="O360" s="89"/>
      <c r="P360" s="89"/>
    </row>
    <row r="361" spans="2:16" x14ac:dyDescent="0.25">
      <c r="B361">
        <v>2406000000</v>
      </c>
      <c r="C361" s="89">
        <v>-11.815884</v>
      </c>
      <c r="D361" s="89">
        <v>-14.048507000000001</v>
      </c>
      <c r="E361" s="89"/>
      <c r="F361" s="89"/>
      <c r="L361" s="89">
        <v>2406000000</v>
      </c>
      <c r="M361" s="89">
        <v>-10.922988999999999</v>
      </c>
      <c r="N361" s="89">
        <v>-10.815701000000001</v>
      </c>
      <c r="O361" s="89"/>
      <c r="P361" s="89"/>
    </row>
    <row r="362" spans="2:16" x14ac:dyDescent="0.25">
      <c r="B362">
        <v>2465900000</v>
      </c>
      <c r="C362" s="89">
        <v>-11.973763999999999</v>
      </c>
      <c r="D362" s="89">
        <v>-13.02412</v>
      </c>
      <c r="E362" s="89"/>
      <c r="F362" s="89"/>
      <c r="L362" s="89">
        <v>2465900000</v>
      </c>
      <c r="M362" s="89">
        <v>-11.098157</v>
      </c>
      <c r="N362" s="89">
        <v>-10.262758</v>
      </c>
      <c r="O362" s="89"/>
      <c r="P362" s="89"/>
    </row>
    <row r="363" spans="2:16" x14ac:dyDescent="0.25">
      <c r="B363">
        <v>2525800000</v>
      </c>
      <c r="C363" s="89">
        <v>-12.127769000000001</v>
      </c>
      <c r="D363" s="89">
        <v>-12.069305999999999</v>
      </c>
      <c r="E363" s="89"/>
      <c r="F363" s="89"/>
      <c r="L363" s="89">
        <v>2525800000</v>
      </c>
      <c r="M363" s="89">
        <v>-11.291073000000001</v>
      </c>
      <c r="N363" s="89">
        <v>-9.8206100000000003</v>
      </c>
      <c r="O363" s="89"/>
      <c r="P363" s="89"/>
    </row>
    <row r="364" spans="2:16" x14ac:dyDescent="0.25">
      <c r="B364">
        <v>2585700000</v>
      </c>
      <c r="C364" s="89">
        <v>-12.331788</v>
      </c>
      <c r="D364" s="89">
        <v>-11.415006999999999</v>
      </c>
      <c r="E364" s="89"/>
      <c r="F364" s="89"/>
      <c r="L364" s="89">
        <v>2585700000</v>
      </c>
      <c r="M364" s="89">
        <v>-11.500176</v>
      </c>
      <c r="N364" s="89">
        <v>-9.4384107999999998</v>
      </c>
      <c r="O364" s="89"/>
      <c r="P364" s="89"/>
    </row>
    <row r="365" spans="2:16" x14ac:dyDescent="0.25">
      <c r="B365">
        <v>2645600000</v>
      </c>
      <c r="C365" s="89">
        <v>-12.56298</v>
      </c>
      <c r="D365" s="89">
        <v>-10.830708</v>
      </c>
      <c r="E365" s="89"/>
      <c r="F365" s="89"/>
      <c r="L365" s="89">
        <v>2645600000</v>
      </c>
      <c r="M365" s="89">
        <v>-11.706243000000001</v>
      </c>
      <c r="N365" s="89">
        <v>-8.9424113999999992</v>
      </c>
      <c r="O365" s="89"/>
      <c r="P365" s="89"/>
    </row>
    <row r="366" spans="2:16" x14ac:dyDescent="0.25">
      <c r="B366">
        <v>2705500000</v>
      </c>
      <c r="C366" s="89">
        <v>-12.707020999999999</v>
      </c>
      <c r="D366" s="89">
        <v>-10.059310999999999</v>
      </c>
      <c r="E366" s="89"/>
      <c r="F366" s="89"/>
      <c r="L366" s="89">
        <v>2705500000</v>
      </c>
      <c r="M366" s="89">
        <v>-11.890882</v>
      </c>
      <c r="N366" s="89">
        <v>-8.4096955999999992</v>
      </c>
      <c r="O366" s="89"/>
      <c r="P366" s="89"/>
    </row>
    <row r="367" spans="2:16" x14ac:dyDescent="0.25">
      <c r="B367">
        <v>2765400000</v>
      </c>
      <c r="C367" s="89">
        <v>-12.873457999999999</v>
      </c>
      <c r="D367" s="89">
        <v>-9.3387116999999993</v>
      </c>
      <c r="E367" s="89"/>
      <c r="F367" s="89"/>
      <c r="L367" s="89">
        <v>2765400000</v>
      </c>
      <c r="M367" s="89">
        <v>-12.114962999999999</v>
      </c>
      <c r="N367" s="89">
        <v>-7.9877672000000004</v>
      </c>
      <c r="O367" s="89"/>
      <c r="P367" s="89"/>
    </row>
    <row r="368" spans="2:16" x14ac:dyDescent="0.25">
      <c r="B368">
        <v>2825300000</v>
      </c>
      <c r="C368" s="89">
        <v>-13.088736000000001</v>
      </c>
      <c r="D368" s="89">
        <v>-8.7800360000000008</v>
      </c>
      <c r="E368" s="89"/>
      <c r="F368" s="89"/>
      <c r="L368" s="89">
        <v>2825300000</v>
      </c>
      <c r="M368" s="89">
        <v>-12.351521</v>
      </c>
      <c r="N368" s="89">
        <v>-7.5777054000000001</v>
      </c>
      <c r="O368" s="89"/>
      <c r="P368" s="89"/>
    </row>
    <row r="369" spans="2:16" x14ac:dyDescent="0.25">
      <c r="B369">
        <v>2885200000</v>
      </c>
      <c r="C369" s="89">
        <v>-13.367864000000001</v>
      </c>
      <c r="D369" s="89">
        <v>-8.2848033999999995</v>
      </c>
      <c r="E369" s="89"/>
      <c r="F369" s="89"/>
      <c r="L369" s="89">
        <v>2885200000</v>
      </c>
      <c r="M369" s="89">
        <v>-12.584033</v>
      </c>
      <c r="N369" s="89">
        <v>-7.0961251000000001</v>
      </c>
      <c r="O369" s="89"/>
      <c r="P369" s="89"/>
    </row>
    <row r="370" spans="2:16" x14ac:dyDescent="0.25">
      <c r="B370">
        <v>2945100000</v>
      </c>
      <c r="C370" s="89">
        <v>-13.629296</v>
      </c>
      <c r="D370" s="89">
        <v>-7.6825327999999997</v>
      </c>
      <c r="E370" s="89"/>
      <c r="F370" s="89"/>
      <c r="L370" s="89">
        <v>2945100000</v>
      </c>
      <c r="M370" s="89">
        <v>-12.866680000000001</v>
      </c>
      <c r="N370" s="89">
        <v>-6.6396708000000002</v>
      </c>
      <c r="O370" s="89"/>
      <c r="P370" s="89"/>
    </row>
    <row r="371" spans="2:16" x14ac:dyDescent="0.25">
      <c r="B371">
        <v>3005000000</v>
      </c>
      <c r="C371" s="89">
        <v>-13.903995</v>
      </c>
      <c r="D371" s="89">
        <v>-7.1290183000000003</v>
      </c>
      <c r="E371" s="89"/>
      <c r="F371" s="89"/>
      <c r="L371" s="89">
        <v>3005000000</v>
      </c>
      <c r="M371" s="89">
        <v>-13.199438000000001</v>
      </c>
      <c r="N371" s="89">
        <v>-6.2722401999999997</v>
      </c>
      <c r="O371" s="89"/>
      <c r="P371" s="89"/>
    </row>
    <row r="372" spans="2:16" x14ac:dyDescent="0.25">
      <c r="B372">
        <v>3064900000</v>
      </c>
      <c r="C372" s="89">
        <v>-14.241446</v>
      </c>
      <c r="D372" s="89">
        <v>-6.6868105</v>
      </c>
      <c r="E372" s="89"/>
      <c r="F372" s="89"/>
      <c r="L372" s="89">
        <v>3064900000</v>
      </c>
      <c r="M372" s="89">
        <v>-13.543253999999999</v>
      </c>
      <c r="N372" s="89">
        <v>-5.9049749</v>
      </c>
      <c r="O372" s="89"/>
      <c r="P372" s="89"/>
    </row>
    <row r="373" spans="2:16" x14ac:dyDescent="0.25">
      <c r="B373">
        <v>3124800000</v>
      </c>
      <c r="C373" s="89">
        <v>-14.593769999999999</v>
      </c>
      <c r="D373" s="89">
        <v>-6.2699632999999997</v>
      </c>
      <c r="E373" s="89"/>
      <c r="F373" s="89"/>
      <c r="L373" s="89">
        <v>3124800000</v>
      </c>
      <c r="M373" s="89">
        <v>-13.878596</v>
      </c>
      <c r="N373" s="89">
        <v>-5.5389847999999997</v>
      </c>
      <c r="O373" s="89"/>
      <c r="P373" s="89"/>
    </row>
    <row r="374" spans="2:16" x14ac:dyDescent="0.25">
      <c r="B374">
        <v>3184700000</v>
      </c>
      <c r="C374" s="89">
        <v>-14.936244</v>
      </c>
      <c r="D374" s="89">
        <v>-5.8292403000000004</v>
      </c>
      <c r="E374" s="89"/>
      <c r="F374" s="89"/>
      <c r="L374" s="89">
        <v>3184700000</v>
      </c>
      <c r="M374" s="89">
        <v>-14.234234000000001</v>
      </c>
      <c r="N374" s="89">
        <v>-5.2289418999999997</v>
      </c>
      <c r="O374" s="89"/>
      <c r="P374" s="89"/>
    </row>
    <row r="375" spans="2:16" x14ac:dyDescent="0.25">
      <c r="B375">
        <v>3244600000</v>
      </c>
      <c r="C375" s="89">
        <v>-15.319751</v>
      </c>
      <c r="D375" s="89">
        <v>-5.4249115000000003</v>
      </c>
      <c r="E375" s="89"/>
      <c r="F375" s="89"/>
      <c r="L375" s="89">
        <v>3244600000</v>
      </c>
      <c r="M375" s="89">
        <v>-14.648012</v>
      </c>
      <c r="N375" s="89">
        <v>-4.9647999</v>
      </c>
      <c r="O375" s="89"/>
      <c r="P375" s="89"/>
    </row>
    <row r="376" spans="2:16" x14ac:dyDescent="0.25">
      <c r="B376">
        <v>3304500000</v>
      </c>
      <c r="C376" s="89">
        <v>-15.774138000000001</v>
      </c>
      <c r="D376" s="89">
        <v>-5.0969834000000001</v>
      </c>
      <c r="E376" s="89"/>
      <c r="F376" s="89"/>
      <c r="L376" s="89">
        <v>3304500000</v>
      </c>
      <c r="M376" s="89">
        <v>-15.027525000000001</v>
      </c>
      <c r="N376" s="89">
        <v>-4.7101687999999999</v>
      </c>
      <c r="O376" s="89"/>
      <c r="P376" s="89"/>
    </row>
    <row r="377" spans="2:16" x14ac:dyDescent="0.25">
      <c r="B377">
        <v>3364400000</v>
      </c>
      <c r="C377" s="89">
        <v>-16.245781000000001</v>
      </c>
      <c r="D377" s="89">
        <v>-4.7884754999999997</v>
      </c>
      <c r="E377" s="89"/>
      <c r="F377" s="89"/>
      <c r="L377" s="89">
        <v>3364400000</v>
      </c>
      <c r="M377" s="89">
        <v>-15.41798</v>
      </c>
      <c r="N377" s="89">
        <v>-4.4719658000000004</v>
      </c>
      <c r="O377" s="89"/>
      <c r="P377" s="89"/>
    </row>
    <row r="378" spans="2:16" x14ac:dyDescent="0.25">
      <c r="B378">
        <v>3424300000</v>
      </c>
      <c r="C378" s="89">
        <v>-16.696290999999999</v>
      </c>
      <c r="D378" s="89">
        <v>-4.4869595000000002</v>
      </c>
      <c r="E378" s="89"/>
      <c r="F378" s="89"/>
      <c r="L378" s="89">
        <v>3424300000</v>
      </c>
      <c r="M378" s="89">
        <v>-15.856182</v>
      </c>
      <c r="N378" s="89">
        <v>-4.2650480000000002</v>
      </c>
      <c r="O378" s="89"/>
      <c r="P378" s="89"/>
    </row>
    <row r="379" spans="2:16" x14ac:dyDescent="0.25">
      <c r="B379">
        <v>3484200000</v>
      </c>
      <c r="C379" s="89">
        <v>-17.207671999999999</v>
      </c>
      <c r="D379" s="89">
        <v>-4.2299509000000004</v>
      </c>
      <c r="E379" s="89"/>
      <c r="F379" s="89"/>
      <c r="L379" s="89">
        <v>3484200000</v>
      </c>
      <c r="M379" s="89">
        <v>-16.339545999999999</v>
      </c>
      <c r="N379" s="89">
        <v>-4.0809411999999998</v>
      </c>
      <c r="O379" s="89"/>
      <c r="P379" s="89"/>
    </row>
    <row r="380" spans="2:16" x14ac:dyDescent="0.25">
      <c r="B380">
        <v>3544100000</v>
      </c>
      <c r="C380" s="89">
        <v>-17.697168000000001</v>
      </c>
      <c r="D380" s="89">
        <v>-4.0154500000000004</v>
      </c>
      <c r="E380" s="89"/>
      <c r="F380" s="89"/>
      <c r="L380" s="89">
        <v>3544100000</v>
      </c>
      <c r="M380" s="89">
        <v>-16.810009000000001</v>
      </c>
      <c r="N380" s="89">
        <v>-3.8958843000000001</v>
      </c>
      <c r="O380" s="89"/>
      <c r="P380" s="89"/>
    </row>
    <row r="381" spans="2:16" x14ac:dyDescent="0.25">
      <c r="B381">
        <v>3604000000</v>
      </c>
      <c r="C381" s="89">
        <v>-18.249856999999999</v>
      </c>
      <c r="D381" s="89">
        <v>-3.8208015</v>
      </c>
      <c r="E381" s="89"/>
      <c r="F381" s="89"/>
      <c r="L381" s="89">
        <v>3604000000</v>
      </c>
      <c r="M381" s="89">
        <v>-17.312922</v>
      </c>
      <c r="N381" s="89">
        <v>-3.7286248</v>
      </c>
      <c r="O381" s="89"/>
      <c r="P381" s="89"/>
    </row>
    <row r="382" spans="2:16" x14ac:dyDescent="0.25">
      <c r="B382">
        <v>3663900000</v>
      </c>
      <c r="C382" s="89">
        <v>-18.759108000000001</v>
      </c>
      <c r="D382" s="89">
        <v>-3.6298691999999999</v>
      </c>
      <c r="E382" s="89"/>
      <c r="F382" s="89"/>
      <c r="L382" s="89">
        <v>3663900000</v>
      </c>
      <c r="M382" s="89">
        <v>-17.882822000000001</v>
      </c>
      <c r="N382" s="89">
        <v>-3.5788821999999998</v>
      </c>
      <c r="O382" s="89"/>
      <c r="P382" s="89"/>
    </row>
    <row r="383" spans="2:16" x14ac:dyDescent="0.25">
      <c r="B383">
        <v>3723800000</v>
      </c>
      <c r="C383" s="89">
        <v>-19.366444000000001</v>
      </c>
      <c r="D383" s="89">
        <v>-3.4734421000000002</v>
      </c>
      <c r="E383" s="89"/>
      <c r="F383" s="89"/>
      <c r="L383" s="89">
        <v>3723800000</v>
      </c>
      <c r="M383" s="89">
        <v>-18.442007</v>
      </c>
      <c r="N383" s="89">
        <v>-3.4425129999999999</v>
      </c>
      <c r="O383" s="89"/>
      <c r="P383" s="89"/>
    </row>
    <row r="384" spans="2:16" x14ac:dyDescent="0.25">
      <c r="B384">
        <v>3783700000</v>
      </c>
      <c r="C384" s="89">
        <v>-19.956305</v>
      </c>
      <c r="D384" s="89">
        <v>-3.3348803999999999</v>
      </c>
      <c r="E384" s="89"/>
      <c r="F384" s="89"/>
      <c r="L384" s="89">
        <v>3783700000</v>
      </c>
      <c r="M384" s="89">
        <v>-18.993435000000002</v>
      </c>
      <c r="N384" s="89">
        <v>-3.3089797000000001</v>
      </c>
      <c r="O384" s="89"/>
      <c r="P384" s="89"/>
    </row>
    <row r="385" spans="2:16" x14ac:dyDescent="0.25">
      <c r="B385">
        <v>3843600000</v>
      </c>
      <c r="C385" s="89">
        <v>-20.523019999999999</v>
      </c>
      <c r="D385" s="89">
        <v>-3.2050964999999998</v>
      </c>
      <c r="E385" s="89"/>
      <c r="F385" s="89"/>
      <c r="L385" s="89">
        <v>3843600000</v>
      </c>
      <c r="M385" s="89">
        <v>-19.559225000000001</v>
      </c>
      <c r="N385" s="89">
        <v>-3.1902501999999999</v>
      </c>
      <c r="O385" s="89"/>
      <c r="P385" s="89"/>
    </row>
    <row r="386" spans="2:16" x14ac:dyDescent="0.25">
      <c r="B386">
        <v>3903500000</v>
      </c>
      <c r="C386" s="89">
        <v>-21.113035</v>
      </c>
      <c r="D386" s="89">
        <v>-3.0847191999999999</v>
      </c>
      <c r="E386" s="89"/>
      <c r="F386" s="89"/>
      <c r="L386" s="89">
        <v>3903500000</v>
      </c>
      <c r="M386" s="89">
        <v>-20.192634999999999</v>
      </c>
      <c r="N386" s="89">
        <v>-3.0844922000000001</v>
      </c>
      <c r="O386" s="89"/>
      <c r="P386" s="89"/>
    </row>
    <row r="387" spans="2:16" x14ac:dyDescent="0.25">
      <c r="B387">
        <v>3963400000</v>
      </c>
      <c r="C387" s="89">
        <v>-21.728603</v>
      </c>
      <c r="D387" s="89">
        <v>-2.9822440000000001</v>
      </c>
      <c r="E387" s="89"/>
      <c r="F387" s="89"/>
      <c r="L387" s="89">
        <v>3963400000</v>
      </c>
      <c r="M387" s="89">
        <v>-20.865594999999999</v>
      </c>
      <c r="N387" s="89">
        <v>-2.9873265999999998</v>
      </c>
      <c r="O387" s="89"/>
      <c r="P387" s="89"/>
    </row>
    <row r="388" spans="2:16" x14ac:dyDescent="0.25">
      <c r="B388">
        <v>4023300000</v>
      </c>
      <c r="C388" s="89">
        <v>-22.380548000000001</v>
      </c>
      <c r="D388" s="89">
        <v>-2.8889152999999999</v>
      </c>
      <c r="E388" s="89"/>
      <c r="F388" s="89"/>
      <c r="L388" s="89">
        <v>4023300000</v>
      </c>
      <c r="M388" s="89">
        <v>-21.543748999999998</v>
      </c>
      <c r="N388" s="89">
        <v>-2.8963399000000001</v>
      </c>
      <c r="O388" s="89"/>
      <c r="P388" s="89"/>
    </row>
    <row r="389" spans="2:16" x14ac:dyDescent="0.25">
      <c r="B389">
        <v>4083200000</v>
      </c>
      <c r="C389" s="89">
        <v>-23.045082000000001</v>
      </c>
      <c r="D389" s="89">
        <v>-2.8019571000000001</v>
      </c>
      <c r="E389" s="89"/>
      <c r="F389" s="89"/>
      <c r="L389" s="89">
        <v>4083200000</v>
      </c>
      <c r="M389" s="89">
        <v>-22.256599000000001</v>
      </c>
      <c r="N389" s="89">
        <v>-2.8132855999999999</v>
      </c>
      <c r="O389" s="89"/>
      <c r="P389" s="89"/>
    </row>
    <row r="390" spans="2:16" x14ac:dyDescent="0.25">
      <c r="B390">
        <v>4143100000</v>
      </c>
      <c r="C390" s="89">
        <v>-23.809370000000001</v>
      </c>
      <c r="D390" s="89">
        <v>-2.7275550000000002</v>
      </c>
      <c r="E390" s="89"/>
      <c r="F390" s="89"/>
      <c r="L390" s="89">
        <v>4143100000</v>
      </c>
      <c r="M390" s="89">
        <v>-22.954813000000001</v>
      </c>
      <c r="N390" s="89">
        <v>-2.7370497999999999</v>
      </c>
      <c r="O390" s="89"/>
      <c r="P390" s="89"/>
    </row>
    <row r="391" spans="2:16" x14ac:dyDescent="0.25">
      <c r="B391">
        <v>4203000000</v>
      </c>
      <c r="C391" s="89">
        <v>-24.592528999999999</v>
      </c>
      <c r="D391" s="89">
        <v>-2.6609370999999999</v>
      </c>
      <c r="E391" s="89"/>
      <c r="F391" s="89"/>
      <c r="L391" s="89">
        <v>4203000000</v>
      </c>
      <c r="M391" s="89">
        <v>-23.71031</v>
      </c>
      <c r="N391" s="89">
        <v>-2.6679472999999998</v>
      </c>
      <c r="O391" s="89"/>
      <c r="P391" s="89"/>
    </row>
    <row r="392" spans="2:16" x14ac:dyDescent="0.25">
      <c r="B392">
        <v>4262900000</v>
      </c>
      <c r="C392" s="89">
        <v>-25.320301000000001</v>
      </c>
      <c r="D392" s="89">
        <v>-2.6018290999999998</v>
      </c>
      <c r="E392" s="89"/>
      <c r="F392" s="89"/>
      <c r="L392" s="89">
        <v>4262900000</v>
      </c>
      <c r="M392" s="89">
        <v>-24.560223000000001</v>
      </c>
      <c r="N392" s="89">
        <v>-2.6025038</v>
      </c>
      <c r="O392" s="89"/>
      <c r="P392" s="89"/>
    </row>
    <row r="393" spans="2:16" x14ac:dyDescent="0.25">
      <c r="B393">
        <v>4322800000</v>
      </c>
      <c r="C393" s="89">
        <v>-26.071611000000001</v>
      </c>
      <c r="D393" s="89">
        <v>-2.5457858999999998</v>
      </c>
      <c r="E393" s="89"/>
      <c r="F393" s="89"/>
      <c r="L393" s="89">
        <v>4322800000</v>
      </c>
      <c r="M393" s="89">
        <v>-25.494944</v>
      </c>
      <c r="N393" s="89">
        <v>-2.5424644999999999</v>
      </c>
      <c r="O393" s="89"/>
      <c r="P393" s="89"/>
    </row>
    <row r="394" spans="2:16" x14ac:dyDescent="0.25">
      <c r="B394">
        <v>4382700000</v>
      </c>
      <c r="C394" s="89">
        <v>-26.879456999999999</v>
      </c>
      <c r="D394" s="89">
        <v>-2.4973474000000002</v>
      </c>
      <c r="E394" s="89"/>
      <c r="F394" s="89"/>
      <c r="L394" s="89">
        <v>4382700000</v>
      </c>
      <c r="M394" s="89">
        <v>-26.47711</v>
      </c>
      <c r="N394" s="89">
        <v>-2.4890346999999999</v>
      </c>
      <c r="O394" s="89"/>
      <c r="P394" s="89"/>
    </row>
    <row r="395" spans="2:16" x14ac:dyDescent="0.25">
      <c r="B395">
        <v>4442600000</v>
      </c>
      <c r="C395" s="89">
        <v>-27.778057</v>
      </c>
      <c r="D395" s="89">
        <v>-2.4526892</v>
      </c>
      <c r="E395" s="89"/>
      <c r="F395" s="89"/>
      <c r="L395" s="89">
        <v>4442600000</v>
      </c>
      <c r="M395" s="89">
        <v>-27.504496</v>
      </c>
      <c r="N395" s="89">
        <v>-2.4398835000000001</v>
      </c>
      <c r="O395" s="89"/>
      <c r="P395" s="89"/>
    </row>
    <row r="396" spans="2:16" x14ac:dyDescent="0.25">
      <c r="B396">
        <v>4502500000</v>
      </c>
      <c r="C396" s="89">
        <v>-28.672718</v>
      </c>
      <c r="D396" s="89">
        <v>-2.4104261</v>
      </c>
      <c r="E396" s="89"/>
      <c r="F396" s="89"/>
      <c r="L396" s="89">
        <v>4502500000</v>
      </c>
      <c r="M396" s="89">
        <v>-28.677322</v>
      </c>
      <c r="N396" s="89">
        <v>-2.3935213000000002</v>
      </c>
      <c r="O396" s="89"/>
      <c r="P396" s="89"/>
    </row>
    <row r="397" spans="2:16" x14ac:dyDescent="0.25">
      <c r="B397">
        <v>4562400000</v>
      </c>
      <c r="C397" s="89">
        <v>-29.714763999999999</v>
      </c>
      <c r="D397" s="89">
        <v>-2.368268</v>
      </c>
      <c r="E397" s="89"/>
      <c r="F397" s="89"/>
      <c r="L397" s="89">
        <v>4562400000</v>
      </c>
      <c r="M397" s="89">
        <v>-29.827338999999998</v>
      </c>
      <c r="N397" s="89">
        <v>-2.3491065999999998</v>
      </c>
      <c r="O397" s="89"/>
      <c r="P397" s="89"/>
    </row>
    <row r="398" spans="2:16" x14ac:dyDescent="0.25">
      <c r="B398">
        <v>4622300000</v>
      </c>
      <c r="C398" s="89">
        <v>-30.879572</v>
      </c>
      <c r="D398" s="89">
        <v>-2.3396241999999998</v>
      </c>
      <c r="E398" s="89"/>
      <c r="F398" s="89"/>
      <c r="L398" s="89">
        <v>4622300000</v>
      </c>
      <c r="M398" s="89">
        <v>-31.084264999999998</v>
      </c>
      <c r="N398" s="89">
        <v>-2.3124139000000001</v>
      </c>
      <c r="O398" s="89"/>
      <c r="P398" s="89"/>
    </row>
    <row r="399" spans="2:16" x14ac:dyDescent="0.25">
      <c r="B399">
        <v>4682200000</v>
      </c>
      <c r="C399" s="89">
        <v>-32.069130000000001</v>
      </c>
      <c r="D399" s="89">
        <v>-2.3075798000000001</v>
      </c>
      <c r="E399" s="89"/>
      <c r="F399" s="89"/>
      <c r="L399" s="89">
        <v>4682200000</v>
      </c>
      <c r="M399" s="89">
        <v>-32.527408999999999</v>
      </c>
      <c r="N399" s="89">
        <v>-2.2810041999999999</v>
      </c>
      <c r="O399" s="89"/>
      <c r="P399" s="89"/>
    </row>
    <row r="400" spans="2:16" x14ac:dyDescent="0.25">
      <c r="B400">
        <v>4742100000</v>
      </c>
      <c r="C400" s="89">
        <v>-33.369511000000003</v>
      </c>
      <c r="D400" s="89">
        <v>-2.2790549000000002</v>
      </c>
      <c r="E400" s="89"/>
      <c r="F400" s="89"/>
      <c r="L400" s="89">
        <v>4742100000</v>
      </c>
      <c r="M400" s="89">
        <v>-34.250155999999997</v>
      </c>
      <c r="N400" s="89">
        <v>-2.25196</v>
      </c>
      <c r="O400" s="89"/>
      <c r="P400" s="89"/>
    </row>
    <row r="401" spans="2:16" x14ac:dyDescent="0.25">
      <c r="B401">
        <v>4802000000</v>
      </c>
      <c r="C401" s="89">
        <v>-34.954247000000002</v>
      </c>
      <c r="D401" s="89">
        <v>-2.2537885000000002</v>
      </c>
      <c r="E401" s="89"/>
      <c r="F401" s="89"/>
      <c r="L401" s="89">
        <v>4802000000</v>
      </c>
      <c r="M401" s="89">
        <v>-36.073143000000002</v>
      </c>
      <c r="N401" s="89">
        <v>-2.2264891000000002</v>
      </c>
      <c r="O401" s="89"/>
      <c r="P401" s="89"/>
    </row>
    <row r="402" spans="2:16" x14ac:dyDescent="0.25">
      <c r="B402">
        <v>4861900000</v>
      </c>
      <c r="C402" s="89">
        <v>-36.813305</v>
      </c>
      <c r="D402" s="89">
        <v>-2.2325506000000002</v>
      </c>
      <c r="E402" s="89"/>
      <c r="F402" s="89"/>
      <c r="L402" s="89">
        <v>4861900000</v>
      </c>
      <c r="M402" s="89">
        <v>-38.002144000000001</v>
      </c>
      <c r="N402" s="89">
        <v>-2.2076883</v>
      </c>
      <c r="O402" s="89"/>
      <c r="P402" s="89"/>
    </row>
    <row r="403" spans="2:16" x14ac:dyDescent="0.25">
      <c r="B403">
        <v>4921800000</v>
      </c>
      <c r="C403" s="89">
        <v>-38.923057999999997</v>
      </c>
      <c r="D403" s="89">
        <v>-2.2116929999999999</v>
      </c>
      <c r="E403" s="89"/>
      <c r="F403" s="89"/>
      <c r="L403" s="89">
        <v>4921800000</v>
      </c>
      <c r="M403" s="89">
        <v>-40.284244999999999</v>
      </c>
      <c r="N403" s="89">
        <v>-2.1882552999999998</v>
      </c>
      <c r="O403" s="89"/>
      <c r="P403" s="89"/>
    </row>
    <row r="404" spans="2:16" x14ac:dyDescent="0.25">
      <c r="B404">
        <v>4981700000</v>
      </c>
      <c r="C404" s="89">
        <v>-41.301659000000001</v>
      </c>
      <c r="D404" s="89">
        <v>-2.1945967999999998</v>
      </c>
      <c r="E404" s="89"/>
      <c r="F404" s="89"/>
      <c r="L404" s="89">
        <v>4981700000</v>
      </c>
      <c r="M404" s="89">
        <v>-42.707011999999999</v>
      </c>
      <c r="N404" s="89">
        <v>-2.1704059</v>
      </c>
      <c r="O404" s="89"/>
      <c r="P404" s="89"/>
    </row>
    <row r="405" spans="2:16" x14ac:dyDescent="0.25">
      <c r="B405">
        <v>5041600000</v>
      </c>
      <c r="C405" s="89">
        <v>-44.044708</v>
      </c>
      <c r="D405" s="89">
        <v>-2.1803946000000001</v>
      </c>
      <c r="E405" s="89"/>
      <c r="F405" s="89"/>
      <c r="L405" s="89">
        <v>5041600000</v>
      </c>
      <c r="M405" s="89">
        <v>-45.379047</v>
      </c>
      <c r="N405" s="89">
        <v>-2.1557130999999998</v>
      </c>
      <c r="O405" s="89"/>
      <c r="P405" s="89"/>
    </row>
    <row r="406" spans="2:16" x14ac:dyDescent="0.25">
      <c r="B406">
        <v>5101500000</v>
      </c>
      <c r="C406" s="89">
        <v>-47.199233999999997</v>
      </c>
      <c r="D406" s="89">
        <v>-2.1708436</v>
      </c>
      <c r="E406" s="89"/>
      <c r="F406" s="89"/>
      <c r="L406" s="89">
        <v>5101500000</v>
      </c>
      <c r="M406" s="89">
        <v>-48.053528</v>
      </c>
      <c r="N406" s="89">
        <v>-2.1423523000000002</v>
      </c>
      <c r="O406" s="89"/>
      <c r="P406" s="89"/>
    </row>
    <row r="407" spans="2:16" x14ac:dyDescent="0.25">
      <c r="B407">
        <v>5161400000</v>
      </c>
      <c r="C407" s="89">
        <v>-50.604560999999997</v>
      </c>
      <c r="D407" s="89">
        <v>-2.1632959999999999</v>
      </c>
      <c r="E407" s="89"/>
      <c r="F407" s="89"/>
      <c r="L407" s="89">
        <v>5161400000</v>
      </c>
      <c r="M407" s="89">
        <v>-49.607028999999997</v>
      </c>
      <c r="N407" s="89">
        <v>-2.1282063</v>
      </c>
      <c r="O407" s="89"/>
      <c r="P407" s="89"/>
    </row>
    <row r="408" spans="2:16" x14ac:dyDescent="0.25">
      <c r="B408">
        <v>5221300000</v>
      </c>
      <c r="C408" s="89">
        <v>-53.918007000000003</v>
      </c>
      <c r="D408" s="89">
        <v>-2.1501101999999999</v>
      </c>
      <c r="E408" s="89"/>
      <c r="F408" s="89"/>
      <c r="L408" s="89">
        <v>5221300000</v>
      </c>
      <c r="M408" s="89">
        <v>-49.681507000000003</v>
      </c>
      <c r="N408" s="89">
        <v>-2.1157547999999999</v>
      </c>
      <c r="O408" s="89"/>
      <c r="P408" s="89"/>
    </row>
    <row r="409" spans="2:16" x14ac:dyDescent="0.25">
      <c r="B409">
        <v>5281200000</v>
      </c>
      <c r="C409" s="89">
        <v>-55.838222999999999</v>
      </c>
      <c r="D409" s="89">
        <v>-2.1467385000000001</v>
      </c>
      <c r="E409" s="89"/>
      <c r="F409" s="89"/>
      <c r="L409" s="89">
        <v>5281200000</v>
      </c>
      <c r="M409" s="89">
        <v>-48.322346000000003</v>
      </c>
      <c r="N409" s="89">
        <v>-2.1047647</v>
      </c>
      <c r="O409" s="89"/>
      <c r="P409" s="89"/>
    </row>
    <row r="410" spans="2:16" x14ac:dyDescent="0.25">
      <c r="B410">
        <v>5341100000</v>
      </c>
      <c r="C410" s="89">
        <v>-55.545375999999997</v>
      </c>
      <c r="D410" s="89">
        <v>-2.1414474999999999</v>
      </c>
      <c r="E410" s="89"/>
      <c r="F410" s="89"/>
      <c r="L410" s="89">
        <v>5341100000</v>
      </c>
      <c r="M410" s="89">
        <v>-46.887462999999997</v>
      </c>
      <c r="N410" s="89">
        <v>-2.0960953</v>
      </c>
      <c r="O410" s="89"/>
      <c r="P410" s="89"/>
    </row>
    <row r="411" spans="2:16" x14ac:dyDescent="0.25">
      <c r="B411">
        <v>5401000000</v>
      </c>
      <c r="C411" s="89">
        <v>-53.244762000000001</v>
      </c>
      <c r="D411" s="89">
        <v>-2.1371701000000001</v>
      </c>
      <c r="E411" s="89"/>
      <c r="F411" s="89"/>
      <c r="L411" s="89">
        <v>5401000000</v>
      </c>
      <c r="M411" s="89">
        <v>-45.635254000000003</v>
      </c>
      <c r="N411" s="89">
        <v>-2.0897062000000002</v>
      </c>
      <c r="O411" s="89"/>
      <c r="P411" s="89"/>
    </row>
    <row r="412" spans="2:16" x14ac:dyDescent="0.25">
      <c r="B412">
        <v>5460900000</v>
      </c>
      <c r="C412" s="89">
        <v>-50.745159000000001</v>
      </c>
      <c r="D412" s="89">
        <v>-2.1437643</v>
      </c>
      <c r="E412" s="89"/>
      <c r="F412" s="89"/>
      <c r="L412" s="89">
        <v>5460900000</v>
      </c>
      <c r="M412" s="89">
        <v>-44.352848000000002</v>
      </c>
      <c r="N412" s="89">
        <v>-2.0873799000000002</v>
      </c>
      <c r="O412" s="89"/>
      <c r="P412" s="89"/>
    </row>
    <row r="413" spans="2:16" x14ac:dyDescent="0.25">
      <c r="B413">
        <v>5520800000</v>
      </c>
      <c r="C413" s="89">
        <v>-48.637298999999999</v>
      </c>
      <c r="D413" s="89">
        <v>-2.1473005000000001</v>
      </c>
      <c r="E413" s="89"/>
      <c r="F413" s="89"/>
      <c r="L413" s="89">
        <v>5520800000</v>
      </c>
      <c r="M413" s="89">
        <v>-43.316096999999999</v>
      </c>
      <c r="N413" s="89">
        <v>-2.0874546</v>
      </c>
      <c r="O413" s="89"/>
      <c r="P413" s="89"/>
    </row>
    <row r="414" spans="2:16" x14ac:dyDescent="0.25">
      <c r="B414">
        <v>5580700000</v>
      </c>
      <c r="C414" s="89">
        <v>-47.311523000000001</v>
      </c>
      <c r="D414" s="89">
        <v>-2.1525265999999998</v>
      </c>
      <c r="E414" s="89"/>
      <c r="F414" s="89"/>
      <c r="L414" s="89">
        <v>5580700000</v>
      </c>
      <c r="M414" s="89">
        <v>-42.417217000000001</v>
      </c>
      <c r="N414" s="89">
        <v>-2.0901567999999999</v>
      </c>
      <c r="O414" s="89"/>
      <c r="P414" s="89"/>
    </row>
    <row r="415" spans="2:16" x14ac:dyDescent="0.25">
      <c r="B415">
        <v>5640600000</v>
      </c>
      <c r="C415" s="89">
        <v>-46.055785999999998</v>
      </c>
      <c r="D415" s="89">
        <v>-2.1632311</v>
      </c>
      <c r="E415" s="89"/>
      <c r="F415" s="89"/>
      <c r="L415" s="89">
        <v>5640600000</v>
      </c>
      <c r="M415" s="89">
        <v>-41.746098000000003</v>
      </c>
      <c r="N415" s="89">
        <v>-2.0958177999999998</v>
      </c>
      <c r="O415" s="89"/>
      <c r="P415" s="89"/>
    </row>
    <row r="416" spans="2:16" x14ac:dyDescent="0.25">
      <c r="B416">
        <v>5700500000</v>
      </c>
      <c r="C416" s="89">
        <v>-45.144936000000001</v>
      </c>
      <c r="D416" s="89">
        <v>-2.1702086999999999</v>
      </c>
      <c r="E416" s="89"/>
      <c r="F416" s="89"/>
      <c r="L416" s="89">
        <v>5700500000</v>
      </c>
      <c r="M416" s="89">
        <v>-41.147213000000001</v>
      </c>
      <c r="N416" s="89">
        <v>-2.1028614000000001</v>
      </c>
      <c r="O416" s="89"/>
      <c r="P416" s="89"/>
    </row>
    <row r="417" spans="2:16" x14ac:dyDescent="0.25">
      <c r="B417">
        <v>5760400000</v>
      </c>
      <c r="C417" s="89">
        <v>-44.372127999999996</v>
      </c>
      <c r="D417" s="89">
        <v>-2.1813115999999999</v>
      </c>
      <c r="E417" s="89"/>
      <c r="F417" s="89"/>
      <c r="L417" s="89">
        <v>5760400000</v>
      </c>
      <c r="M417" s="89">
        <v>-40.702461</v>
      </c>
      <c r="N417" s="89">
        <v>-2.1143987000000002</v>
      </c>
      <c r="O417" s="89"/>
      <c r="P417" s="89"/>
    </row>
    <row r="418" spans="2:16" x14ac:dyDescent="0.25">
      <c r="B418">
        <v>5820300000</v>
      </c>
      <c r="C418" s="89">
        <v>-43.801085999999998</v>
      </c>
      <c r="D418" s="89">
        <v>-2.1992793000000002</v>
      </c>
      <c r="E418" s="89"/>
      <c r="F418" s="89"/>
      <c r="L418" s="89">
        <v>5820300000</v>
      </c>
      <c r="M418" s="89">
        <v>-40.342112999999998</v>
      </c>
      <c r="N418" s="89">
        <v>-2.1277854</v>
      </c>
      <c r="O418" s="89"/>
      <c r="P418" s="89"/>
    </row>
    <row r="419" spans="2:16" x14ac:dyDescent="0.25">
      <c r="B419">
        <v>5880200000</v>
      </c>
      <c r="C419" s="89">
        <v>-43.316540000000003</v>
      </c>
      <c r="D419" s="89">
        <v>-0.35434788</v>
      </c>
      <c r="E419" s="89"/>
      <c r="F419" s="89"/>
      <c r="L419" s="89">
        <v>5880200000</v>
      </c>
      <c r="M419" s="89">
        <v>-40.128441000000002</v>
      </c>
      <c r="N419" s="89">
        <v>-2.0836895000000002</v>
      </c>
      <c r="O419" s="89"/>
      <c r="P419" s="89"/>
    </row>
    <row r="420" spans="2:16" x14ac:dyDescent="0.25">
      <c r="B420">
        <v>5940100000</v>
      </c>
      <c r="C420" s="89">
        <v>-27.366982</v>
      </c>
      <c r="D420" s="89">
        <v>1.49332</v>
      </c>
      <c r="E420" s="89"/>
      <c r="F420" s="89"/>
      <c r="L420" s="89">
        <v>5940100000</v>
      </c>
      <c r="M420" s="89">
        <v>-34.950558000000001</v>
      </c>
      <c r="N420" s="89">
        <v>-2.0372585999999999</v>
      </c>
      <c r="O420" s="89"/>
      <c r="P420" s="89"/>
    </row>
    <row r="421" spans="2:16" x14ac:dyDescent="0.25">
      <c r="B421">
        <v>6000000000</v>
      </c>
      <c r="C421" s="89">
        <v>-11.541788</v>
      </c>
      <c r="D421" s="89">
        <v>3.3382037000000002</v>
      </c>
      <c r="E421" s="89"/>
      <c r="F421" s="89"/>
      <c r="L421" s="89">
        <v>6000000000</v>
      </c>
      <c r="M421" s="89">
        <v>-29.971402999999999</v>
      </c>
      <c r="N421" s="89">
        <v>-1.9894227</v>
      </c>
      <c r="O421" s="89"/>
      <c r="P421" s="89"/>
    </row>
    <row r="422" spans="2:16" x14ac:dyDescent="0.25">
      <c r="B422" t="s">
        <v>21</v>
      </c>
      <c r="C422" s="89"/>
      <c r="D422" s="89"/>
      <c r="E422" s="89"/>
      <c r="F422" s="89"/>
      <c r="L422" s="89" t="s">
        <v>21</v>
      </c>
      <c r="M422" s="89"/>
      <c r="N422" s="89"/>
      <c r="O422" s="89"/>
      <c r="P422" s="89"/>
    </row>
    <row r="423" spans="2:16" x14ac:dyDescent="0.25">
      <c r="C423" s="89"/>
      <c r="D423" s="89"/>
      <c r="E423" s="89"/>
      <c r="F423" s="89"/>
      <c r="L423" s="89"/>
      <c r="M423" s="89"/>
      <c r="N423" s="89"/>
      <c r="O423" s="89"/>
      <c r="P423" s="89"/>
    </row>
    <row r="424" spans="2:16" x14ac:dyDescent="0.25">
      <c r="C424" s="89"/>
      <c r="D424" s="89"/>
      <c r="E424" s="89"/>
      <c r="F424" s="89"/>
      <c r="L424" s="89"/>
      <c r="M424" s="89"/>
      <c r="N424" s="89"/>
      <c r="O424" s="89"/>
      <c r="P424" s="89"/>
    </row>
    <row r="425" spans="2:16" x14ac:dyDescent="0.25">
      <c r="B425" t="s">
        <v>23</v>
      </c>
      <c r="C425" s="89"/>
      <c r="D425" s="89"/>
      <c r="E425" s="89"/>
      <c r="F425" s="89"/>
      <c r="L425" s="89" t="s">
        <v>23</v>
      </c>
      <c r="M425" s="89"/>
      <c r="N425" s="89"/>
      <c r="O425" s="89"/>
      <c r="P425" s="89"/>
    </row>
    <row r="426" spans="2:16" x14ac:dyDescent="0.25">
      <c r="B426" t="s">
        <v>19</v>
      </c>
      <c r="C426" s="89" t="s">
        <v>101</v>
      </c>
      <c r="D426" s="89" t="s">
        <v>102</v>
      </c>
      <c r="E426" s="89" t="s">
        <v>103</v>
      </c>
      <c r="F426" s="89" t="s">
        <v>104</v>
      </c>
      <c r="L426" s="89" t="s">
        <v>19</v>
      </c>
      <c r="M426" s="89" t="s">
        <v>101</v>
      </c>
      <c r="N426" s="89" t="s">
        <v>102</v>
      </c>
      <c r="O426" s="89" t="s">
        <v>103</v>
      </c>
      <c r="P426" s="89" t="s">
        <v>104</v>
      </c>
    </row>
    <row r="427" spans="2:16" x14ac:dyDescent="0.25">
      <c r="B427">
        <v>10000000</v>
      </c>
      <c r="C427" s="89">
        <v>-2.9994120999999998</v>
      </c>
      <c r="D427" s="89">
        <v>-79.095078000000001</v>
      </c>
      <c r="E427" s="89">
        <v>-61.975864000000001</v>
      </c>
      <c r="F427" s="89">
        <v>-74.071762000000007</v>
      </c>
      <c r="L427" s="89">
        <v>10000000</v>
      </c>
      <c r="M427" s="89">
        <v>2.7408455000000002E-2</v>
      </c>
      <c r="N427" s="89">
        <v>-89.703757999999993</v>
      </c>
      <c r="O427" s="89">
        <v>-70.558989999999994</v>
      </c>
      <c r="P427" s="89">
        <v>-62.944125999999997</v>
      </c>
    </row>
    <row r="428" spans="2:16" x14ac:dyDescent="0.25">
      <c r="B428">
        <v>89950000</v>
      </c>
      <c r="C428" s="89">
        <v>-3.1452618000000001</v>
      </c>
      <c r="D428" s="89">
        <v>-82.981978999999995</v>
      </c>
      <c r="E428" s="89">
        <v>-56.338051</v>
      </c>
      <c r="F428" s="89">
        <v>-74.303451999999993</v>
      </c>
      <c r="L428" s="89">
        <v>89950000</v>
      </c>
      <c r="M428" s="89">
        <v>1.1729115E-2</v>
      </c>
      <c r="N428" s="89">
        <v>-91.824416999999997</v>
      </c>
      <c r="O428" s="89">
        <v>-71.786140000000003</v>
      </c>
      <c r="P428" s="89">
        <v>-57.031444999999998</v>
      </c>
    </row>
    <row r="429" spans="2:16" x14ac:dyDescent="0.25">
      <c r="B429">
        <v>169900000</v>
      </c>
      <c r="C429" s="89">
        <v>-3.3063487999999999</v>
      </c>
      <c r="D429" s="89">
        <v>-84.639365999999995</v>
      </c>
      <c r="E429" s="89">
        <v>-49.625647999999998</v>
      </c>
      <c r="F429" s="89">
        <v>-73.469680999999994</v>
      </c>
      <c r="L429" s="89">
        <v>169900000</v>
      </c>
      <c r="M429" s="89">
        <v>-5.017451E-3</v>
      </c>
      <c r="N429" s="89">
        <v>-93.944282999999999</v>
      </c>
      <c r="O429" s="89">
        <v>-72.102951000000004</v>
      </c>
      <c r="P429" s="89">
        <v>-50.129890000000003</v>
      </c>
    </row>
    <row r="430" spans="2:16" x14ac:dyDescent="0.25">
      <c r="B430">
        <v>249850000</v>
      </c>
      <c r="C430" s="89">
        <v>-3.4732747000000002</v>
      </c>
      <c r="D430" s="89">
        <v>-87.452667000000005</v>
      </c>
      <c r="E430" s="89">
        <v>-42.067703000000002</v>
      </c>
      <c r="F430" s="89">
        <v>-71.596573000000006</v>
      </c>
      <c r="L430" s="89">
        <v>249850000</v>
      </c>
      <c r="M430" s="89">
        <v>-2.6478905E-2</v>
      </c>
      <c r="N430" s="89">
        <v>-94.364738000000003</v>
      </c>
      <c r="O430" s="89">
        <v>-71.001784999999998</v>
      </c>
      <c r="P430" s="89">
        <v>-42.272494999999999</v>
      </c>
    </row>
    <row r="431" spans="2:16" x14ac:dyDescent="0.25">
      <c r="B431">
        <v>329800000</v>
      </c>
      <c r="C431" s="89">
        <v>-3.5678599000000002</v>
      </c>
      <c r="D431" s="89">
        <v>-87.613097999999994</v>
      </c>
      <c r="E431" s="89">
        <v>-38.963467000000001</v>
      </c>
      <c r="F431" s="89">
        <v>-69.148421999999997</v>
      </c>
      <c r="L431" s="89">
        <v>329800000</v>
      </c>
      <c r="M431" s="89">
        <v>-4.0624994999999997E-2</v>
      </c>
      <c r="N431" s="89">
        <v>-92.222694000000004</v>
      </c>
      <c r="O431" s="89">
        <v>-68.993858000000003</v>
      </c>
      <c r="P431" s="89">
        <v>-39.258944999999997</v>
      </c>
    </row>
    <row r="432" spans="2:16" x14ac:dyDescent="0.25">
      <c r="B432">
        <v>409750000</v>
      </c>
      <c r="C432" s="89">
        <v>-3.6180045999999999</v>
      </c>
      <c r="D432" s="89">
        <v>-86.563491999999997</v>
      </c>
      <c r="E432" s="89">
        <v>-37.486018999999999</v>
      </c>
      <c r="F432" s="89">
        <v>-67.951392999999996</v>
      </c>
      <c r="L432" s="89">
        <v>409750000</v>
      </c>
      <c r="M432" s="89">
        <v>-5.7540972000000003E-2</v>
      </c>
      <c r="N432" s="89">
        <v>-89.891754000000006</v>
      </c>
      <c r="O432" s="89">
        <v>-67.378563</v>
      </c>
      <c r="P432" s="89">
        <v>-37.808146999999998</v>
      </c>
    </row>
    <row r="433" spans="2:16" x14ac:dyDescent="0.25">
      <c r="B433">
        <v>489700000</v>
      </c>
      <c r="C433" s="89">
        <v>-3.6180620000000001</v>
      </c>
      <c r="D433" s="89">
        <v>-89.226485999999994</v>
      </c>
      <c r="E433" s="89">
        <v>-35.675350000000002</v>
      </c>
      <c r="F433" s="89">
        <v>-64.788300000000007</v>
      </c>
      <c r="L433" s="89">
        <v>489700000</v>
      </c>
      <c r="M433" s="89">
        <v>-7.5741343000000003E-2</v>
      </c>
      <c r="N433" s="89">
        <v>-89.007973000000007</v>
      </c>
      <c r="O433" s="89">
        <v>-64.142692999999994</v>
      </c>
      <c r="P433" s="89">
        <v>-36.204783999999997</v>
      </c>
    </row>
    <row r="434" spans="2:16" x14ac:dyDescent="0.25">
      <c r="B434">
        <v>569650000</v>
      </c>
      <c r="C434" s="89">
        <v>-3.5819128</v>
      </c>
      <c r="D434" s="89">
        <v>-91.536545000000004</v>
      </c>
      <c r="E434" s="89">
        <v>-35.134171000000002</v>
      </c>
      <c r="F434" s="89">
        <v>-62.995444999999997</v>
      </c>
      <c r="L434" s="89">
        <v>569650000</v>
      </c>
      <c r="M434" s="89">
        <v>-0.10089566</v>
      </c>
      <c r="N434" s="89">
        <v>-89.282691999999997</v>
      </c>
      <c r="O434" s="89">
        <v>-62.009632000000003</v>
      </c>
      <c r="P434" s="89">
        <v>-35.998417000000003</v>
      </c>
    </row>
    <row r="435" spans="2:16" x14ac:dyDescent="0.25">
      <c r="B435">
        <v>649600000</v>
      </c>
      <c r="C435" s="89">
        <v>-3.5340991000000002</v>
      </c>
      <c r="D435" s="89">
        <v>-90.702690000000004</v>
      </c>
      <c r="E435" s="89">
        <v>-35.581364000000001</v>
      </c>
      <c r="F435" s="89">
        <v>-61.532032000000001</v>
      </c>
      <c r="L435" s="89">
        <v>649600000</v>
      </c>
      <c r="M435" s="89">
        <v>-0.12977758</v>
      </c>
      <c r="N435" s="89">
        <v>-88.562636999999995</v>
      </c>
      <c r="O435" s="89">
        <v>-60.568095999999997</v>
      </c>
      <c r="P435" s="89">
        <v>-36.613036999999998</v>
      </c>
    </row>
    <row r="436" spans="2:16" x14ac:dyDescent="0.25">
      <c r="B436">
        <v>729550000</v>
      </c>
      <c r="C436" s="89">
        <v>-3.4923812999999999</v>
      </c>
      <c r="D436" s="89">
        <v>-87.680008000000001</v>
      </c>
      <c r="E436" s="89">
        <v>-35.722641000000003</v>
      </c>
      <c r="F436" s="89">
        <v>-58.440246999999999</v>
      </c>
      <c r="L436" s="89">
        <v>729550000</v>
      </c>
      <c r="M436" s="89">
        <v>-0.16391309000000001</v>
      </c>
      <c r="N436" s="89">
        <v>-87.422782999999995</v>
      </c>
      <c r="O436" s="89">
        <v>-57.681068000000003</v>
      </c>
      <c r="P436" s="89">
        <v>-36.735771</v>
      </c>
    </row>
    <row r="437" spans="2:16" x14ac:dyDescent="0.25">
      <c r="B437">
        <v>809500000</v>
      </c>
      <c r="C437" s="89">
        <v>-3.4729643000000001</v>
      </c>
      <c r="D437" s="89">
        <v>-84.025238000000002</v>
      </c>
      <c r="E437" s="89">
        <v>-36.277419999999999</v>
      </c>
      <c r="F437" s="89">
        <v>-56.184157999999996</v>
      </c>
      <c r="L437" s="89">
        <v>809500000</v>
      </c>
      <c r="M437" s="89">
        <v>-0.20603636</v>
      </c>
      <c r="N437" s="89">
        <v>-83.002953000000005</v>
      </c>
      <c r="O437" s="89">
        <v>-55.445205999999999</v>
      </c>
      <c r="P437" s="89">
        <v>-37.254886999999997</v>
      </c>
    </row>
    <row r="438" spans="2:16" x14ac:dyDescent="0.25">
      <c r="B438">
        <v>889450000</v>
      </c>
      <c r="C438" s="89">
        <v>-3.5134370000000001</v>
      </c>
      <c r="D438" s="89">
        <v>-77.782180999999994</v>
      </c>
      <c r="E438" s="89">
        <v>-36.753982999999998</v>
      </c>
      <c r="F438" s="89">
        <v>-54.682541000000001</v>
      </c>
      <c r="L438" s="89">
        <v>889450000</v>
      </c>
      <c r="M438" s="89">
        <v>-0.25905845</v>
      </c>
      <c r="N438" s="89">
        <v>-80.462249999999997</v>
      </c>
      <c r="O438" s="89">
        <v>-53.818843999999999</v>
      </c>
      <c r="P438" s="89">
        <v>-37.509911000000002</v>
      </c>
    </row>
    <row r="439" spans="2:16" x14ac:dyDescent="0.25">
      <c r="B439">
        <v>969400000</v>
      </c>
      <c r="C439" s="89">
        <v>-3.5623790999999998</v>
      </c>
      <c r="D439" s="89">
        <v>-73.849250999999995</v>
      </c>
      <c r="E439" s="89">
        <v>-36.754542999999998</v>
      </c>
      <c r="F439" s="89">
        <v>-51.897789000000003</v>
      </c>
      <c r="L439" s="89">
        <v>969400000</v>
      </c>
      <c r="M439" s="89">
        <v>-0.33030706999999998</v>
      </c>
      <c r="N439" s="89">
        <v>-76.114311000000001</v>
      </c>
      <c r="O439" s="89">
        <v>-50.850777000000001</v>
      </c>
      <c r="P439" s="89">
        <v>-37.044483</v>
      </c>
    </row>
    <row r="440" spans="2:16" x14ac:dyDescent="0.25">
      <c r="B440">
        <v>1049350000</v>
      </c>
      <c r="C440" s="89">
        <v>-3.6166638999999998</v>
      </c>
      <c r="D440" s="89">
        <v>-71.829421999999994</v>
      </c>
      <c r="E440" s="89">
        <v>-36.691391000000003</v>
      </c>
      <c r="F440" s="89">
        <v>-49.137779000000002</v>
      </c>
      <c r="L440" s="89">
        <v>1049350000</v>
      </c>
      <c r="M440" s="89">
        <v>-0.43517517999999999</v>
      </c>
      <c r="N440" s="89">
        <v>-74.101601000000002</v>
      </c>
      <c r="O440" s="89">
        <v>-48.039661000000002</v>
      </c>
      <c r="P440" s="89">
        <v>-36.870227999999997</v>
      </c>
    </row>
    <row r="441" spans="2:16" x14ac:dyDescent="0.25">
      <c r="B441">
        <v>1129300000</v>
      </c>
      <c r="C441" s="89">
        <v>-3.6921225</v>
      </c>
      <c r="D441" s="89">
        <v>-70.898833999999994</v>
      </c>
      <c r="E441" s="89">
        <v>-36.675109999999997</v>
      </c>
      <c r="F441" s="89">
        <v>-46.649726999999999</v>
      </c>
      <c r="L441" s="89">
        <v>1129300000</v>
      </c>
      <c r="M441" s="89">
        <v>-0.56115431000000005</v>
      </c>
      <c r="N441" s="89">
        <v>-71.702095</v>
      </c>
      <c r="O441" s="89">
        <v>-45.789825</v>
      </c>
      <c r="P441" s="89">
        <v>-36.875492000000001</v>
      </c>
    </row>
    <row r="442" spans="2:16" x14ac:dyDescent="0.25">
      <c r="B442">
        <v>1209250000</v>
      </c>
      <c r="C442" s="89">
        <v>-3.7875195000000001</v>
      </c>
      <c r="D442" s="89">
        <v>-70.046761000000004</v>
      </c>
      <c r="E442" s="89">
        <v>-36.692245</v>
      </c>
      <c r="F442" s="89">
        <v>-43.809299000000003</v>
      </c>
      <c r="L442" s="89">
        <v>1209250000</v>
      </c>
      <c r="M442" s="89">
        <v>-0.72585224999999998</v>
      </c>
      <c r="N442" s="89">
        <v>-69.038803000000001</v>
      </c>
      <c r="O442" s="89">
        <v>-43.229103000000002</v>
      </c>
      <c r="P442" s="89">
        <v>-36.827933999999999</v>
      </c>
    </row>
    <row r="443" spans="2:16" x14ac:dyDescent="0.25">
      <c r="B443">
        <v>1289200000</v>
      </c>
      <c r="C443" s="89">
        <v>-3.8806231000000002</v>
      </c>
      <c r="D443" s="89">
        <v>-69.124122999999997</v>
      </c>
      <c r="E443" s="89">
        <v>-37.051032999999997</v>
      </c>
      <c r="F443" s="89">
        <v>-41.288567</v>
      </c>
      <c r="L443" s="89">
        <v>1289200000</v>
      </c>
      <c r="M443" s="89">
        <v>-0.92219275000000001</v>
      </c>
      <c r="N443" s="89">
        <v>-66.469680999999994</v>
      </c>
      <c r="O443" s="89">
        <v>-40.857188999999998</v>
      </c>
      <c r="P443" s="89">
        <v>-37.248432000000001</v>
      </c>
    </row>
    <row r="444" spans="2:16" x14ac:dyDescent="0.25">
      <c r="B444">
        <v>1369150000</v>
      </c>
      <c r="C444" s="89">
        <v>-4.0090408000000002</v>
      </c>
      <c r="D444" s="89">
        <v>-68.012550000000005</v>
      </c>
      <c r="E444" s="89">
        <v>-38.059074000000003</v>
      </c>
      <c r="F444" s="89">
        <v>-39.594577999999998</v>
      </c>
      <c r="L444" s="89">
        <v>1369150000</v>
      </c>
      <c r="M444" s="89">
        <v>-1.1370126</v>
      </c>
      <c r="N444" s="89">
        <v>-64.461181999999994</v>
      </c>
      <c r="O444" s="89">
        <v>-39.410271000000002</v>
      </c>
      <c r="P444" s="89">
        <v>-38.337634999999999</v>
      </c>
    </row>
    <row r="445" spans="2:16" x14ac:dyDescent="0.25">
      <c r="B445">
        <v>1449100000</v>
      </c>
      <c r="C445" s="89">
        <v>-4.1585802999999997</v>
      </c>
      <c r="D445" s="89">
        <v>-66.688736000000006</v>
      </c>
      <c r="E445" s="89">
        <v>-39.198138999999998</v>
      </c>
      <c r="F445" s="89">
        <v>-38.352961999999998</v>
      </c>
      <c r="L445" s="89">
        <v>1449100000</v>
      </c>
      <c r="M445" s="89">
        <v>-1.3478490000000001</v>
      </c>
      <c r="N445" s="89">
        <v>-62.595291000000003</v>
      </c>
      <c r="O445" s="89">
        <v>-38.301495000000003</v>
      </c>
      <c r="P445" s="89">
        <v>-39.327629000000002</v>
      </c>
    </row>
    <row r="446" spans="2:16" x14ac:dyDescent="0.25">
      <c r="B446">
        <v>1529050000</v>
      </c>
      <c r="C446" s="89">
        <v>-4.3078212999999996</v>
      </c>
      <c r="D446" s="89">
        <v>-65.632980000000003</v>
      </c>
      <c r="E446" s="89">
        <v>-40.783214999999998</v>
      </c>
      <c r="F446" s="89">
        <v>-37.513893000000003</v>
      </c>
      <c r="L446" s="89">
        <v>1529050000</v>
      </c>
      <c r="M446" s="89">
        <v>-1.5835518</v>
      </c>
      <c r="N446" s="89">
        <v>-61.271374000000002</v>
      </c>
      <c r="O446" s="89">
        <v>-37.277228999999998</v>
      </c>
      <c r="P446" s="89">
        <v>-40.592281</v>
      </c>
    </row>
    <row r="447" spans="2:16" x14ac:dyDescent="0.25">
      <c r="B447">
        <v>1609000000</v>
      </c>
      <c r="C447" s="89">
        <v>-4.4367156000000003</v>
      </c>
      <c r="D447" s="89">
        <v>-64.521575999999996</v>
      </c>
      <c r="E447" s="89">
        <v>-42.500835000000002</v>
      </c>
      <c r="F447" s="89">
        <v>-36.805244000000002</v>
      </c>
      <c r="L447" s="89">
        <v>1609000000</v>
      </c>
      <c r="M447" s="89">
        <v>-1.8318243000000001</v>
      </c>
      <c r="N447" s="89">
        <v>-60.504925</v>
      </c>
      <c r="O447" s="89">
        <v>-36.479374</v>
      </c>
      <c r="P447" s="89">
        <v>-42.252665999999998</v>
      </c>
    </row>
    <row r="448" spans="2:16" x14ac:dyDescent="0.25">
      <c r="B448">
        <v>1688950000</v>
      </c>
      <c r="C448" s="89">
        <v>-4.5541725</v>
      </c>
      <c r="D448" s="89">
        <v>-62.617564999999999</v>
      </c>
      <c r="E448" s="89">
        <v>-44.139130000000002</v>
      </c>
      <c r="F448" s="89">
        <v>-36.025886999999997</v>
      </c>
      <c r="L448" s="89">
        <v>1688950000</v>
      </c>
      <c r="M448" s="89">
        <v>-2.0838299</v>
      </c>
      <c r="N448" s="89">
        <v>-59.856720000000003</v>
      </c>
      <c r="O448" s="89">
        <v>-35.654899999999998</v>
      </c>
      <c r="P448" s="89">
        <v>-44.016468000000003</v>
      </c>
    </row>
    <row r="449" spans="2:16" x14ac:dyDescent="0.25">
      <c r="B449">
        <v>1768900000</v>
      </c>
      <c r="C449" s="89">
        <v>-4.6711102000000002</v>
      </c>
      <c r="D449" s="89">
        <v>-60.791370000000001</v>
      </c>
      <c r="E449" s="89">
        <v>-46.031536000000003</v>
      </c>
      <c r="F449" s="89">
        <v>-35.384112999999999</v>
      </c>
      <c r="L449" s="89">
        <v>1768900000</v>
      </c>
      <c r="M449" s="89">
        <v>-2.3320363</v>
      </c>
      <c r="N449" s="89">
        <v>-59.443595999999999</v>
      </c>
      <c r="O449" s="89">
        <v>-35.021858000000002</v>
      </c>
      <c r="P449" s="89">
        <v>-46.132750999999999</v>
      </c>
    </row>
    <row r="450" spans="2:16" x14ac:dyDescent="0.25">
      <c r="B450">
        <v>1848850000</v>
      </c>
      <c r="C450" s="89">
        <v>-4.7886109000000001</v>
      </c>
      <c r="D450" s="89">
        <v>-58.808788</v>
      </c>
      <c r="E450" s="89">
        <v>-48.278514999999999</v>
      </c>
      <c r="F450" s="89">
        <v>-34.965153000000001</v>
      </c>
      <c r="L450" s="89">
        <v>1848850000</v>
      </c>
      <c r="M450" s="89">
        <v>-2.5723471999999998</v>
      </c>
      <c r="N450" s="89">
        <v>-59.232165999999999</v>
      </c>
      <c r="O450" s="89">
        <v>-34.586421999999999</v>
      </c>
      <c r="P450" s="89">
        <v>-48.444217999999999</v>
      </c>
    </row>
    <row r="451" spans="2:16" x14ac:dyDescent="0.25">
      <c r="B451">
        <v>1928800000</v>
      </c>
      <c r="C451" s="89">
        <v>-4.9346728000000004</v>
      </c>
      <c r="D451" s="89">
        <v>-56.739685000000001</v>
      </c>
      <c r="E451" s="89">
        <v>-51.459811999999999</v>
      </c>
      <c r="F451" s="89">
        <v>-34.470790999999998</v>
      </c>
      <c r="L451" s="89">
        <v>1928800000</v>
      </c>
      <c r="M451" s="89">
        <v>-2.8050543999999999</v>
      </c>
      <c r="N451" s="89">
        <v>-59.560875000000003</v>
      </c>
      <c r="O451" s="89">
        <v>-34.029921999999999</v>
      </c>
      <c r="P451" s="89">
        <v>-50.428908999999997</v>
      </c>
    </row>
    <row r="452" spans="2:16" x14ac:dyDescent="0.25">
      <c r="B452">
        <v>2008750000</v>
      </c>
      <c r="C452" s="89">
        <v>-5.0650481999999997</v>
      </c>
      <c r="D452" s="89">
        <v>-54.978198999999996</v>
      </c>
      <c r="E452" s="89">
        <v>-53.770527000000001</v>
      </c>
      <c r="F452" s="89">
        <v>-34.048243999999997</v>
      </c>
      <c r="L452" s="89">
        <v>2008750000</v>
      </c>
      <c r="M452" s="89">
        <v>-3.0455315000000001</v>
      </c>
      <c r="N452" s="89">
        <v>-60.130482000000001</v>
      </c>
      <c r="O452" s="89">
        <v>-33.584305000000001</v>
      </c>
      <c r="P452" s="89">
        <v>-52.570267000000001</v>
      </c>
    </row>
    <row r="453" spans="2:16" x14ac:dyDescent="0.25">
      <c r="B453">
        <v>2088700000</v>
      </c>
      <c r="C453" s="89">
        <v>-5.1787685999999997</v>
      </c>
      <c r="D453" s="89">
        <v>-53.759177999999999</v>
      </c>
      <c r="E453" s="89">
        <v>-55.437897</v>
      </c>
      <c r="F453" s="89">
        <v>-33.783005000000003</v>
      </c>
      <c r="L453" s="89">
        <v>2088700000</v>
      </c>
      <c r="M453" s="89">
        <v>-3.3014096999999998</v>
      </c>
      <c r="N453" s="89">
        <v>-60.401195999999999</v>
      </c>
      <c r="O453" s="89">
        <v>-33.315598000000001</v>
      </c>
      <c r="P453" s="89">
        <v>-53.962288000000001</v>
      </c>
    </row>
    <row r="454" spans="2:16" x14ac:dyDescent="0.25">
      <c r="B454">
        <v>2168650000</v>
      </c>
      <c r="C454" s="89">
        <v>-5.2842716999999997</v>
      </c>
      <c r="D454" s="89">
        <v>-52.912368999999998</v>
      </c>
      <c r="E454" s="89">
        <v>-56.225147</v>
      </c>
      <c r="F454" s="89">
        <v>-33.429603999999998</v>
      </c>
      <c r="L454" s="89">
        <v>2168650000</v>
      </c>
      <c r="M454" s="89">
        <v>-3.5623035000000001</v>
      </c>
      <c r="N454" s="89">
        <v>-60.657260999999998</v>
      </c>
      <c r="O454" s="89">
        <v>-32.964424000000001</v>
      </c>
      <c r="P454" s="89">
        <v>-54.019722000000002</v>
      </c>
    </row>
    <row r="455" spans="2:16" x14ac:dyDescent="0.25">
      <c r="B455">
        <v>2248600000</v>
      </c>
      <c r="C455" s="89">
        <v>-5.3884416000000002</v>
      </c>
      <c r="D455" s="89">
        <v>-52.432915000000001</v>
      </c>
      <c r="E455" s="89">
        <v>-56.137379000000003</v>
      </c>
      <c r="F455" s="89">
        <v>-33.041733000000001</v>
      </c>
      <c r="L455" s="89">
        <v>2248600000</v>
      </c>
      <c r="M455" s="89">
        <v>-3.8259357999999999</v>
      </c>
      <c r="N455" s="89">
        <v>-61.277400999999998</v>
      </c>
      <c r="O455" s="89">
        <v>-32.587135000000004</v>
      </c>
      <c r="P455" s="89">
        <v>-53.798305999999997</v>
      </c>
    </row>
    <row r="456" spans="2:16" x14ac:dyDescent="0.25">
      <c r="B456">
        <v>2328550000</v>
      </c>
      <c r="C456" s="89">
        <v>-5.4804826000000002</v>
      </c>
      <c r="D456" s="89">
        <v>-52.287125000000003</v>
      </c>
      <c r="E456" s="89">
        <v>-53.791362999999997</v>
      </c>
      <c r="F456" s="89">
        <v>-32.895355000000002</v>
      </c>
      <c r="L456" s="89">
        <v>2328550000</v>
      </c>
      <c r="M456" s="89">
        <v>-4.0790854000000003</v>
      </c>
      <c r="N456" s="89">
        <v>-62.026153999999998</v>
      </c>
      <c r="O456" s="89">
        <v>-32.453636000000003</v>
      </c>
      <c r="P456" s="89">
        <v>-53.126987</v>
      </c>
    </row>
    <row r="457" spans="2:16" x14ac:dyDescent="0.25">
      <c r="B457">
        <v>2408500000</v>
      </c>
      <c r="C457" s="89">
        <v>-5.6003455999999998</v>
      </c>
      <c r="D457" s="89">
        <v>-52.307167</v>
      </c>
      <c r="E457" s="89">
        <v>-51.369247000000001</v>
      </c>
      <c r="F457" s="89">
        <v>-32.641562999999998</v>
      </c>
      <c r="L457" s="89">
        <v>2408500000</v>
      </c>
      <c r="M457" s="89">
        <v>-4.3278131000000002</v>
      </c>
      <c r="N457" s="89">
        <v>-62.484321999999999</v>
      </c>
      <c r="O457" s="89">
        <v>-32.239998</v>
      </c>
      <c r="P457" s="89">
        <v>-51.375751000000001</v>
      </c>
    </row>
    <row r="458" spans="2:16" x14ac:dyDescent="0.25">
      <c r="B458">
        <v>2488450000</v>
      </c>
      <c r="C458" s="89">
        <v>-5.7198852999999996</v>
      </c>
      <c r="D458" s="89">
        <v>-52.541865999999999</v>
      </c>
      <c r="E458" s="89">
        <v>-49.240062999999999</v>
      </c>
      <c r="F458" s="89">
        <v>-32.407027999999997</v>
      </c>
      <c r="L458" s="89">
        <v>2488450000</v>
      </c>
      <c r="M458" s="89">
        <v>-4.5875759</v>
      </c>
      <c r="N458" s="89">
        <v>-63.962639000000003</v>
      </c>
      <c r="O458" s="89">
        <v>-32.036942000000003</v>
      </c>
      <c r="P458" s="89">
        <v>-49.325474</v>
      </c>
    </row>
    <row r="459" spans="2:16" x14ac:dyDescent="0.25">
      <c r="B459">
        <v>2568400000</v>
      </c>
      <c r="C459" s="89">
        <v>-5.8402867000000001</v>
      </c>
      <c r="D459" s="89">
        <v>-52.955069999999999</v>
      </c>
      <c r="E459" s="89">
        <v>-46.934189000000003</v>
      </c>
      <c r="F459" s="89">
        <v>-32.324280000000002</v>
      </c>
      <c r="L459" s="89">
        <v>2568400000</v>
      </c>
      <c r="M459" s="89">
        <v>-4.8389515999999997</v>
      </c>
      <c r="N459" s="89">
        <v>-65.907677000000007</v>
      </c>
      <c r="O459" s="89">
        <v>-32.031123999999998</v>
      </c>
      <c r="P459" s="89">
        <v>-47.290443000000003</v>
      </c>
    </row>
    <row r="460" spans="2:16" x14ac:dyDescent="0.25">
      <c r="B460">
        <v>2648350000</v>
      </c>
      <c r="C460" s="89">
        <v>-5.9477596000000004</v>
      </c>
      <c r="D460" s="89">
        <v>-53.651913</v>
      </c>
      <c r="E460" s="89">
        <v>-44.628898999999997</v>
      </c>
      <c r="F460" s="89">
        <v>-32.267960000000002</v>
      </c>
      <c r="L460" s="89">
        <v>2648350000</v>
      </c>
      <c r="M460" s="89">
        <v>-5.0994567999999996</v>
      </c>
      <c r="N460" s="89">
        <v>-67.247917000000001</v>
      </c>
      <c r="O460" s="89">
        <v>-32.026035</v>
      </c>
      <c r="P460" s="89">
        <v>-44.866256999999997</v>
      </c>
    </row>
    <row r="461" spans="2:16" x14ac:dyDescent="0.25">
      <c r="B461">
        <v>2728300000</v>
      </c>
      <c r="C461" s="89">
        <v>-6.0612940999999996</v>
      </c>
      <c r="D461" s="89">
        <v>-54.463206999999997</v>
      </c>
      <c r="E461" s="89">
        <v>-42.550758000000002</v>
      </c>
      <c r="F461" s="89">
        <v>-32.179946999999999</v>
      </c>
      <c r="L461" s="89">
        <v>2728300000</v>
      </c>
      <c r="M461" s="89">
        <v>-5.3651619000000004</v>
      </c>
      <c r="N461" s="89">
        <v>-67.243965000000003</v>
      </c>
      <c r="O461" s="89">
        <v>-31.974346000000001</v>
      </c>
      <c r="P461" s="89">
        <v>-42.471950999999997</v>
      </c>
    </row>
    <row r="462" spans="2:16" x14ac:dyDescent="0.25">
      <c r="B462">
        <v>2808250000</v>
      </c>
      <c r="C462" s="89">
        <v>-6.1575327</v>
      </c>
      <c r="D462" s="89">
        <v>-55.241405</v>
      </c>
      <c r="E462" s="89">
        <v>-40.842941000000003</v>
      </c>
      <c r="F462" s="89">
        <v>-32.317588999999998</v>
      </c>
      <c r="L462" s="89">
        <v>2808250000</v>
      </c>
      <c r="M462" s="89">
        <v>-5.6323208999999999</v>
      </c>
      <c r="N462" s="89">
        <v>-67.268364000000005</v>
      </c>
      <c r="O462" s="89">
        <v>-32.114468000000002</v>
      </c>
      <c r="P462" s="89">
        <v>-40.312961999999999</v>
      </c>
    </row>
    <row r="463" spans="2:16" x14ac:dyDescent="0.25">
      <c r="B463">
        <v>2888200000</v>
      </c>
      <c r="C463" s="89">
        <v>-6.2588524999999997</v>
      </c>
      <c r="D463" s="89">
        <v>-56.113762000000001</v>
      </c>
      <c r="E463" s="89">
        <v>-39.054279000000001</v>
      </c>
      <c r="F463" s="89">
        <v>-32.519843999999999</v>
      </c>
      <c r="L463" s="89">
        <v>2888200000</v>
      </c>
      <c r="M463" s="89">
        <v>-5.9057312</v>
      </c>
      <c r="N463" s="89">
        <v>-66.043976000000001</v>
      </c>
      <c r="O463" s="89">
        <v>-32.327205999999997</v>
      </c>
      <c r="P463" s="89">
        <v>-38.534545999999999</v>
      </c>
    </row>
    <row r="464" spans="2:16" x14ac:dyDescent="0.25">
      <c r="B464">
        <v>2968150000</v>
      </c>
      <c r="C464" s="89">
        <v>-6.382174</v>
      </c>
      <c r="D464" s="89">
        <v>-56.965449999999997</v>
      </c>
      <c r="E464" s="89">
        <v>-37.402282999999997</v>
      </c>
      <c r="F464" s="89">
        <v>-32.726348999999999</v>
      </c>
      <c r="L464" s="89">
        <v>2968150000</v>
      </c>
      <c r="M464" s="89">
        <v>-6.2077036000000003</v>
      </c>
      <c r="N464" s="89">
        <v>-63.930858999999998</v>
      </c>
      <c r="O464" s="89">
        <v>-32.540455000000001</v>
      </c>
      <c r="P464" s="89">
        <v>-37.04166</v>
      </c>
    </row>
    <row r="465" spans="2:16" x14ac:dyDescent="0.25">
      <c r="B465">
        <v>3048100000</v>
      </c>
      <c r="C465" s="89">
        <v>-6.4828185999999999</v>
      </c>
      <c r="D465" s="89">
        <v>-57.887543000000001</v>
      </c>
      <c r="E465" s="89">
        <v>-35.917751000000003</v>
      </c>
      <c r="F465" s="89">
        <v>-33.071232000000002</v>
      </c>
      <c r="L465" s="89">
        <v>3048100000</v>
      </c>
      <c r="M465" s="89">
        <v>-6.5386901000000002</v>
      </c>
      <c r="N465" s="89">
        <v>-61.788947999999998</v>
      </c>
      <c r="O465" s="89">
        <v>-32.881034999999997</v>
      </c>
      <c r="P465" s="89">
        <v>-35.722923000000002</v>
      </c>
    </row>
    <row r="466" spans="2:16" x14ac:dyDescent="0.25">
      <c r="B466">
        <v>3128050000</v>
      </c>
      <c r="C466" s="89">
        <v>-6.5584787999999996</v>
      </c>
      <c r="D466" s="89">
        <v>-58.894123</v>
      </c>
      <c r="E466" s="89">
        <v>-34.709896000000001</v>
      </c>
      <c r="F466" s="89">
        <v>-33.537295999999998</v>
      </c>
      <c r="L466" s="89">
        <v>3128050000</v>
      </c>
      <c r="M466" s="89">
        <v>-6.8701838999999998</v>
      </c>
      <c r="N466" s="89">
        <v>-60.473480000000002</v>
      </c>
      <c r="O466" s="89">
        <v>-33.376156000000002</v>
      </c>
      <c r="P466" s="89">
        <v>-34.495987</v>
      </c>
    </row>
    <row r="467" spans="2:16" x14ac:dyDescent="0.25">
      <c r="B467">
        <v>3208000000</v>
      </c>
      <c r="C467" s="89">
        <v>-6.6653757000000002</v>
      </c>
      <c r="D467" s="89">
        <v>-60.209961</v>
      </c>
      <c r="E467" s="89">
        <v>-33.528731999999998</v>
      </c>
      <c r="F467" s="89">
        <v>-33.993510999999998</v>
      </c>
      <c r="L467" s="89">
        <v>3208000000</v>
      </c>
      <c r="M467" s="89">
        <v>-7.2025937999999998</v>
      </c>
      <c r="N467" s="89">
        <v>-59.050075999999997</v>
      </c>
      <c r="O467" s="89">
        <v>-33.835751000000002</v>
      </c>
      <c r="P467" s="89">
        <v>-33.302162000000003</v>
      </c>
    </row>
    <row r="468" spans="2:16" x14ac:dyDescent="0.25">
      <c r="B468">
        <v>3287950000</v>
      </c>
      <c r="C468" s="89">
        <v>-6.7708974</v>
      </c>
      <c r="D468" s="89">
        <v>-61.388733000000002</v>
      </c>
      <c r="E468" s="89">
        <v>-32.476973999999998</v>
      </c>
      <c r="F468" s="89">
        <v>-34.532684000000003</v>
      </c>
      <c r="L468" s="89">
        <v>3287950000</v>
      </c>
      <c r="M468" s="89">
        <v>-7.5016160000000003</v>
      </c>
      <c r="N468" s="89">
        <v>-58.280025000000002</v>
      </c>
      <c r="O468" s="89">
        <v>-34.337314999999997</v>
      </c>
      <c r="P468" s="89">
        <v>-32.218741999999999</v>
      </c>
    </row>
    <row r="469" spans="2:16" x14ac:dyDescent="0.25">
      <c r="B469">
        <v>3367900000</v>
      </c>
      <c r="C469" s="89">
        <v>-6.8514775999999999</v>
      </c>
      <c r="D469" s="89">
        <v>-62.679561999999997</v>
      </c>
      <c r="E469" s="89">
        <v>-31.561958000000001</v>
      </c>
      <c r="F469" s="89">
        <v>-35.154696999999999</v>
      </c>
      <c r="L469" s="89">
        <v>3367900000</v>
      </c>
      <c r="M469" s="89">
        <v>-7.8227304999999996</v>
      </c>
      <c r="N469" s="89">
        <v>-57.802216000000001</v>
      </c>
      <c r="O469" s="89">
        <v>-34.932921999999998</v>
      </c>
      <c r="P469" s="89">
        <v>-31.317088999999999</v>
      </c>
    </row>
    <row r="470" spans="2:16" x14ac:dyDescent="0.25">
      <c r="B470">
        <v>3447850000</v>
      </c>
      <c r="C470" s="89">
        <v>-6.9441724000000002</v>
      </c>
      <c r="D470" s="89">
        <v>-63.803722</v>
      </c>
      <c r="E470" s="89">
        <v>-30.696179999999998</v>
      </c>
      <c r="F470" s="89">
        <v>-35.757441999999998</v>
      </c>
      <c r="L470" s="89">
        <v>3447850000</v>
      </c>
      <c r="M470" s="89">
        <v>-8.1407050999999999</v>
      </c>
      <c r="N470" s="89">
        <v>-57.696345999999998</v>
      </c>
      <c r="O470" s="89">
        <v>-35.586627999999997</v>
      </c>
      <c r="P470" s="89">
        <v>-30.520658000000001</v>
      </c>
    </row>
    <row r="471" spans="2:16" x14ac:dyDescent="0.25">
      <c r="B471">
        <v>3527800000</v>
      </c>
      <c r="C471" s="89">
        <v>-7.0291456999999999</v>
      </c>
      <c r="D471" s="89">
        <v>-65.182297000000005</v>
      </c>
      <c r="E471" s="89">
        <v>-29.867377999999999</v>
      </c>
      <c r="F471" s="89">
        <v>-36.382057000000003</v>
      </c>
      <c r="L471" s="89">
        <v>3527800000</v>
      </c>
      <c r="M471" s="89">
        <v>-8.4734487999999999</v>
      </c>
      <c r="N471" s="89">
        <v>-57.521445999999997</v>
      </c>
      <c r="O471" s="89">
        <v>-36.179188000000003</v>
      </c>
      <c r="P471" s="89">
        <v>-29.732949999999999</v>
      </c>
    </row>
    <row r="472" spans="2:16" x14ac:dyDescent="0.25">
      <c r="B472">
        <v>3607750000</v>
      </c>
      <c r="C472" s="89">
        <v>-7.0974196999999997</v>
      </c>
      <c r="D472" s="89">
        <v>-66.836281</v>
      </c>
      <c r="E472" s="89">
        <v>-29.203859000000001</v>
      </c>
      <c r="F472" s="89">
        <v>-37.047783000000003</v>
      </c>
      <c r="L472" s="89">
        <v>3607750000</v>
      </c>
      <c r="M472" s="89">
        <v>-8.7983569999999993</v>
      </c>
      <c r="N472" s="89">
        <v>-57.676814999999998</v>
      </c>
      <c r="O472" s="89">
        <v>-36.863475999999999</v>
      </c>
      <c r="P472" s="89">
        <v>-29.053937999999999</v>
      </c>
    </row>
    <row r="473" spans="2:16" x14ac:dyDescent="0.25">
      <c r="B473">
        <v>3687700000</v>
      </c>
      <c r="C473" s="89">
        <v>-7.1655097000000003</v>
      </c>
      <c r="D473" s="89">
        <v>-69.645470000000003</v>
      </c>
      <c r="E473" s="89">
        <v>-28.563158000000001</v>
      </c>
      <c r="F473" s="89">
        <v>-37.723163999999997</v>
      </c>
      <c r="L473" s="89">
        <v>3687700000</v>
      </c>
      <c r="M473" s="89">
        <v>-9.1440705999999992</v>
      </c>
      <c r="N473" s="89">
        <v>-57.896014999999998</v>
      </c>
      <c r="O473" s="89">
        <v>-37.583098999999997</v>
      </c>
      <c r="P473" s="89">
        <v>-28.396806999999999</v>
      </c>
    </row>
    <row r="474" spans="2:16" x14ac:dyDescent="0.25">
      <c r="B474">
        <v>3767650000</v>
      </c>
      <c r="C474" s="89">
        <v>-7.2592359000000002</v>
      </c>
      <c r="D474" s="89">
        <v>-73.127021999999997</v>
      </c>
      <c r="E474" s="89">
        <v>-27.976126000000001</v>
      </c>
      <c r="F474" s="89">
        <v>-38.410083999999998</v>
      </c>
      <c r="L474" s="89">
        <v>3767650000</v>
      </c>
      <c r="M474" s="89">
        <v>-9.4471177999999991</v>
      </c>
      <c r="N474" s="89">
        <v>-58.23901</v>
      </c>
      <c r="O474" s="89">
        <v>-38.239899000000001</v>
      </c>
      <c r="P474" s="89">
        <v>-27.777934999999999</v>
      </c>
    </row>
    <row r="475" spans="2:16" x14ac:dyDescent="0.25">
      <c r="B475">
        <v>3847600000</v>
      </c>
      <c r="C475" s="89">
        <v>-7.3753900999999997</v>
      </c>
      <c r="D475" s="89">
        <v>-74.779266000000007</v>
      </c>
      <c r="E475" s="89">
        <v>-27.397831</v>
      </c>
      <c r="F475" s="89">
        <v>-39.138362999999998</v>
      </c>
      <c r="L475" s="89">
        <v>3847600000</v>
      </c>
      <c r="M475" s="89">
        <v>-9.7744827000000001</v>
      </c>
      <c r="N475" s="89">
        <v>-58.586582</v>
      </c>
      <c r="O475" s="89">
        <v>-38.952595000000002</v>
      </c>
      <c r="P475" s="89">
        <v>-27.208684999999999</v>
      </c>
    </row>
    <row r="476" spans="2:16" x14ac:dyDescent="0.25">
      <c r="B476">
        <v>3927550000</v>
      </c>
      <c r="C476" s="89">
        <v>-7.4658145999999999</v>
      </c>
      <c r="D476" s="89">
        <v>-75.103461999999993</v>
      </c>
      <c r="E476" s="89">
        <v>-26.908902999999999</v>
      </c>
      <c r="F476" s="89">
        <v>-39.846634000000002</v>
      </c>
      <c r="L476" s="89">
        <v>3927550000</v>
      </c>
      <c r="M476" s="89">
        <v>-10.109052</v>
      </c>
      <c r="N476" s="89">
        <v>-59.181164000000003</v>
      </c>
      <c r="O476" s="89">
        <v>-39.742607</v>
      </c>
      <c r="P476" s="89">
        <v>-26.746061000000001</v>
      </c>
    </row>
    <row r="477" spans="2:16" x14ac:dyDescent="0.25">
      <c r="B477">
        <v>4007500000</v>
      </c>
      <c r="C477" s="89">
        <v>-7.5553040999999999</v>
      </c>
      <c r="D477" s="89">
        <v>-74.577324000000004</v>
      </c>
      <c r="E477" s="89">
        <v>-26.434304999999998</v>
      </c>
      <c r="F477" s="89">
        <v>-40.576962000000002</v>
      </c>
      <c r="L477" s="89">
        <v>4007500000</v>
      </c>
      <c r="M477" s="89">
        <v>-10.406162999999999</v>
      </c>
      <c r="N477" s="89">
        <v>-59.573441000000003</v>
      </c>
      <c r="O477" s="89">
        <v>-40.485526999999998</v>
      </c>
      <c r="P477" s="89">
        <v>-26.277393</v>
      </c>
    </row>
    <row r="478" spans="2:16" x14ac:dyDescent="0.25">
      <c r="B478">
        <v>4087450000</v>
      </c>
      <c r="C478" s="89">
        <v>-7.6636414999999998</v>
      </c>
      <c r="D478" s="89">
        <v>-72.456733999999997</v>
      </c>
      <c r="E478" s="89">
        <v>-26.007673</v>
      </c>
      <c r="F478" s="89">
        <v>-41.319572000000001</v>
      </c>
      <c r="L478" s="89">
        <v>4087450000</v>
      </c>
      <c r="M478" s="89">
        <v>-10.707791</v>
      </c>
      <c r="N478" s="89">
        <v>-59.887238000000004</v>
      </c>
      <c r="O478" s="89">
        <v>-41.258006999999999</v>
      </c>
      <c r="P478" s="89">
        <v>-25.861694</v>
      </c>
    </row>
    <row r="479" spans="2:16" x14ac:dyDescent="0.25">
      <c r="B479">
        <v>4167400000</v>
      </c>
      <c r="C479" s="89">
        <v>-7.7358332000000001</v>
      </c>
      <c r="D479" s="89">
        <v>-68.929946999999999</v>
      </c>
      <c r="E479" s="89">
        <v>-25.619686000000002</v>
      </c>
      <c r="F479" s="89">
        <v>-42.031578000000003</v>
      </c>
      <c r="L479" s="89">
        <v>4167400000</v>
      </c>
      <c r="M479" s="89">
        <v>-10.997341</v>
      </c>
      <c r="N479" s="89">
        <v>-60.268726000000001</v>
      </c>
      <c r="O479" s="89">
        <v>-42.044322999999999</v>
      </c>
      <c r="P479" s="89">
        <v>-25.474993000000001</v>
      </c>
    </row>
    <row r="480" spans="2:16" x14ac:dyDescent="0.25">
      <c r="B480">
        <v>4247350000</v>
      </c>
      <c r="C480" s="89">
        <v>-7.8357000000000001</v>
      </c>
      <c r="D480" s="89">
        <v>-66.982635000000002</v>
      </c>
      <c r="E480" s="89">
        <v>-25.237186000000001</v>
      </c>
      <c r="F480" s="89">
        <v>-42.729182999999999</v>
      </c>
      <c r="L480" s="89">
        <v>4247350000</v>
      </c>
      <c r="M480" s="89">
        <v>-11.234436000000001</v>
      </c>
      <c r="N480" s="89">
        <v>-60.319332000000003</v>
      </c>
      <c r="O480" s="89">
        <v>-42.785590999999997</v>
      </c>
      <c r="P480" s="89">
        <v>-25.115159999999999</v>
      </c>
    </row>
    <row r="481" spans="2:16" x14ac:dyDescent="0.25">
      <c r="B481">
        <v>4327300000</v>
      </c>
      <c r="C481" s="89">
        <v>-7.9631457000000001</v>
      </c>
      <c r="D481" s="89">
        <v>-65.690735000000004</v>
      </c>
      <c r="E481" s="89">
        <v>-24.850594999999998</v>
      </c>
      <c r="F481" s="89">
        <v>-43.413108999999999</v>
      </c>
      <c r="L481" s="89">
        <v>4327300000</v>
      </c>
      <c r="M481" s="89">
        <v>-11.469645</v>
      </c>
      <c r="N481" s="89">
        <v>-60.199879000000003</v>
      </c>
      <c r="O481" s="89">
        <v>-43.484698999999999</v>
      </c>
      <c r="P481" s="89">
        <v>-24.750948000000001</v>
      </c>
    </row>
    <row r="482" spans="2:16" x14ac:dyDescent="0.25">
      <c r="B482">
        <v>4407250000</v>
      </c>
      <c r="C482" s="89">
        <v>-8.0722275000000003</v>
      </c>
      <c r="D482" s="89">
        <v>-64.184890999999993</v>
      </c>
      <c r="E482" s="89">
        <v>-24.498493</v>
      </c>
      <c r="F482" s="89">
        <v>-44.057552000000001</v>
      </c>
      <c r="L482" s="89">
        <v>4407250000</v>
      </c>
      <c r="M482" s="89">
        <v>-11.720952</v>
      </c>
      <c r="N482" s="89">
        <v>-60.246395</v>
      </c>
      <c r="O482" s="89">
        <v>-44.165329</v>
      </c>
      <c r="P482" s="89">
        <v>-24.420147</v>
      </c>
    </row>
    <row r="483" spans="2:16" x14ac:dyDescent="0.25">
      <c r="B483">
        <v>4487200000</v>
      </c>
      <c r="C483" s="89">
        <v>-8.1893892000000008</v>
      </c>
      <c r="D483" s="89">
        <v>-62.845042999999997</v>
      </c>
      <c r="E483" s="89">
        <v>-24.159054000000001</v>
      </c>
      <c r="F483" s="89">
        <v>-44.667976000000003</v>
      </c>
      <c r="L483" s="89">
        <v>4487200000</v>
      </c>
      <c r="M483" s="89">
        <v>-11.910614000000001</v>
      </c>
      <c r="N483" s="89">
        <v>-60.465434999999999</v>
      </c>
      <c r="O483" s="89">
        <v>-44.782139000000001</v>
      </c>
      <c r="P483" s="89">
        <v>-24.091315999999999</v>
      </c>
    </row>
    <row r="484" spans="2:16" x14ac:dyDescent="0.25">
      <c r="B484">
        <v>4567150000</v>
      </c>
      <c r="C484" s="89">
        <v>-8.3367795999999998</v>
      </c>
      <c r="D484" s="89">
        <v>-61.736621999999997</v>
      </c>
      <c r="E484" s="89">
        <v>-23.831181999999998</v>
      </c>
      <c r="F484" s="89">
        <v>-45.276854999999998</v>
      </c>
      <c r="L484" s="89">
        <v>4567150000</v>
      </c>
      <c r="M484" s="89">
        <v>-12.084507</v>
      </c>
      <c r="N484" s="89">
        <v>-60.596828000000002</v>
      </c>
      <c r="O484" s="89">
        <v>-45.402836000000001</v>
      </c>
      <c r="P484" s="89">
        <v>-23.796514999999999</v>
      </c>
    </row>
    <row r="485" spans="2:16" x14ac:dyDescent="0.25">
      <c r="B485">
        <v>4647100000</v>
      </c>
      <c r="C485" s="89">
        <v>-8.4773779000000005</v>
      </c>
      <c r="D485" s="89">
        <v>-60.706508999999997</v>
      </c>
      <c r="E485" s="89">
        <v>-23.553191999999999</v>
      </c>
      <c r="F485" s="89">
        <v>-45.869770000000003</v>
      </c>
      <c r="L485" s="89">
        <v>4647100000</v>
      </c>
      <c r="M485" s="89">
        <v>-12.262326</v>
      </c>
      <c r="N485" s="89">
        <v>-60.673198999999997</v>
      </c>
      <c r="O485" s="89">
        <v>-45.980953</v>
      </c>
      <c r="P485" s="89">
        <v>-23.524660000000001</v>
      </c>
    </row>
    <row r="486" spans="2:16" x14ac:dyDescent="0.25">
      <c r="B486">
        <v>4727050000</v>
      </c>
      <c r="C486" s="89">
        <v>-8.6342000999999993</v>
      </c>
      <c r="D486" s="89">
        <v>-59.856254999999997</v>
      </c>
      <c r="E486" s="89">
        <v>-23.300294999999998</v>
      </c>
      <c r="F486" s="89">
        <v>-46.452755000000003</v>
      </c>
      <c r="L486" s="89">
        <v>4727050000</v>
      </c>
      <c r="M486" s="89">
        <v>-12.415825999999999</v>
      </c>
      <c r="N486" s="89">
        <v>-60.907744999999998</v>
      </c>
      <c r="O486" s="89">
        <v>-46.575755999999998</v>
      </c>
      <c r="P486" s="89">
        <v>-23.282166</v>
      </c>
    </row>
    <row r="487" spans="2:16" x14ac:dyDescent="0.25">
      <c r="B487">
        <v>4807000000</v>
      </c>
      <c r="C487" s="89">
        <v>-8.8031483000000001</v>
      </c>
      <c r="D487" s="89">
        <v>-59.363750000000003</v>
      </c>
      <c r="E487" s="89">
        <v>-23.072814999999999</v>
      </c>
      <c r="F487" s="89">
        <v>-47.034968999999997</v>
      </c>
      <c r="L487" s="89">
        <v>4807000000</v>
      </c>
      <c r="M487" s="89">
        <v>-12.5708</v>
      </c>
      <c r="N487" s="89">
        <v>-61.062027</v>
      </c>
      <c r="O487" s="89">
        <v>-47.179831999999998</v>
      </c>
      <c r="P487" s="89">
        <v>-23.043780999999999</v>
      </c>
    </row>
    <row r="488" spans="2:16" x14ac:dyDescent="0.25">
      <c r="B488">
        <v>4886950000</v>
      </c>
      <c r="C488" s="89">
        <v>-8.9630814000000001</v>
      </c>
      <c r="D488" s="89">
        <v>-58.869101999999998</v>
      </c>
      <c r="E488" s="89">
        <v>-22.865713</v>
      </c>
      <c r="F488" s="89">
        <v>-47.634475999999999</v>
      </c>
      <c r="L488" s="89">
        <v>4886950000</v>
      </c>
      <c r="M488" s="89">
        <v>-12.770250000000001</v>
      </c>
      <c r="N488" s="89">
        <v>-61.460602000000002</v>
      </c>
      <c r="O488" s="89">
        <v>-47.795631</v>
      </c>
      <c r="P488" s="89">
        <v>-22.831693999999999</v>
      </c>
    </row>
    <row r="489" spans="2:16" x14ac:dyDescent="0.25">
      <c r="B489">
        <v>4966900000</v>
      </c>
      <c r="C489" s="89">
        <v>-9.1088591000000001</v>
      </c>
      <c r="D489" s="89">
        <v>-58.546081999999998</v>
      </c>
      <c r="E489" s="89">
        <v>-22.670185</v>
      </c>
      <c r="F489" s="89">
        <v>-48.209049</v>
      </c>
      <c r="L489" s="89">
        <v>4966900000</v>
      </c>
      <c r="M489" s="89">
        <v>-12.987223999999999</v>
      </c>
      <c r="N489" s="89">
        <v>-61.816372000000001</v>
      </c>
      <c r="O489" s="89">
        <v>-48.385525000000001</v>
      </c>
      <c r="P489" s="89">
        <v>-22.618952</v>
      </c>
    </row>
    <row r="490" spans="2:16" x14ac:dyDescent="0.25">
      <c r="B490">
        <v>5046850000</v>
      </c>
      <c r="C490" s="89">
        <v>-9.2623023999999994</v>
      </c>
      <c r="D490" s="89">
        <v>-58.140926</v>
      </c>
      <c r="E490" s="89">
        <v>-22.472733999999999</v>
      </c>
      <c r="F490" s="89">
        <v>-48.744391999999998</v>
      </c>
      <c r="L490" s="89">
        <v>5046850000</v>
      </c>
      <c r="M490" s="89">
        <v>-13.153299000000001</v>
      </c>
      <c r="N490" s="89">
        <v>-62.568030999999998</v>
      </c>
      <c r="O490" s="89">
        <v>-48.908855000000003</v>
      </c>
      <c r="P490" s="89">
        <v>-22.421240000000001</v>
      </c>
    </row>
    <row r="491" spans="2:16" x14ac:dyDescent="0.25">
      <c r="B491">
        <v>5126800000</v>
      </c>
      <c r="C491" s="89">
        <v>-9.4287995999999996</v>
      </c>
      <c r="D491" s="89">
        <v>-57.526501000000003</v>
      </c>
      <c r="E491" s="89">
        <v>-22.290613</v>
      </c>
      <c r="F491" s="89">
        <v>-49.208224999999999</v>
      </c>
      <c r="L491" s="89">
        <v>5126800000</v>
      </c>
      <c r="M491" s="89">
        <v>-13.220936</v>
      </c>
      <c r="N491" s="89">
        <v>-62.849074999999999</v>
      </c>
      <c r="O491" s="89">
        <v>-49.369152</v>
      </c>
      <c r="P491" s="89">
        <v>-22.248405000000002</v>
      </c>
    </row>
    <row r="492" spans="2:16" x14ac:dyDescent="0.25">
      <c r="B492">
        <v>5206750000</v>
      </c>
      <c r="C492" s="89">
        <v>-9.6134032999999999</v>
      </c>
      <c r="D492" s="89">
        <v>-56.765628999999997</v>
      </c>
      <c r="E492" s="89">
        <v>-22.114747999999999</v>
      </c>
      <c r="F492" s="89">
        <v>-49.558692999999998</v>
      </c>
      <c r="L492" s="89">
        <v>5206750000</v>
      </c>
      <c r="M492" s="89">
        <v>-13.211707000000001</v>
      </c>
      <c r="N492" s="89">
        <v>-62.829292000000002</v>
      </c>
      <c r="O492" s="89">
        <v>-49.739367999999999</v>
      </c>
      <c r="P492" s="89">
        <v>-22.071283000000001</v>
      </c>
    </row>
    <row r="493" spans="2:16" x14ac:dyDescent="0.25">
      <c r="B493">
        <v>5286700000</v>
      </c>
      <c r="C493" s="89">
        <v>-9.8060092999999995</v>
      </c>
      <c r="D493" s="89">
        <v>-55.947155000000002</v>
      </c>
      <c r="E493" s="89">
        <v>-21.906469000000001</v>
      </c>
      <c r="F493" s="89">
        <v>-49.788573999999997</v>
      </c>
      <c r="L493" s="89">
        <v>5286700000</v>
      </c>
      <c r="M493" s="89">
        <v>-13.158542000000001</v>
      </c>
      <c r="N493" s="89">
        <v>-62.487102999999998</v>
      </c>
      <c r="O493" s="89">
        <v>-49.950512000000003</v>
      </c>
      <c r="P493" s="89">
        <v>-21.870949</v>
      </c>
    </row>
    <row r="494" spans="2:16" x14ac:dyDescent="0.25">
      <c r="B494">
        <v>5366650000</v>
      </c>
      <c r="C494" s="89">
        <v>-10.020595999999999</v>
      </c>
      <c r="D494" s="89">
        <v>-55.119090999999997</v>
      </c>
      <c r="E494" s="89">
        <v>-21.689965999999998</v>
      </c>
      <c r="F494" s="89">
        <v>-49.922119000000002</v>
      </c>
      <c r="L494" s="89">
        <v>5366650000</v>
      </c>
      <c r="M494" s="89">
        <v>-13.038660999999999</v>
      </c>
      <c r="N494" s="89">
        <v>-61.984535000000001</v>
      </c>
      <c r="O494" s="89">
        <v>-50.063042000000003</v>
      </c>
      <c r="P494" s="89">
        <v>-21.671645999999999</v>
      </c>
    </row>
    <row r="495" spans="2:16" x14ac:dyDescent="0.25">
      <c r="B495">
        <v>5446600000</v>
      </c>
      <c r="C495" s="89">
        <v>-10.265915</v>
      </c>
      <c r="D495" s="89">
        <v>-54.463405999999999</v>
      </c>
      <c r="E495" s="89">
        <v>-21.495916000000001</v>
      </c>
      <c r="F495" s="89">
        <v>-50.022556000000002</v>
      </c>
      <c r="L495" s="89">
        <v>5446600000</v>
      </c>
      <c r="M495" s="89">
        <v>-12.8543</v>
      </c>
      <c r="N495" s="89">
        <v>-61.272778000000002</v>
      </c>
      <c r="O495" s="89">
        <v>-50.174487999999997</v>
      </c>
      <c r="P495" s="89">
        <v>-21.465979000000001</v>
      </c>
    </row>
    <row r="496" spans="2:16" x14ac:dyDescent="0.25">
      <c r="B496">
        <v>5526550000</v>
      </c>
      <c r="C496" s="89">
        <v>-10.543483</v>
      </c>
      <c r="D496" s="89">
        <v>-53.961418000000002</v>
      </c>
      <c r="E496" s="89">
        <v>-21.286531</v>
      </c>
      <c r="F496" s="89">
        <v>-50.055079999999997</v>
      </c>
      <c r="L496" s="89">
        <v>5526550000</v>
      </c>
      <c r="M496" s="89">
        <v>-12.686254</v>
      </c>
      <c r="N496" s="89">
        <v>-60.863655000000001</v>
      </c>
      <c r="O496" s="89">
        <v>-50.178879000000002</v>
      </c>
      <c r="P496" s="89">
        <v>-21.249952</v>
      </c>
    </row>
    <row r="497" spans="2:16" x14ac:dyDescent="0.25">
      <c r="B497">
        <v>5606500000</v>
      </c>
      <c r="C497" s="89">
        <v>-10.834331000000001</v>
      </c>
      <c r="D497" s="89">
        <v>-53.771698000000001</v>
      </c>
      <c r="E497" s="89">
        <v>-21.077206</v>
      </c>
      <c r="F497" s="89">
        <v>-50.078322999999997</v>
      </c>
      <c r="L497" s="89">
        <v>5606500000</v>
      </c>
      <c r="M497" s="89">
        <v>-12.485932999999999</v>
      </c>
      <c r="N497" s="89">
        <v>-60.656879000000004</v>
      </c>
      <c r="O497" s="89">
        <v>-50.144119000000003</v>
      </c>
      <c r="P497" s="89">
        <v>-21.066416</v>
      </c>
    </row>
    <row r="498" spans="2:16" x14ac:dyDescent="0.25">
      <c r="B498">
        <v>5686450000</v>
      </c>
      <c r="C498" s="89">
        <v>-11.164145</v>
      </c>
      <c r="D498" s="89">
        <v>-53.833424000000001</v>
      </c>
      <c r="E498" s="89">
        <v>-20.922121000000001</v>
      </c>
      <c r="F498" s="89">
        <v>-50.070030000000003</v>
      </c>
      <c r="L498" s="89">
        <v>5686450000</v>
      </c>
      <c r="M498" s="89">
        <v>-12.273301</v>
      </c>
      <c r="N498" s="89">
        <v>-60.439117000000003</v>
      </c>
      <c r="O498" s="89">
        <v>-50.078499000000001</v>
      </c>
      <c r="P498" s="89">
        <v>-20.911532999999999</v>
      </c>
    </row>
    <row r="499" spans="2:16" x14ac:dyDescent="0.25">
      <c r="B499">
        <v>5766400000</v>
      </c>
      <c r="C499" s="89">
        <v>-11.522919</v>
      </c>
      <c r="D499" s="89">
        <v>-53.906939999999999</v>
      </c>
      <c r="E499" s="89">
        <v>-20.746502</v>
      </c>
      <c r="F499" s="89">
        <v>-50.016953000000001</v>
      </c>
      <c r="L499" s="89">
        <v>5766400000</v>
      </c>
      <c r="M499" s="89">
        <v>-12.086138999999999</v>
      </c>
      <c r="N499" s="89">
        <v>-60.429248999999999</v>
      </c>
      <c r="O499" s="89">
        <v>-49.967875999999997</v>
      </c>
      <c r="P499" s="89">
        <v>-20.730055</v>
      </c>
    </row>
    <row r="500" spans="2:16" x14ac:dyDescent="0.25">
      <c r="B500">
        <v>5846350000</v>
      </c>
      <c r="C500" s="89">
        <v>-11.875525</v>
      </c>
      <c r="D500" s="89">
        <v>-53.917915000000001</v>
      </c>
      <c r="E500" s="89">
        <v>-20.558737000000001</v>
      </c>
      <c r="F500" s="89">
        <v>-49.870215999999999</v>
      </c>
      <c r="L500" s="89">
        <v>5846350000</v>
      </c>
      <c r="M500" s="89">
        <v>-11.934481</v>
      </c>
      <c r="N500" s="89">
        <v>-60.381577</v>
      </c>
      <c r="O500" s="89">
        <v>-49.805027000000003</v>
      </c>
      <c r="P500" s="89">
        <v>-20.535081999999999</v>
      </c>
    </row>
    <row r="501" spans="2:16" x14ac:dyDescent="0.25">
      <c r="B501">
        <v>5926300000</v>
      </c>
      <c r="C501" s="89">
        <v>-12.236653</v>
      </c>
      <c r="D501" s="89">
        <v>-54.068649000000001</v>
      </c>
      <c r="E501" s="89">
        <v>-20.398506000000001</v>
      </c>
      <c r="F501" s="89">
        <v>-49.699466999999999</v>
      </c>
      <c r="L501" s="89">
        <v>5926300000</v>
      </c>
      <c r="M501" s="89">
        <v>-11.762426</v>
      </c>
      <c r="N501" s="89">
        <v>-60.582523000000002</v>
      </c>
      <c r="O501" s="89">
        <v>-49.617863</v>
      </c>
      <c r="P501" s="89">
        <v>-20.362831</v>
      </c>
    </row>
    <row r="502" spans="2:16" x14ac:dyDescent="0.25">
      <c r="B502">
        <v>6006250000</v>
      </c>
      <c r="C502" s="89">
        <v>-12.611414999999999</v>
      </c>
      <c r="D502" s="89">
        <v>-54.038691999999998</v>
      </c>
      <c r="E502" s="89">
        <v>-20.243943999999999</v>
      </c>
      <c r="F502" s="89">
        <v>-49.500061000000002</v>
      </c>
      <c r="L502" s="89">
        <v>6006250000</v>
      </c>
      <c r="M502" s="89">
        <v>-11.605971</v>
      </c>
      <c r="N502" s="89">
        <v>-60.813991999999999</v>
      </c>
      <c r="O502" s="89">
        <v>-49.388496000000004</v>
      </c>
      <c r="P502" s="89">
        <v>-20.195088999999999</v>
      </c>
    </row>
    <row r="503" spans="2:16" x14ac:dyDescent="0.25">
      <c r="B503">
        <v>6086200000</v>
      </c>
      <c r="C503" s="89">
        <v>-12.971038999999999</v>
      </c>
      <c r="D503" s="89">
        <v>-53.968262000000003</v>
      </c>
      <c r="E503" s="89">
        <v>-20.086905000000002</v>
      </c>
      <c r="F503" s="89">
        <v>-49.255028000000003</v>
      </c>
      <c r="L503" s="89">
        <v>6086200000</v>
      </c>
      <c r="M503" s="89">
        <v>-11.408937</v>
      </c>
      <c r="N503" s="89">
        <v>-61.185355999999999</v>
      </c>
      <c r="O503" s="89">
        <v>-49.131011999999998</v>
      </c>
      <c r="P503" s="89">
        <v>-20.033177999999999</v>
      </c>
    </row>
    <row r="504" spans="2:16" x14ac:dyDescent="0.25">
      <c r="B504">
        <v>6166150000</v>
      </c>
      <c r="C504" s="89">
        <v>-13.331859</v>
      </c>
      <c r="D504" s="89">
        <v>-53.824032000000003</v>
      </c>
      <c r="E504" s="89">
        <v>-19.985707999999999</v>
      </c>
      <c r="F504" s="89">
        <v>-48.997855999999999</v>
      </c>
      <c r="L504" s="89">
        <v>6166150000</v>
      </c>
      <c r="M504" s="89">
        <v>-11.193213</v>
      </c>
      <c r="N504" s="89">
        <v>-61.718738999999999</v>
      </c>
      <c r="O504" s="89">
        <v>-48.861289999999997</v>
      </c>
      <c r="P504" s="89">
        <v>-19.928242000000001</v>
      </c>
    </row>
    <row r="505" spans="2:16" x14ac:dyDescent="0.25">
      <c r="B505">
        <v>6246100000</v>
      </c>
      <c r="C505" s="89">
        <v>-13.671771</v>
      </c>
      <c r="D505" s="89">
        <v>-53.641311999999999</v>
      </c>
      <c r="E505" s="89">
        <v>-19.866019999999999</v>
      </c>
      <c r="F505" s="89">
        <v>-48.717640000000003</v>
      </c>
      <c r="L505" s="89">
        <v>6246100000</v>
      </c>
      <c r="M505" s="89">
        <v>-10.967809000000001</v>
      </c>
      <c r="N505" s="89">
        <v>-62.370654999999999</v>
      </c>
      <c r="O505" s="89">
        <v>-48.574511999999999</v>
      </c>
      <c r="P505" s="89">
        <v>-19.828142</v>
      </c>
    </row>
    <row r="506" spans="2:16" x14ac:dyDescent="0.25">
      <c r="B506">
        <v>6326050000</v>
      </c>
      <c r="C506" s="89">
        <v>-13.948309999999999</v>
      </c>
      <c r="D506" s="89">
        <v>-53.237194000000002</v>
      </c>
      <c r="E506" s="89">
        <v>-19.747737999999998</v>
      </c>
      <c r="F506" s="89">
        <v>-48.465873999999999</v>
      </c>
      <c r="L506" s="89">
        <v>6326050000</v>
      </c>
      <c r="M506" s="89">
        <v>-10.784243</v>
      </c>
      <c r="N506" s="89">
        <v>-62.762337000000002</v>
      </c>
      <c r="O506" s="89">
        <v>-48.283408999999999</v>
      </c>
      <c r="P506" s="89">
        <v>-19.701269</v>
      </c>
    </row>
    <row r="507" spans="2:16" x14ac:dyDescent="0.25">
      <c r="B507">
        <v>6406000000</v>
      </c>
      <c r="C507" s="89">
        <v>-14.174262000000001</v>
      </c>
      <c r="D507" s="89">
        <v>-52.774391000000001</v>
      </c>
      <c r="E507" s="89">
        <v>-19.636185000000001</v>
      </c>
      <c r="F507" s="89">
        <v>-48.218677999999997</v>
      </c>
      <c r="L507" s="89">
        <v>6406000000</v>
      </c>
      <c r="M507" s="89">
        <v>-10.554688000000001</v>
      </c>
      <c r="N507" s="89">
        <v>-63.562533999999999</v>
      </c>
      <c r="O507" s="89">
        <v>-48.05368</v>
      </c>
      <c r="P507" s="89">
        <v>-19.583212</v>
      </c>
    </row>
    <row r="508" spans="2:16" x14ac:dyDescent="0.25">
      <c r="B508">
        <v>6485950000</v>
      </c>
      <c r="C508" s="89">
        <v>-14.372119</v>
      </c>
      <c r="D508" s="89">
        <v>-52.278697999999999</v>
      </c>
      <c r="E508" s="89">
        <v>-19.567146000000001</v>
      </c>
      <c r="F508" s="89">
        <v>-48.018456</v>
      </c>
      <c r="L508" s="89">
        <v>6485950000</v>
      </c>
      <c r="M508" s="89">
        <v>-10.360339</v>
      </c>
      <c r="N508" s="89">
        <v>-64.739509999999996</v>
      </c>
      <c r="O508" s="89">
        <v>-47.856296999999998</v>
      </c>
      <c r="P508" s="89">
        <v>-19.500361999999999</v>
      </c>
    </row>
    <row r="509" spans="2:16" x14ac:dyDescent="0.25">
      <c r="B509">
        <v>6565900000</v>
      </c>
      <c r="C509" s="89">
        <v>-14.484970000000001</v>
      </c>
      <c r="D509" s="89">
        <v>-51.798912000000001</v>
      </c>
      <c r="E509" s="89">
        <v>-19.494247000000001</v>
      </c>
      <c r="F509" s="89">
        <v>-47.830295999999997</v>
      </c>
      <c r="L509" s="89">
        <v>6565900000</v>
      </c>
      <c r="M509" s="89">
        <v>-10.205278</v>
      </c>
      <c r="N509" s="89">
        <v>-65.770554000000004</v>
      </c>
      <c r="O509" s="89">
        <v>-47.636645999999999</v>
      </c>
      <c r="P509" s="89">
        <v>-19.429697000000001</v>
      </c>
    </row>
    <row r="510" spans="2:16" x14ac:dyDescent="0.25">
      <c r="B510">
        <v>6645850000</v>
      </c>
      <c r="C510" s="89">
        <v>-14.539307000000001</v>
      </c>
      <c r="D510" s="89">
        <v>-51.298766999999998</v>
      </c>
      <c r="E510" s="89">
        <v>-19.451357000000002</v>
      </c>
      <c r="F510" s="89">
        <v>-47.671123999999999</v>
      </c>
      <c r="L510" s="89">
        <v>6645850000</v>
      </c>
      <c r="M510" s="89">
        <v>-10.098307999999999</v>
      </c>
      <c r="N510" s="89">
        <v>-67.311965999999998</v>
      </c>
      <c r="O510" s="89">
        <v>-47.415619</v>
      </c>
      <c r="P510" s="89">
        <v>-19.392264999999998</v>
      </c>
    </row>
    <row r="511" spans="2:16" x14ac:dyDescent="0.25">
      <c r="B511">
        <v>6725800000</v>
      </c>
      <c r="C511" s="89">
        <v>-14.552094</v>
      </c>
      <c r="D511" s="89">
        <v>-50.670485999999997</v>
      </c>
      <c r="E511" s="89">
        <v>-19.411767999999999</v>
      </c>
      <c r="F511" s="89">
        <v>-47.464561000000003</v>
      </c>
      <c r="L511" s="89">
        <v>6725800000</v>
      </c>
      <c r="M511" s="89">
        <v>-9.9875974999999997</v>
      </c>
      <c r="N511" s="89">
        <v>-68.948188999999999</v>
      </c>
      <c r="O511" s="89">
        <v>-47.220379000000001</v>
      </c>
      <c r="P511" s="89">
        <v>-19.377316</v>
      </c>
    </row>
    <row r="512" spans="2:16" x14ac:dyDescent="0.25">
      <c r="B512">
        <v>6805750000</v>
      </c>
      <c r="C512" s="89">
        <v>-14.503975000000001</v>
      </c>
      <c r="D512" s="89">
        <v>-50.214024000000002</v>
      </c>
      <c r="E512" s="89">
        <v>-19.391970000000001</v>
      </c>
      <c r="F512" s="89">
        <v>-47.274802999999999</v>
      </c>
      <c r="L512" s="89">
        <v>6805750000</v>
      </c>
      <c r="M512" s="89">
        <v>-9.9377870999999995</v>
      </c>
      <c r="N512" s="89">
        <v>-70.627433999999994</v>
      </c>
      <c r="O512" s="89">
        <v>-46.998508000000001</v>
      </c>
      <c r="P512" s="89">
        <v>-19.360374</v>
      </c>
    </row>
    <row r="513" spans="2:16" x14ac:dyDescent="0.25">
      <c r="B513">
        <v>6885700000</v>
      </c>
      <c r="C513" s="89">
        <v>-14.395868999999999</v>
      </c>
      <c r="D513" s="89">
        <v>-49.643951000000001</v>
      </c>
      <c r="E513" s="89">
        <v>-19.358132999999999</v>
      </c>
      <c r="F513" s="89">
        <v>-47.100281000000003</v>
      </c>
      <c r="L513" s="89">
        <v>6885700000</v>
      </c>
      <c r="M513" s="89">
        <v>-9.8747729999999994</v>
      </c>
      <c r="N513" s="89">
        <v>-72.539589000000007</v>
      </c>
      <c r="O513" s="89">
        <v>-46.834620999999999</v>
      </c>
      <c r="P513" s="89">
        <v>-19.330476999999998</v>
      </c>
    </row>
    <row r="514" spans="2:16" x14ac:dyDescent="0.25">
      <c r="B514">
        <v>6965650000</v>
      </c>
      <c r="C514" s="89">
        <v>-14.279963</v>
      </c>
      <c r="D514" s="89">
        <v>-49.532744999999998</v>
      </c>
      <c r="E514" s="89">
        <v>-19.363813</v>
      </c>
      <c r="F514" s="89">
        <v>-46.976460000000003</v>
      </c>
      <c r="L514" s="89">
        <v>6965650000</v>
      </c>
      <c r="M514" s="89">
        <v>-9.8073359</v>
      </c>
      <c r="N514" s="89">
        <v>-73.909660000000002</v>
      </c>
      <c r="O514" s="89">
        <v>-46.740025000000003</v>
      </c>
      <c r="P514" s="89">
        <v>-19.325310000000002</v>
      </c>
    </row>
    <row r="515" spans="2:16" x14ac:dyDescent="0.25">
      <c r="B515">
        <v>7045600000</v>
      </c>
      <c r="C515" s="89">
        <v>-14.109066</v>
      </c>
      <c r="D515" s="89">
        <v>-49.822647000000003</v>
      </c>
      <c r="E515" s="89">
        <v>-19.376432000000001</v>
      </c>
      <c r="F515" s="89">
        <v>-46.918731999999999</v>
      </c>
      <c r="L515" s="89">
        <v>7045600000</v>
      </c>
      <c r="M515" s="89">
        <v>-9.7206326000000001</v>
      </c>
      <c r="N515" s="89">
        <v>-74.154449</v>
      </c>
      <c r="O515" s="89">
        <v>-46.691856000000001</v>
      </c>
      <c r="P515" s="89">
        <v>-19.344173000000001</v>
      </c>
    </row>
    <row r="516" spans="2:16" x14ac:dyDescent="0.25">
      <c r="B516">
        <v>7125550000</v>
      </c>
      <c r="C516" s="89">
        <v>-13.947865</v>
      </c>
      <c r="D516" s="89">
        <v>-50.889408000000003</v>
      </c>
      <c r="E516" s="89">
        <v>-19.415792</v>
      </c>
      <c r="F516" s="89">
        <v>-46.861679000000002</v>
      </c>
      <c r="L516" s="89">
        <v>7125550000</v>
      </c>
      <c r="M516" s="89">
        <v>-9.7003144999999993</v>
      </c>
      <c r="N516" s="89">
        <v>-73.394340999999997</v>
      </c>
      <c r="O516" s="89">
        <v>-46.645817000000001</v>
      </c>
      <c r="P516" s="89">
        <v>-19.391853000000001</v>
      </c>
    </row>
    <row r="517" spans="2:16" x14ac:dyDescent="0.25">
      <c r="B517">
        <v>7205500000</v>
      </c>
      <c r="C517" s="89">
        <v>-13.766448</v>
      </c>
      <c r="D517" s="89">
        <v>-52.195704999999997</v>
      </c>
      <c r="E517" s="89">
        <v>-19.424896</v>
      </c>
      <c r="F517" s="89">
        <v>-46.817394</v>
      </c>
      <c r="L517" s="89">
        <v>7205500000</v>
      </c>
      <c r="M517" s="89">
        <v>-9.6250706000000008</v>
      </c>
      <c r="N517" s="89">
        <v>-72.216071999999997</v>
      </c>
      <c r="O517" s="89">
        <v>-46.704932999999997</v>
      </c>
      <c r="P517" s="89">
        <v>-19.441552999999999</v>
      </c>
    </row>
    <row r="518" spans="2:16" x14ac:dyDescent="0.25">
      <c r="B518">
        <v>7285450000</v>
      </c>
      <c r="C518" s="89">
        <v>-13.61642</v>
      </c>
      <c r="D518" s="89">
        <v>-53.662185999999998</v>
      </c>
      <c r="E518" s="89">
        <v>-19.478804</v>
      </c>
      <c r="F518" s="89">
        <v>-46.800075999999997</v>
      </c>
      <c r="L518" s="89">
        <v>7285450000</v>
      </c>
      <c r="M518" s="89">
        <v>-9.5825166999999993</v>
      </c>
      <c r="N518" s="89">
        <v>-69.826813000000001</v>
      </c>
      <c r="O518" s="89">
        <v>-46.734482</v>
      </c>
      <c r="P518" s="89">
        <v>-19.496046</v>
      </c>
    </row>
    <row r="519" spans="2:16" x14ac:dyDescent="0.25">
      <c r="B519">
        <v>7365400000</v>
      </c>
      <c r="C519" s="89">
        <v>-13.468360000000001</v>
      </c>
      <c r="D519" s="89">
        <v>-54.972782000000002</v>
      </c>
      <c r="E519" s="89">
        <v>-19.541585999999999</v>
      </c>
      <c r="F519" s="89">
        <v>-46.773701000000003</v>
      </c>
      <c r="L519" s="89">
        <v>7365400000</v>
      </c>
      <c r="M519" s="89">
        <v>-9.5428095000000006</v>
      </c>
      <c r="N519" s="89">
        <v>-67.776840000000007</v>
      </c>
      <c r="O519" s="89">
        <v>-46.793598000000003</v>
      </c>
      <c r="P519" s="89">
        <v>-19.552275000000002</v>
      </c>
    </row>
    <row r="520" spans="2:16" x14ac:dyDescent="0.25">
      <c r="B520">
        <v>7445350000</v>
      </c>
      <c r="C520" s="89">
        <v>-13.367438</v>
      </c>
      <c r="D520" s="89">
        <v>-56.013030999999998</v>
      </c>
      <c r="E520" s="89">
        <v>-19.618382</v>
      </c>
      <c r="F520" s="89">
        <v>-46.778942000000001</v>
      </c>
      <c r="L520" s="89">
        <v>7445350000</v>
      </c>
      <c r="M520" s="89">
        <v>-9.5117206999999997</v>
      </c>
      <c r="N520" s="89">
        <v>-66.337676999999999</v>
      </c>
      <c r="O520" s="89">
        <v>-46.837212000000001</v>
      </c>
      <c r="P520" s="89">
        <v>-19.605532</v>
      </c>
    </row>
    <row r="521" spans="2:16" x14ac:dyDescent="0.25">
      <c r="B521">
        <v>7525300000</v>
      </c>
      <c r="C521" s="89">
        <v>-13.264307000000001</v>
      </c>
      <c r="D521" s="89">
        <v>-56.932068000000001</v>
      </c>
      <c r="E521" s="89">
        <v>-19.715465999999999</v>
      </c>
      <c r="F521" s="89">
        <v>-46.819485</v>
      </c>
      <c r="L521" s="89">
        <v>7525300000</v>
      </c>
      <c r="M521" s="89">
        <v>-9.4774227</v>
      </c>
      <c r="N521" s="89">
        <v>-65.628356999999994</v>
      </c>
      <c r="O521" s="89">
        <v>-46.879452000000001</v>
      </c>
      <c r="P521" s="89">
        <v>-19.693825</v>
      </c>
    </row>
    <row r="522" spans="2:16" x14ac:dyDescent="0.25">
      <c r="B522">
        <v>7605250000</v>
      </c>
      <c r="C522" s="89">
        <v>-13.231733</v>
      </c>
      <c r="D522" s="89">
        <v>-57.603358999999998</v>
      </c>
      <c r="E522" s="89">
        <v>-19.842210999999999</v>
      </c>
      <c r="F522" s="89">
        <v>-46.806477000000001</v>
      </c>
      <c r="L522" s="89">
        <v>7605250000</v>
      </c>
      <c r="M522" s="89">
        <v>-9.5182695000000006</v>
      </c>
      <c r="N522" s="89">
        <v>-64.645554000000004</v>
      </c>
      <c r="O522" s="89">
        <v>-46.848984000000002</v>
      </c>
      <c r="P522" s="89">
        <v>-19.823612000000001</v>
      </c>
    </row>
    <row r="523" spans="2:16" x14ac:dyDescent="0.25">
      <c r="B523">
        <v>7685200000</v>
      </c>
      <c r="C523" s="89">
        <v>-13.198331</v>
      </c>
      <c r="D523" s="89">
        <v>-58.594849000000004</v>
      </c>
      <c r="E523" s="89">
        <v>-19.953838000000001</v>
      </c>
      <c r="F523" s="89">
        <v>-46.756821000000002</v>
      </c>
      <c r="L523" s="89">
        <v>7685200000</v>
      </c>
      <c r="M523" s="89">
        <v>-9.5310202000000004</v>
      </c>
      <c r="N523" s="89">
        <v>-64.342490999999995</v>
      </c>
      <c r="O523" s="89">
        <v>-46.843165999999997</v>
      </c>
      <c r="P523" s="89">
        <v>-19.940059999999999</v>
      </c>
    </row>
    <row r="524" spans="2:16" x14ac:dyDescent="0.25">
      <c r="B524">
        <v>7765150000</v>
      </c>
      <c r="C524" s="89">
        <v>-13.178102000000001</v>
      </c>
      <c r="D524" s="89">
        <v>-59.561798000000003</v>
      </c>
      <c r="E524" s="89">
        <v>-20.076405000000001</v>
      </c>
      <c r="F524" s="89">
        <v>-46.710804000000003</v>
      </c>
      <c r="L524" s="89">
        <v>7765150000</v>
      </c>
      <c r="M524" s="89">
        <v>-9.5350865999999996</v>
      </c>
      <c r="N524" s="89">
        <v>-63.579929</v>
      </c>
      <c r="O524" s="89">
        <v>-46.759872000000001</v>
      </c>
      <c r="P524" s="89">
        <v>-20.056363999999999</v>
      </c>
    </row>
    <row r="525" spans="2:16" x14ac:dyDescent="0.25">
      <c r="B525">
        <v>7845100000</v>
      </c>
      <c r="C525" s="89">
        <v>-13.174913999999999</v>
      </c>
      <c r="D525" s="89">
        <v>-61.250644999999999</v>
      </c>
      <c r="E525" s="89">
        <v>-20.214409</v>
      </c>
      <c r="F525" s="89">
        <v>-46.593277</v>
      </c>
      <c r="L525" s="89">
        <v>7845100000</v>
      </c>
      <c r="M525" s="89">
        <v>-9.5718136000000005</v>
      </c>
      <c r="N525" s="89">
        <v>-61.780997999999997</v>
      </c>
      <c r="O525" s="89">
        <v>-46.599772999999999</v>
      </c>
      <c r="P525" s="89">
        <v>-20.179597999999999</v>
      </c>
    </row>
    <row r="526" spans="2:16" x14ac:dyDescent="0.25">
      <c r="B526">
        <v>7925050000</v>
      </c>
      <c r="C526" s="89">
        <v>-13.176745</v>
      </c>
      <c r="D526" s="89">
        <v>-62.667160000000003</v>
      </c>
      <c r="E526" s="89">
        <v>-20.345880999999999</v>
      </c>
      <c r="F526" s="89">
        <v>-46.447723000000003</v>
      </c>
      <c r="L526" s="89">
        <v>7925050000</v>
      </c>
      <c r="M526" s="89">
        <v>-9.6209735999999992</v>
      </c>
      <c r="N526" s="89">
        <v>-59.510761000000002</v>
      </c>
      <c r="O526" s="89">
        <v>-46.354824000000001</v>
      </c>
      <c r="P526" s="89">
        <v>-20.290277</v>
      </c>
    </row>
    <row r="527" spans="2:16" x14ac:dyDescent="0.25">
      <c r="B527">
        <v>8005000000</v>
      </c>
      <c r="C527" s="89">
        <v>-13.201559</v>
      </c>
      <c r="D527" s="89">
        <v>-64.069243999999998</v>
      </c>
      <c r="E527" s="89">
        <v>-20.478811</v>
      </c>
      <c r="F527" s="89">
        <v>-46.304665</v>
      </c>
      <c r="L527" s="89">
        <v>8005000000</v>
      </c>
      <c r="M527" s="89">
        <v>-9.6600142000000009</v>
      </c>
      <c r="N527" s="89">
        <v>-56.694491999999997</v>
      </c>
      <c r="O527" s="89">
        <v>-46.018917000000002</v>
      </c>
      <c r="P527" s="89">
        <v>-20.400214999999999</v>
      </c>
    </row>
    <row r="528" spans="2:16" x14ac:dyDescent="0.25">
      <c r="B528">
        <v>8084950000</v>
      </c>
      <c r="C528" s="89">
        <v>-13.220952</v>
      </c>
      <c r="D528" s="89">
        <v>-65.397178999999994</v>
      </c>
      <c r="E528" s="89">
        <v>-20.603470000000002</v>
      </c>
      <c r="F528" s="89">
        <v>-46.047646</v>
      </c>
      <c r="L528" s="89">
        <v>8084950000</v>
      </c>
      <c r="M528" s="89">
        <v>-9.7146778000000005</v>
      </c>
      <c r="N528" s="89">
        <v>-53.089153000000003</v>
      </c>
      <c r="O528" s="89">
        <v>-45.575679999999998</v>
      </c>
      <c r="P528" s="89">
        <v>-20.544111000000001</v>
      </c>
    </row>
    <row r="529" spans="2:16" x14ac:dyDescent="0.25">
      <c r="B529">
        <v>8164900000</v>
      </c>
      <c r="C529" s="89">
        <v>-13.258217999999999</v>
      </c>
      <c r="D529" s="89">
        <v>-65.834655999999995</v>
      </c>
      <c r="E529" s="89">
        <v>-20.707917999999999</v>
      </c>
      <c r="F529" s="89">
        <v>-45.728844000000002</v>
      </c>
      <c r="L529" s="89">
        <v>8164900000</v>
      </c>
      <c r="M529" s="89">
        <v>-9.7586060000000003</v>
      </c>
      <c r="N529" s="89">
        <v>-49.696334999999998</v>
      </c>
      <c r="O529" s="89">
        <v>-45.096378000000001</v>
      </c>
      <c r="P529" s="89">
        <v>-20.662167</v>
      </c>
    </row>
    <row r="530" spans="2:16" x14ac:dyDescent="0.25">
      <c r="B530">
        <v>8244850000</v>
      </c>
      <c r="C530" s="89">
        <v>-13.313704</v>
      </c>
      <c r="D530" s="89">
        <v>-65.142021</v>
      </c>
      <c r="E530" s="89">
        <v>-20.809345</v>
      </c>
      <c r="F530" s="89">
        <v>-45.357894999999999</v>
      </c>
      <c r="L530" s="89">
        <v>8244850000</v>
      </c>
      <c r="M530" s="89">
        <v>-9.8145188999999995</v>
      </c>
      <c r="N530" s="89">
        <v>-47.291420000000002</v>
      </c>
      <c r="O530" s="89">
        <v>-44.628002000000002</v>
      </c>
      <c r="P530" s="89">
        <v>-20.76914</v>
      </c>
    </row>
    <row r="531" spans="2:16" x14ac:dyDescent="0.25">
      <c r="B531">
        <v>8324800000</v>
      </c>
      <c r="C531" s="89">
        <v>-13.392263</v>
      </c>
      <c r="D531" s="89">
        <v>-64.164794999999998</v>
      </c>
      <c r="E531" s="89">
        <v>-20.898674</v>
      </c>
      <c r="F531" s="89">
        <v>-44.969681000000001</v>
      </c>
      <c r="L531" s="89">
        <v>8324800000</v>
      </c>
      <c r="M531" s="89">
        <v>-9.8637657000000001</v>
      </c>
      <c r="N531" s="89">
        <v>-45.595528000000002</v>
      </c>
      <c r="O531" s="89">
        <v>-44.232501999999997</v>
      </c>
      <c r="P531" s="89">
        <v>-20.857557</v>
      </c>
    </row>
    <row r="532" spans="2:16" x14ac:dyDescent="0.25">
      <c r="B532">
        <v>8404750000</v>
      </c>
      <c r="C532" s="89">
        <v>-13.471577</v>
      </c>
      <c r="D532" s="89">
        <v>-63.716797</v>
      </c>
      <c r="E532" s="89">
        <v>-21.001068</v>
      </c>
      <c r="F532" s="89">
        <v>-44.531936999999999</v>
      </c>
      <c r="L532" s="89">
        <v>8404750000</v>
      </c>
      <c r="M532" s="89">
        <v>-9.9524012000000006</v>
      </c>
      <c r="N532" s="89">
        <v>-44.860579999999999</v>
      </c>
      <c r="O532" s="89">
        <v>-43.882987999999997</v>
      </c>
      <c r="P532" s="89">
        <v>-20.936914000000002</v>
      </c>
    </row>
    <row r="533" spans="2:16" x14ac:dyDescent="0.25">
      <c r="B533">
        <v>8484700000</v>
      </c>
      <c r="C533" s="89">
        <v>-13.584396</v>
      </c>
      <c r="D533" s="89">
        <v>-63.677982</v>
      </c>
      <c r="E533" s="89">
        <v>-21.097023</v>
      </c>
      <c r="F533" s="89">
        <v>-44.126533999999999</v>
      </c>
      <c r="L533" s="89">
        <v>8484700000</v>
      </c>
      <c r="M533" s="89">
        <v>-10.050478</v>
      </c>
      <c r="N533" s="89">
        <v>-44.950935000000001</v>
      </c>
      <c r="O533" s="89">
        <v>-43.580162000000001</v>
      </c>
      <c r="P533" s="89">
        <v>-21.027802999999999</v>
      </c>
    </row>
    <row r="534" spans="2:16" x14ac:dyDescent="0.25">
      <c r="B534">
        <v>8564650000</v>
      </c>
      <c r="C534" s="89">
        <v>-13.715139000000001</v>
      </c>
      <c r="D534" s="89">
        <v>-64.081444000000005</v>
      </c>
      <c r="E534" s="89">
        <v>-21.192084999999999</v>
      </c>
      <c r="F534" s="89">
        <v>-43.671199999999999</v>
      </c>
      <c r="L534" s="89">
        <v>8564650000</v>
      </c>
      <c r="M534" s="89">
        <v>-10.157712</v>
      </c>
      <c r="N534" s="89">
        <v>-45.855590999999997</v>
      </c>
      <c r="O534" s="89">
        <v>-43.279102000000002</v>
      </c>
      <c r="P534" s="89">
        <v>-21.129764999999999</v>
      </c>
    </row>
    <row r="535" spans="2:16" x14ac:dyDescent="0.25">
      <c r="B535">
        <v>8644600000</v>
      </c>
      <c r="C535" s="89">
        <v>-13.848618</v>
      </c>
      <c r="D535" s="89">
        <v>-64.027434999999997</v>
      </c>
      <c r="E535" s="89">
        <v>-21.286415000000002</v>
      </c>
      <c r="F535" s="89">
        <v>-43.182102</v>
      </c>
      <c r="L535" s="89">
        <v>8644600000</v>
      </c>
      <c r="M535" s="89">
        <v>-10.263956</v>
      </c>
      <c r="N535" s="89">
        <v>-47.219662</v>
      </c>
      <c r="O535" s="89">
        <v>-42.934775999999999</v>
      </c>
      <c r="P535" s="89">
        <v>-21.230264999999999</v>
      </c>
    </row>
    <row r="536" spans="2:16" x14ac:dyDescent="0.25">
      <c r="B536">
        <v>8724550000</v>
      </c>
      <c r="C536" s="89">
        <v>-13.996292</v>
      </c>
      <c r="D536" s="89">
        <v>-63.708022999999997</v>
      </c>
      <c r="E536" s="89">
        <v>-21.397348000000001</v>
      </c>
      <c r="F536" s="89">
        <v>-42.648220000000002</v>
      </c>
      <c r="L536" s="89">
        <v>8724550000</v>
      </c>
      <c r="M536" s="89">
        <v>-10.367945000000001</v>
      </c>
      <c r="N536" s="89">
        <v>-49.016136000000003</v>
      </c>
      <c r="O536" s="89">
        <v>-42.514172000000002</v>
      </c>
      <c r="P536" s="89">
        <v>-21.344448</v>
      </c>
    </row>
    <row r="537" spans="2:16" x14ac:dyDescent="0.25">
      <c r="B537">
        <v>8804500000</v>
      </c>
      <c r="C537" s="89">
        <v>-14.176848</v>
      </c>
      <c r="D537" s="89">
        <v>-62.947071000000001</v>
      </c>
      <c r="E537" s="89">
        <v>-21.494852000000002</v>
      </c>
      <c r="F537" s="89">
        <v>-42.044536999999998</v>
      </c>
      <c r="L537" s="89">
        <v>8804500000</v>
      </c>
      <c r="M537" s="89">
        <v>-10.479998999999999</v>
      </c>
      <c r="N537" s="89">
        <v>-51.225940999999999</v>
      </c>
      <c r="O537" s="89">
        <v>-41.993465</v>
      </c>
      <c r="P537" s="89">
        <v>-21.440564999999999</v>
      </c>
    </row>
    <row r="538" spans="2:16" x14ac:dyDescent="0.25">
      <c r="B538">
        <v>8884450000</v>
      </c>
      <c r="C538" s="89">
        <v>-14.360123</v>
      </c>
      <c r="D538" s="89">
        <v>-61.832340000000002</v>
      </c>
      <c r="E538" s="89">
        <v>-21.607223999999999</v>
      </c>
      <c r="F538" s="89">
        <v>-41.411819000000001</v>
      </c>
      <c r="L538" s="89">
        <v>8884450000</v>
      </c>
      <c r="M538" s="89">
        <v>-10.623044999999999</v>
      </c>
      <c r="N538" s="89">
        <v>-53.118481000000003</v>
      </c>
      <c r="O538" s="89">
        <v>-41.39452</v>
      </c>
      <c r="P538" s="89">
        <v>-21.545292</v>
      </c>
    </row>
    <row r="539" spans="2:16" x14ac:dyDescent="0.25">
      <c r="B539">
        <v>8964400000</v>
      </c>
      <c r="C539" s="89">
        <v>-14.568073999999999</v>
      </c>
      <c r="D539" s="89">
        <v>-61.041049999999998</v>
      </c>
      <c r="E539" s="89">
        <v>-21.736001999999999</v>
      </c>
      <c r="F539" s="89">
        <v>-40.798018999999996</v>
      </c>
      <c r="L539" s="89">
        <v>8964400000</v>
      </c>
      <c r="M539" s="89">
        <v>-10.787772</v>
      </c>
      <c r="N539" s="89">
        <v>-54.374195</v>
      </c>
      <c r="O539" s="89">
        <v>-40.758296999999999</v>
      </c>
      <c r="P539" s="89">
        <v>-21.672981</v>
      </c>
    </row>
    <row r="540" spans="2:16" x14ac:dyDescent="0.25">
      <c r="B540">
        <v>9044350000</v>
      </c>
      <c r="C540" s="89">
        <v>-14.758508000000001</v>
      </c>
      <c r="D540" s="89">
        <v>-61.204773000000003</v>
      </c>
      <c r="E540" s="89">
        <v>-21.866458999999999</v>
      </c>
      <c r="F540" s="89">
        <v>-40.178142999999999</v>
      </c>
      <c r="L540" s="89">
        <v>9044350000</v>
      </c>
      <c r="M540" s="89">
        <v>-10.962562</v>
      </c>
      <c r="N540" s="89">
        <v>-54.976222999999997</v>
      </c>
      <c r="O540" s="89">
        <v>-40.094253999999999</v>
      </c>
      <c r="P540" s="89">
        <v>-21.812773</v>
      </c>
    </row>
    <row r="541" spans="2:16" x14ac:dyDescent="0.25">
      <c r="B541">
        <v>9124300000</v>
      </c>
      <c r="C541" s="89">
        <v>-14.919851</v>
      </c>
      <c r="D541" s="89">
        <v>-61.219704</v>
      </c>
      <c r="E541" s="89">
        <v>-22.006456</v>
      </c>
      <c r="F541" s="89">
        <v>-39.558669999999999</v>
      </c>
      <c r="L541" s="89">
        <v>9124300000</v>
      </c>
      <c r="M541" s="89">
        <v>-11.166065</v>
      </c>
      <c r="N541" s="89">
        <v>-54.819889000000003</v>
      </c>
      <c r="O541" s="89">
        <v>-39.464191</v>
      </c>
      <c r="P541" s="89">
        <v>-21.963148</v>
      </c>
    </row>
    <row r="542" spans="2:16" x14ac:dyDescent="0.25">
      <c r="B542">
        <v>9204250000</v>
      </c>
      <c r="C542" s="89">
        <v>-15.083073000000001</v>
      </c>
      <c r="D542" s="89">
        <v>-60.674255000000002</v>
      </c>
      <c r="E542" s="89">
        <v>-22.194997999999998</v>
      </c>
      <c r="F542" s="89">
        <v>-38.974476000000003</v>
      </c>
      <c r="L542" s="89">
        <v>9204250000</v>
      </c>
      <c r="M542" s="89">
        <v>-11.40075</v>
      </c>
      <c r="N542" s="89">
        <v>-53.599696999999999</v>
      </c>
      <c r="O542" s="89">
        <v>-38.841408000000001</v>
      </c>
      <c r="P542" s="89">
        <v>-22.156979</v>
      </c>
    </row>
    <row r="543" spans="2:16" x14ac:dyDescent="0.25">
      <c r="B543">
        <v>9284200000</v>
      </c>
      <c r="C543" s="89">
        <v>-15.208773000000001</v>
      </c>
      <c r="D543" s="89">
        <v>-59.638401000000002</v>
      </c>
      <c r="E543" s="89">
        <v>-22.383654</v>
      </c>
      <c r="F543" s="89">
        <v>-38.368884999999999</v>
      </c>
      <c r="L543" s="89">
        <v>9284200000</v>
      </c>
      <c r="M543" s="89">
        <v>-11.654261999999999</v>
      </c>
      <c r="N543" s="89">
        <v>-52.452240000000003</v>
      </c>
      <c r="O543" s="89">
        <v>-38.250751000000001</v>
      </c>
      <c r="P543" s="89">
        <v>-22.345597999999999</v>
      </c>
    </row>
    <row r="544" spans="2:16" x14ac:dyDescent="0.25">
      <c r="B544">
        <v>9364150000</v>
      </c>
      <c r="C544" s="89">
        <v>-15.337954999999999</v>
      </c>
      <c r="D544" s="89">
        <v>-58.200023999999999</v>
      </c>
      <c r="E544" s="89">
        <v>-22.610851</v>
      </c>
      <c r="F544" s="89">
        <v>-37.745601999999998</v>
      </c>
      <c r="L544" s="89">
        <v>9364150000</v>
      </c>
      <c r="M544" s="89">
        <v>-11.946567</v>
      </c>
      <c r="N544" s="89">
        <v>-51.285324000000003</v>
      </c>
      <c r="O544" s="89">
        <v>-37.646000000000001</v>
      </c>
      <c r="P544" s="89">
        <v>-22.572496000000001</v>
      </c>
    </row>
    <row r="545" spans="2:16" x14ac:dyDescent="0.25">
      <c r="B545">
        <v>9444100000</v>
      </c>
      <c r="C545" s="89">
        <v>-15.450208</v>
      </c>
      <c r="D545" s="89">
        <v>-56.595585</v>
      </c>
      <c r="E545" s="89">
        <v>-22.863057999999999</v>
      </c>
      <c r="F545" s="89">
        <v>-37.178561999999999</v>
      </c>
      <c r="L545" s="89">
        <v>9444100000</v>
      </c>
      <c r="M545" s="89">
        <v>-12.264611</v>
      </c>
      <c r="N545" s="89">
        <v>-50.531418000000002</v>
      </c>
      <c r="O545" s="89">
        <v>-37.099335000000004</v>
      </c>
      <c r="P545" s="89">
        <v>-22.822441000000001</v>
      </c>
    </row>
    <row r="546" spans="2:16" x14ac:dyDescent="0.25">
      <c r="B546">
        <v>9524050000</v>
      </c>
      <c r="C546" s="89">
        <v>-15.505995</v>
      </c>
      <c r="D546" s="89">
        <v>-55.515822999999997</v>
      </c>
      <c r="E546" s="89">
        <v>-23.132079999999998</v>
      </c>
      <c r="F546" s="89">
        <v>-36.628962999999999</v>
      </c>
      <c r="L546" s="89">
        <v>9524050000</v>
      </c>
      <c r="M546" s="89">
        <v>-12.621344000000001</v>
      </c>
      <c r="N546" s="89">
        <v>-50.329937000000001</v>
      </c>
      <c r="O546" s="89">
        <v>-36.586131999999999</v>
      </c>
      <c r="P546" s="89">
        <v>-23.096468000000002</v>
      </c>
    </row>
    <row r="547" spans="2:16" x14ac:dyDescent="0.25">
      <c r="B547">
        <v>9604000000</v>
      </c>
      <c r="C547" s="89">
        <v>-15.522721000000001</v>
      </c>
      <c r="D547" s="89">
        <v>-54.719687999999998</v>
      </c>
      <c r="E547" s="89">
        <v>-23.436052</v>
      </c>
      <c r="F547" s="89">
        <v>-36.115172999999999</v>
      </c>
      <c r="L547" s="89">
        <v>9604000000</v>
      </c>
      <c r="M547" s="89">
        <v>-13.040727</v>
      </c>
      <c r="N547" s="89">
        <v>-50.533833000000001</v>
      </c>
      <c r="O547" s="89">
        <v>-36.090294</v>
      </c>
      <c r="P547" s="89">
        <v>-23.403317999999999</v>
      </c>
    </row>
    <row r="548" spans="2:16" x14ac:dyDescent="0.25">
      <c r="B548">
        <v>9683950000</v>
      </c>
      <c r="C548" s="89">
        <v>-15.549130999999999</v>
      </c>
      <c r="D548" s="89">
        <v>-54.037945000000001</v>
      </c>
      <c r="E548" s="89">
        <v>-23.774891</v>
      </c>
      <c r="F548" s="89">
        <v>-35.630428000000002</v>
      </c>
      <c r="L548" s="89">
        <v>9683950000</v>
      </c>
      <c r="M548" s="89">
        <v>-13.508295</v>
      </c>
      <c r="N548" s="89">
        <v>-50.678607999999997</v>
      </c>
      <c r="O548" s="89">
        <v>-35.622180999999998</v>
      </c>
      <c r="P548" s="89">
        <v>-23.747060999999999</v>
      </c>
    </row>
    <row r="549" spans="2:16" x14ac:dyDescent="0.25">
      <c r="B549">
        <v>9763900000</v>
      </c>
      <c r="C549" s="89">
        <v>-15.554295</v>
      </c>
      <c r="D549" s="89">
        <v>-53.675541000000003</v>
      </c>
      <c r="E549" s="89">
        <v>-24.124662000000001</v>
      </c>
      <c r="F549" s="89">
        <v>-35.154881000000003</v>
      </c>
      <c r="L549" s="89">
        <v>9763900000</v>
      </c>
      <c r="M549" s="89">
        <v>-14.048715</v>
      </c>
      <c r="N549" s="89">
        <v>-50.912807000000001</v>
      </c>
      <c r="O549" s="89">
        <v>-35.163970999999997</v>
      </c>
      <c r="P549" s="89">
        <v>-24.097414000000001</v>
      </c>
    </row>
    <row r="550" spans="2:16" x14ac:dyDescent="0.25">
      <c r="B550">
        <v>9843850000</v>
      </c>
      <c r="C550" s="89">
        <v>-15.618239000000001</v>
      </c>
      <c r="D550" s="89">
        <v>-53.378802999999998</v>
      </c>
      <c r="E550" s="89">
        <v>-24.536894</v>
      </c>
      <c r="F550" s="89">
        <v>-34.635406000000003</v>
      </c>
      <c r="L550" s="89">
        <v>9843850000</v>
      </c>
      <c r="M550" s="89">
        <v>-14.645617</v>
      </c>
      <c r="N550" s="89">
        <v>-50.807388000000003</v>
      </c>
      <c r="O550" s="89">
        <v>-34.662745999999999</v>
      </c>
      <c r="P550" s="89">
        <v>-24.500080000000001</v>
      </c>
    </row>
    <row r="551" spans="2:16" x14ac:dyDescent="0.25">
      <c r="B551">
        <v>9923800000</v>
      </c>
      <c r="C551" s="89">
        <v>-15.639937</v>
      </c>
      <c r="D551" s="89">
        <v>-53.320366</v>
      </c>
      <c r="E551" s="89">
        <v>-24.942364000000001</v>
      </c>
      <c r="F551" s="89">
        <v>-34.130558000000001</v>
      </c>
      <c r="L551" s="89">
        <v>9923800000</v>
      </c>
      <c r="M551" s="89">
        <v>-15.280702</v>
      </c>
      <c r="N551" s="89">
        <v>-50.274231</v>
      </c>
      <c r="O551" s="89">
        <v>-34.167895999999999</v>
      </c>
      <c r="P551" s="89">
        <v>-24.899906000000001</v>
      </c>
    </row>
    <row r="552" spans="2:16" x14ac:dyDescent="0.25">
      <c r="B552">
        <v>10003750000</v>
      </c>
      <c r="C552" s="89">
        <v>-15.658848000000001</v>
      </c>
      <c r="D552" s="89">
        <v>-53.565658999999997</v>
      </c>
      <c r="E552" s="89">
        <v>-25.363588</v>
      </c>
      <c r="F552" s="89">
        <v>-33.625743999999997</v>
      </c>
      <c r="L552" s="89">
        <v>10003750000</v>
      </c>
      <c r="M552" s="89">
        <v>-15.939598</v>
      </c>
      <c r="N552" s="89">
        <v>-49.639060999999998</v>
      </c>
      <c r="O552" s="89">
        <v>-33.657753</v>
      </c>
      <c r="P552" s="89">
        <v>-25.314899</v>
      </c>
    </row>
    <row r="553" spans="2:16" x14ac:dyDescent="0.25">
      <c r="B553">
        <v>10083700000</v>
      </c>
      <c r="C553" s="89">
        <v>-15.668227</v>
      </c>
      <c r="D553" s="89">
        <v>-54.018749</v>
      </c>
      <c r="E553" s="89">
        <v>-25.798272999999998</v>
      </c>
      <c r="F553" s="89">
        <v>-33.139159999999997</v>
      </c>
      <c r="L553" s="89">
        <v>10083700000</v>
      </c>
      <c r="M553" s="89">
        <v>-16.605</v>
      </c>
      <c r="N553" s="89">
        <v>-49.017772999999998</v>
      </c>
      <c r="O553" s="89">
        <v>-33.157780000000002</v>
      </c>
      <c r="P553" s="89">
        <v>-25.747568000000001</v>
      </c>
    </row>
    <row r="554" spans="2:16" x14ac:dyDescent="0.25">
      <c r="B554">
        <v>10163650000</v>
      </c>
      <c r="C554" s="89">
        <v>-15.754410999999999</v>
      </c>
      <c r="D554" s="89">
        <v>-54.506439</v>
      </c>
      <c r="E554" s="89">
        <v>-26.252307999999999</v>
      </c>
      <c r="F554" s="89">
        <v>-32.660679000000002</v>
      </c>
      <c r="L554" s="89">
        <v>10163650000</v>
      </c>
      <c r="M554" s="89">
        <v>-17.259460000000001</v>
      </c>
      <c r="N554" s="89">
        <v>-48.411166999999999</v>
      </c>
      <c r="O554" s="89">
        <v>-32.691071000000001</v>
      </c>
      <c r="P554" s="89">
        <v>-26.185186000000002</v>
      </c>
    </row>
    <row r="555" spans="2:16" x14ac:dyDescent="0.25">
      <c r="B555">
        <v>10243600000</v>
      </c>
      <c r="C555" s="89">
        <v>-15.814458</v>
      </c>
      <c r="D555" s="89">
        <v>-55.078772999999998</v>
      </c>
      <c r="E555" s="89">
        <v>-26.673238999999999</v>
      </c>
      <c r="F555" s="89">
        <v>-32.215426999999998</v>
      </c>
      <c r="L555" s="89">
        <v>10243600000</v>
      </c>
      <c r="M555" s="89">
        <v>-17.922388000000002</v>
      </c>
      <c r="N555" s="89">
        <v>-48.098202000000001</v>
      </c>
      <c r="O555" s="89">
        <v>-32.277999999999999</v>
      </c>
      <c r="P555" s="89">
        <v>-26.602042999999998</v>
      </c>
    </row>
    <row r="556" spans="2:16" x14ac:dyDescent="0.25">
      <c r="B556">
        <v>10323550000</v>
      </c>
      <c r="C556" s="89">
        <v>-15.985290000000001</v>
      </c>
      <c r="D556" s="89">
        <v>-55.468380000000003</v>
      </c>
      <c r="E556" s="89">
        <v>-27.097083999999999</v>
      </c>
      <c r="F556" s="89">
        <v>-31.763801999999998</v>
      </c>
      <c r="L556" s="89">
        <v>10323550000</v>
      </c>
      <c r="M556" s="89">
        <v>-18.570025999999999</v>
      </c>
      <c r="N556" s="89">
        <v>-47.957256000000001</v>
      </c>
      <c r="O556" s="89">
        <v>-31.832201000000001</v>
      </c>
      <c r="P556" s="89">
        <v>-27.013335999999999</v>
      </c>
    </row>
    <row r="557" spans="2:16" x14ac:dyDescent="0.25">
      <c r="B557">
        <v>10403500000</v>
      </c>
      <c r="C557" s="89">
        <v>-16.104679000000001</v>
      </c>
      <c r="D557" s="89">
        <v>-55.857140000000001</v>
      </c>
      <c r="E557" s="89">
        <v>-27.48237</v>
      </c>
      <c r="F557" s="89">
        <v>-31.360613000000001</v>
      </c>
      <c r="L557" s="89">
        <v>10403500000</v>
      </c>
      <c r="M557" s="89">
        <v>-19.229900000000001</v>
      </c>
      <c r="N557" s="89">
        <v>-48.325577000000003</v>
      </c>
      <c r="O557" s="89">
        <v>-31.460587</v>
      </c>
      <c r="P557" s="89">
        <v>-27.404959000000002</v>
      </c>
    </row>
    <row r="558" spans="2:16" x14ac:dyDescent="0.25">
      <c r="B558">
        <v>10483450000</v>
      </c>
      <c r="C558" s="89">
        <v>-16.244322</v>
      </c>
      <c r="D558" s="89">
        <v>-55.991855999999999</v>
      </c>
      <c r="E558" s="89">
        <v>-27.813994999999998</v>
      </c>
      <c r="F558" s="89">
        <v>-30.978242999999999</v>
      </c>
      <c r="L558" s="89">
        <v>10483450000</v>
      </c>
      <c r="M558" s="89">
        <v>-19.966474999999999</v>
      </c>
      <c r="N558" s="89">
        <v>-48.773612999999997</v>
      </c>
      <c r="O558" s="89">
        <v>-31.089860999999999</v>
      </c>
      <c r="P558" s="89">
        <v>-27.735544000000001</v>
      </c>
    </row>
    <row r="559" spans="2:16" x14ac:dyDescent="0.25">
      <c r="B559">
        <v>10563400000</v>
      </c>
      <c r="C559" s="89">
        <v>-16.455454</v>
      </c>
      <c r="D559" s="89">
        <v>-56.011550999999997</v>
      </c>
      <c r="E559" s="89">
        <v>-28.118238000000002</v>
      </c>
      <c r="F559" s="89">
        <v>-30.617201000000001</v>
      </c>
      <c r="L559" s="89">
        <v>10563400000</v>
      </c>
      <c r="M559" s="89">
        <v>-20.74081</v>
      </c>
      <c r="N559" s="89">
        <v>-49.358317999999997</v>
      </c>
      <c r="O559" s="89">
        <v>-30.728487000000001</v>
      </c>
      <c r="P559" s="89">
        <v>-28.034979</v>
      </c>
    </row>
    <row r="560" spans="2:16" x14ac:dyDescent="0.25">
      <c r="B560">
        <v>10643350000</v>
      </c>
      <c r="C560" s="89">
        <v>-16.700216000000001</v>
      </c>
      <c r="D560" s="89">
        <v>-55.871391000000003</v>
      </c>
      <c r="E560" s="89">
        <v>-28.359442000000001</v>
      </c>
      <c r="F560" s="89">
        <v>-30.272444</v>
      </c>
      <c r="L560" s="89">
        <v>10643350000</v>
      </c>
      <c r="M560" s="89">
        <v>-21.554290999999999</v>
      </c>
      <c r="N560" s="89">
        <v>-49.992587999999998</v>
      </c>
      <c r="O560" s="89">
        <v>-30.388731</v>
      </c>
      <c r="P560" s="89">
        <v>-28.273029000000001</v>
      </c>
    </row>
    <row r="561" spans="2:16" x14ac:dyDescent="0.25">
      <c r="B561">
        <v>10723300000</v>
      </c>
      <c r="C561" s="89">
        <v>-16.98349</v>
      </c>
      <c r="D561" s="89">
        <v>-55.764957000000003</v>
      </c>
      <c r="E561" s="89">
        <v>-28.534427999999998</v>
      </c>
      <c r="F561" s="89">
        <v>-29.956658999999998</v>
      </c>
      <c r="L561" s="89">
        <v>10723300000</v>
      </c>
      <c r="M561" s="89">
        <v>-22.390841999999999</v>
      </c>
      <c r="N561" s="89">
        <v>-50.887165000000003</v>
      </c>
      <c r="O561" s="89">
        <v>-30.063496000000001</v>
      </c>
      <c r="P561" s="89">
        <v>-28.434636999999999</v>
      </c>
    </row>
    <row r="562" spans="2:16" x14ac:dyDescent="0.25">
      <c r="B562">
        <v>10803250000</v>
      </c>
      <c r="C562" s="89">
        <v>-17.288468999999999</v>
      </c>
      <c r="D562" s="89">
        <v>-55.441783999999998</v>
      </c>
      <c r="E562" s="89">
        <v>-28.614968999999999</v>
      </c>
      <c r="F562" s="89">
        <v>-29.625537999999999</v>
      </c>
      <c r="L562" s="89">
        <v>10803250000</v>
      </c>
      <c r="M562" s="89">
        <v>-23.081160000000001</v>
      </c>
      <c r="N562" s="89">
        <v>-51.665816999999997</v>
      </c>
      <c r="O562" s="89">
        <v>-29.719899999999999</v>
      </c>
      <c r="P562" s="89">
        <v>-28.495139999999999</v>
      </c>
    </row>
    <row r="563" spans="2:16" x14ac:dyDescent="0.25">
      <c r="B563">
        <v>10883200000</v>
      </c>
      <c r="C563" s="89">
        <v>-17.596191000000001</v>
      </c>
      <c r="D563" s="89">
        <v>-55.223145000000002</v>
      </c>
      <c r="E563" s="89">
        <v>-28.631284999999998</v>
      </c>
      <c r="F563" s="89">
        <v>-29.338799000000002</v>
      </c>
      <c r="L563" s="89">
        <v>10883200000</v>
      </c>
      <c r="M563" s="89">
        <v>-23.58633</v>
      </c>
      <c r="N563" s="89">
        <v>-52.719555</v>
      </c>
      <c r="O563" s="89">
        <v>-29.424316000000001</v>
      </c>
      <c r="P563" s="89">
        <v>-28.493319</v>
      </c>
    </row>
    <row r="564" spans="2:16" x14ac:dyDescent="0.25">
      <c r="B564">
        <v>10963150000</v>
      </c>
      <c r="C564" s="89">
        <v>-17.857161999999999</v>
      </c>
      <c r="D564" s="89">
        <v>-55.216751000000002</v>
      </c>
      <c r="E564" s="89">
        <v>-28.542249999999999</v>
      </c>
      <c r="F564" s="89">
        <v>-29.070433000000001</v>
      </c>
      <c r="L564" s="89">
        <v>10963150000</v>
      </c>
      <c r="M564" s="89">
        <v>-23.712644999999998</v>
      </c>
      <c r="N564" s="89">
        <v>-54.207732999999998</v>
      </c>
      <c r="O564" s="89">
        <v>-29.151636</v>
      </c>
      <c r="P564" s="89">
        <v>-28.401964</v>
      </c>
    </row>
    <row r="565" spans="2:16" x14ac:dyDescent="0.25">
      <c r="B565">
        <v>11043100000</v>
      </c>
      <c r="C565" s="89">
        <v>-18.067678000000001</v>
      </c>
      <c r="D565" s="89">
        <v>-55.031139000000003</v>
      </c>
      <c r="E565" s="89">
        <v>-28.397209</v>
      </c>
      <c r="F565" s="89">
        <v>-28.829253999999999</v>
      </c>
      <c r="L565" s="89">
        <v>11043100000</v>
      </c>
      <c r="M565" s="89">
        <v>-23.446114000000001</v>
      </c>
      <c r="N565" s="89">
        <v>-55.252234999999999</v>
      </c>
      <c r="O565" s="89">
        <v>-28.906300999999999</v>
      </c>
      <c r="P565" s="89">
        <v>-28.260960000000001</v>
      </c>
    </row>
    <row r="566" spans="2:16" x14ac:dyDescent="0.25">
      <c r="B566">
        <v>11123050000</v>
      </c>
      <c r="C566" s="89">
        <v>-18.275960999999999</v>
      </c>
      <c r="D566" s="89">
        <v>-54.852310000000003</v>
      </c>
      <c r="E566" s="89">
        <v>-28.218364999999999</v>
      </c>
      <c r="F566" s="89">
        <v>-28.619299000000002</v>
      </c>
      <c r="L566" s="89">
        <v>11123050000</v>
      </c>
      <c r="M566" s="89">
        <v>-22.729942000000001</v>
      </c>
      <c r="N566" s="89">
        <v>-56.295731000000004</v>
      </c>
      <c r="O566" s="89">
        <v>-28.698294000000001</v>
      </c>
      <c r="P566" s="89">
        <v>-28.08708</v>
      </c>
    </row>
    <row r="567" spans="2:16" x14ac:dyDescent="0.25">
      <c r="B567">
        <v>11203000000</v>
      </c>
      <c r="C567" s="89">
        <v>-18.450517999999999</v>
      </c>
      <c r="D567" s="89">
        <v>-54.797195000000002</v>
      </c>
      <c r="E567" s="89">
        <v>-27.994295000000001</v>
      </c>
      <c r="F567" s="89">
        <v>-28.436214</v>
      </c>
      <c r="L567" s="89">
        <v>11203000000</v>
      </c>
      <c r="M567" s="89">
        <v>-21.703852000000001</v>
      </c>
      <c r="N567" s="89">
        <v>-57.308228</v>
      </c>
      <c r="O567" s="89">
        <v>-28.509810999999999</v>
      </c>
      <c r="P567" s="89">
        <v>-27.863873000000002</v>
      </c>
    </row>
    <row r="568" spans="2:16" x14ac:dyDescent="0.25">
      <c r="B568">
        <v>11282950000</v>
      </c>
      <c r="C568" s="89">
        <v>-18.622253000000001</v>
      </c>
      <c r="D568" s="89">
        <v>-54.680599000000001</v>
      </c>
      <c r="E568" s="89">
        <v>-27.750957</v>
      </c>
      <c r="F568" s="89">
        <v>-28.249542000000002</v>
      </c>
      <c r="L568" s="89">
        <v>11282950000</v>
      </c>
      <c r="M568" s="89">
        <v>-20.362444</v>
      </c>
      <c r="N568" s="89">
        <v>-57.900581000000003</v>
      </c>
      <c r="O568" s="89">
        <v>-28.314810000000001</v>
      </c>
      <c r="P568" s="89">
        <v>-27.626009</v>
      </c>
    </row>
    <row r="569" spans="2:16" x14ac:dyDescent="0.25">
      <c r="B569">
        <v>11362900000</v>
      </c>
      <c r="C569" s="89">
        <v>-18.659147000000001</v>
      </c>
      <c r="D569" s="89">
        <v>-54.614834000000002</v>
      </c>
      <c r="E569" s="89">
        <v>-27.487299</v>
      </c>
      <c r="F569" s="89">
        <v>-28.118666000000001</v>
      </c>
      <c r="L569" s="89">
        <v>11362900000</v>
      </c>
      <c r="M569" s="89">
        <v>-18.995121000000001</v>
      </c>
      <c r="N569" s="89">
        <v>-58.374518999999999</v>
      </c>
      <c r="O569" s="89">
        <v>-28.178455</v>
      </c>
      <c r="P569" s="89">
        <v>-27.364296</v>
      </c>
    </row>
    <row r="570" spans="2:16" x14ac:dyDescent="0.25">
      <c r="B570">
        <v>11442850000</v>
      </c>
      <c r="C570" s="89">
        <v>-18.650368</v>
      </c>
      <c r="D570" s="89">
        <v>-54.998531</v>
      </c>
      <c r="E570" s="89">
        <v>-27.184313</v>
      </c>
      <c r="F570" s="89">
        <v>-27.977164999999999</v>
      </c>
      <c r="L570" s="89">
        <v>11442850000</v>
      </c>
      <c r="M570" s="89">
        <v>-17.689364999999999</v>
      </c>
      <c r="N570" s="89">
        <v>-59.133926000000002</v>
      </c>
      <c r="O570" s="89">
        <v>-28.047934999999999</v>
      </c>
      <c r="P570" s="89">
        <v>-27.060946999999999</v>
      </c>
    </row>
    <row r="571" spans="2:16" x14ac:dyDescent="0.25">
      <c r="B571">
        <v>11522800000</v>
      </c>
      <c r="C571" s="89">
        <v>-18.568794</v>
      </c>
      <c r="D571" s="89">
        <v>-55.337631000000002</v>
      </c>
      <c r="E571" s="89">
        <v>-26.863762000000001</v>
      </c>
      <c r="F571" s="89">
        <v>-27.853705999999999</v>
      </c>
      <c r="L571" s="89">
        <v>11522800000</v>
      </c>
      <c r="M571" s="89">
        <v>-16.490753000000002</v>
      </c>
      <c r="N571" s="89">
        <v>-59.364426000000002</v>
      </c>
      <c r="O571" s="89">
        <v>-27.926991999999998</v>
      </c>
      <c r="P571" s="89">
        <v>-26.753962999999999</v>
      </c>
    </row>
    <row r="572" spans="2:16" x14ac:dyDescent="0.25">
      <c r="B572">
        <v>11602750000</v>
      </c>
      <c r="C572" s="89">
        <v>-18.491897999999999</v>
      </c>
      <c r="D572" s="89">
        <v>-55.763420000000004</v>
      </c>
      <c r="E572" s="89">
        <v>-26.554698999999999</v>
      </c>
      <c r="F572" s="89">
        <v>-27.771553000000001</v>
      </c>
      <c r="L572" s="89">
        <v>11602750000</v>
      </c>
      <c r="M572" s="89">
        <v>-15.397080000000001</v>
      </c>
      <c r="N572" s="89">
        <v>-59.288108999999999</v>
      </c>
      <c r="O572" s="89">
        <v>-27.850283000000001</v>
      </c>
      <c r="P572" s="89">
        <v>-26.454702000000001</v>
      </c>
    </row>
    <row r="573" spans="2:16" x14ac:dyDescent="0.25">
      <c r="B573">
        <v>11682700000</v>
      </c>
      <c r="C573" s="89">
        <v>-18.398683999999999</v>
      </c>
      <c r="D573" s="89">
        <v>-56.341586999999997</v>
      </c>
      <c r="E573" s="89">
        <v>-26.228577000000001</v>
      </c>
      <c r="F573" s="89">
        <v>-27.697046</v>
      </c>
      <c r="L573" s="89">
        <v>11682700000</v>
      </c>
      <c r="M573" s="89">
        <v>-14.423890999999999</v>
      </c>
      <c r="N573" s="89">
        <v>-58.850192999999997</v>
      </c>
      <c r="O573" s="89">
        <v>-27.776730000000001</v>
      </c>
      <c r="P573" s="89">
        <v>-26.135925</v>
      </c>
    </row>
    <row r="574" spans="2:16" x14ac:dyDescent="0.25">
      <c r="B574">
        <v>11762650000</v>
      </c>
      <c r="C574" s="89">
        <v>-18.272546999999999</v>
      </c>
      <c r="D574" s="89">
        <v>-56.920757000000002</v>
      </c>
      <c r="E574" s="89">
        <v>-25.896916999999998</v>
      </c>
      <c r="F574" s="89">
        <v>-27.647086999999999</v>
      </c>
      <c r="L574" s="89">
        <v>11762650000</v>
      </c>
      <c r="M574" s="89">
        <v>-13.515784</v>
      </c>
      <c r="N574" s="89">
        <v>-58.150379000000001</v>
      </c>
      <c r="O574" s="89">
        <v>-27.719080000000002</v>
      </c>
      <c r="P574" s="89">
        <v>-25.818909000000001</v>
      </c>
    </row>
    <row r="575" spans="2:16" x14ac:dyDescent="0.25">
      <c r="B575">
        <v>11842600000</v>
      </c>
      <c r="C575" s="89">
        <v>-18.140167000000002</v>
      </c>
      <c r="D575" s="89">
        <v>-56.959000000000003</v>
      </c>
      <c r="E575" s="89">
        <v>-25.583054000000001</v>
      </c>
      <c r="F575" s="89">
        <v>-27.618196000000001</v>
      </c>
      <c r="L575" s="89">
        <v>11842600000</v>
      </c>
      <c r="M575" s="89">
        <v>-12.646379</v>
      </c>
      <c r="N575" s="89">
        <v>-56.929431999999998</v>
      </c>
      <c r="O575" s="89">
        <v>-27.681011000000002</v>
      </c>
      <c r="P575" s="89">
        <v>-25.510884999999998</v>
      </c>
    </row>
    <row r="576" spans="2:16" x14ac:dyDescent="0.25">
      <c r="B576">
        <v>11922550000</v>
      </c>
      <c r="C576" s="89">
        <v>-18.035215000000001</v>
      </c>
      <c r="D576" s="89">
        <v>-56.967734999999998</v>
      </c>
      <c r="E576" s="89">
        <v>-25.269627</v>
      </c>
      <c r="F576" s="89">
        <v>-27.594816000000002</v>
      </c>
      <c r="L576" s="89">
        <v>11922550000</v>
      </c>
      <c r="M576" s="89">
        <v>-11.880623</v>
      </c>
      <c r="N576" s="89">
        <v>-55.794719999999998</v>
      </c>
      <c r="O576" s="89">
        <v>-27.656438999999999</v>
      </c>
      <c r="P576" s="89">
        <v>-25.199408999999999</v>
      </c>
    </row>
    <row r="577" spans="2:16" x14ac:dyDescent="0.25">
      <c r="B577">
        <v>12002500000</v>
      </c>
      <c r="C577" s="89">
        <v>-17.949922999999998</v>
      </c>
      <c r="D577" s="89">
        <v>-56.692439999999998</v>
      </c>
      <c r="E577" s="89">
        <v>-24.963747000000001</v>
      </c>
      <c r="F577" s="89">
        <v>-27.577223</v>
      </c>
      <c r="L577" s="89">
        <v>12002500000</v>
      </c>
      <c r="M577" s="89">
        <v>-11.206704</v>
      </c>
      <c r="N577" s="89">
        <v>-54.581843999999997</v>
      </c>
      <c r="O577" s="89">
        <v>-27.634744999999999</v>
      </c>
      <c r="P577" s="89">
        <v>-24.892942000000001</v>
      </c>
    </row>
    <row r="578" spans="2:16" x14ac:dyDescent="0.25">
      <c r="B578">
        <v>12082450000</v>
      </c>
      <c r="C578" s="89">
        <v>-17.867782999999999</v>
      </c>
      <c r="D578" s="89">
        <v>-56.126953</v>
      </c>
      <c r="E578" s="89">
        <v>-24.656669999999998</v>
      </c>
      <c r="F578" s="89">
        <v>-27.584973999999999</v>
      </c>
      <c r="L578" s="89">
        <v>12082450000</v>
      </c>
      <c r="M578" s="89">
        <v>-10.581072000000001</v>
      </c>
      <c r="N578" s="89">
        <v>-53.672035000000001</v>
      </c>
      <c r="O578" s="89">
        <v>-27.652743999999998</v>
      </c>
      <c r="P578" s="89">
        <v>-24.584548999999999</v>
      </c>
    </row>
    <row r="579" spans="2:16" x14ac:dyDescent="0.25">
      <c r="B579">
        <v>12162400000</v>
      </c>
      <c r="C579" s="89">
        <v>-17.728085</v>
      </c>
      <c r="D579" s="89">
        <v>-55.175010999999998</v>
      </c>
      <c r="E579" s="89">
        <v>-24.347905999999998</v>
      </c>
      <c r="F579" s="89">
        <v>-27.567568000000001</v>
      </c>
      <c r="L579" s="89">
        <v>12162400000</v>
      </c>
      <c r="M579" s="89">
        <v>-10.01979</v>
      </c>
      <c r="N579" s="89">
        <v>-52.432158999999999</v>
      </c>
      <c r="O579" s="89">
        <v>-27.662485</v>
      </c>
      <c r="P579" s="89">
        <v>-24.270477</v>
      </c>
    </row>
    <row r="580" spans="2:16" x14ac:dyDescent="0.25">
      <c r="B580">
        <v>12242350000</v>
      </c>
      <c r="C580" s="89">
        <v>-17.574753000000001</v>
      </c>
      <c r="D580" s="89">
        <v>-54.386341000000002</v>
      </c>
      <c r="E580" s="89">
        <v>-24.030745</v>
      </c>
      <c r="F580" s="89">
        <v>-27.571335000000001</v>
      </c>
      <c r="L580" s="89">
        <v>12242350000</v>
      </c>
      <c r="M580" s="89">
        <v>-9.4962978000000007</v>
      </c>
      <c r="N580" s="89">
        <v>-51.577179000000001</v>
      </c>
      <c r="O580" s="89">
        <v>-27.679531000000001</v>
      </c>
      <c r="P580" s="89">
        <v>-23.955746000000001</v>
      </c>
    </row>
    <row r="581" spans="2:16" x14ac:dyDescent="0.25">
      <c r="B581">
        <v>12322300000</v>
      </c>
      <c r="C581" s="89">
        <v>-17.473042</v>
      </c>
      <c r="D581" s="89">
        <v>-53.477116000000002</v>
      </c>
      <c r="E581" s="89">
        <v>-23.697638999999999</v>
      </c>
      <c r="F581" s="89">
        <v>-27.579253999999999</v>
      </c>
      <c r="L581" s="89">
        <v>12322300000</v>
      </c>
      <c r="M581" s="89">
        <v>-9.0039529999999992</v>
      </c>
      <c r="N581" s="89">
        <v>-50.825263999999997</v>
      </c>
      <c r="O581" s="89">
        <v>-27.697918000000001</v>
      </c>
      <c r="P581" s="89">
        <v>-23.624728999999999</v>
      </c>
    </row>
    <row r="582" spans="2:16" x14ac:dyDescent="0.25">
      <c r="B582">
        <v>12402250000</v>
      </c>
      <c r="C582" s="89">
        <v>-17.410876999999999</v>
      </c>
      <c r="D582" s="89">
        <v>-52.583271000000003</v>
      </c>
      <c r="E582" s="89">
        <v>-23.351274</v>
      </c>
      <c r="F582" s="89">
        <v>-27.559639000000001</v>
      </c>
      <c r="L582" s="89">
        <v>12402250000</v>
      </c>
      <c r="M582" s="89">
        <v>-8.5447559000000002</v>
      </c>
      <c r="N582" s="89">
        <v>-50.101841</v>
      </c>
      <c r="O582" s="89">
        <v>-27.703091000000001</v>
      </c>
      <c r="P582" s="89">
        <v>-23.277526999999999</v>
      </c>
    </row>
    <row r="583" spans="2:16" x14ac:dyDescent="0.25">
      <c r="B583">
        <v>12482200000</v>
      </c>
      <c r="C583" s="89">
        <v>-17.398814999999999</v>
      </c>
      <c r="D583" s="89">
        <v>-51.706977999999999</v>
      </c>
      <c r="E583" s="89">
        <v>-22.990658</v>
      </c>
      <c r="F583" s="89">
        <v>-27.537307999999999</v>
      </c>
      <c r="L583" s="89">
        <v>12482200000</v>
      </c>
      <c r="M583" s="89">
        <v>-8.1437387000000001</v>
      </c>
      <c r="N583" s="89">
        <v>-49.353682999999997</v>
      </c>
      <c r="O583" s="89">
        <v>-27.697984999999999</v>
      </c>
      <c r="P583" s="89">
        <v>-22.917632999999999</v>
      </c>
    </row>
    <row r="584" spans="2:16" x14ac:dyDescent="0.25">
      <c r="B584">
        <v>12562150000</v>
      </c>
      <c r="C584" s="89">
        <v>-17.447792</v>
      </c>
      <c r="D584" s="89">
        <v>-50.998657000000001</v>
      </c>
      <c r="E584" s="89">
        <v>-22.603694999999998</v>
      </c>
      <c r="F584" s="89">
        <v>-27.525587000000002</v>
      </c>
      <c r="L584" s="89">
        <v>12562150000</v>
      </c>
      <c r="M584" s="89">
        <v>-7.7604413000000001</v>
      </c>
      <c r="N584" s="89">
        <v>-48.738377</v>
      </c>
      <c r="O584" s="89">
        <v>-27.705183000000002</v>
      </c>
      <c r="P584" s="89">
        <v>-22.534829999999999</v>
      </c>
    </row>
    <row r="585" spans="2:16" x14ac:dyDescent="0.25">
      <c r="B585">
        <v>12642100000</v>
      </c>
      <c r="C585" s="89">
        <v>-17.608038000000001</v>
      </c>
      <c r="D585" s="89">
        <v>-50.322631999999999</v>
      </c>
      <c r="E585" s="89">
        <v>-22.190961999999999</v>
      </c>
      <c r="F585" s="89">
        <v>-27.505804000000001</v>
      </c>
      <c r="L585" s="89">
        <v>12642100000</v>
      </c>
      <c r="M585" s="89">
        <v>-7.4058675999999997</v>
      </c>
      <c r="N585" s="89">
        <v>-48.072262000000002</v>
      </c>
      <c r="O585" s="89">
        <v>-27.698999000000001</v>
      </c>
      <c r="P585" s="89">
        <v>-22.125610000000002</v>
      </c>
    </row>
    <row r="586" spans="2:16" x14ac:dyDescent="0.25">
      <c r="B586">
        <v>12722050000</v>
      </c>
      <c r="C586" s="89">
        <v>-17.827186999999999</v>
      </c>
      <c r="D586" s="89">
        <v>-49.703712000000003</v>
      </c>
      <c r="E586" s="89">
        <v>-21.766470000000002</v>
      </c>
      <c r="F586" s="89">
        <v>-27.499018</v>
      </c>
      <c r="L586" s="89">
        <v>12722050000</v>
      </c>
      <c r="M586" s="89">
        <v>-7.0523771999999996</v>
      </c>
      <c r="N586" s="89">
        <v>-47.482329999999997</v>
      </c>
      <c r="O586" s="89">
        <v>-27.694026999999998</v>
      </c>
      <c r="P586" s="89">
        <v>-21.70318</v>
      </c>
    </row>
    <row r="587" spans="2:16" x14ac:dyDescent="0.25">
      <c r="B587">
        <v>12802000000</v>
      </c>
      <c r="C587" s="89">
        <v>-18.136848000000001</v>
      </c>
      <c r="D587" s="89">
        <v>-49.111946000000003</v>
      </c>
      <c r="E587" s="89">
        <v>-21.314420999999999</v>
      </c>
      <c r="F587" s="89">
        <v>-27.506826</v>
      </c>
      <c r="L587" s="89">
        <v>12802000000</v>
      </c>
      <c r="M587" s="89">
        <v>-6.7137675000000003</v>
      </c>
      <c r="N587" s="89">
        <v>-46.962673000000002</v>
      </c>
      <c r="O587" s="89">
        <v>-27.701505999999998</v>
      </c>
      <c r="P587" s="89">
        <v>-21.252388</v>
      </c>
    </row>
    <row r="588" spans="2:16" x14ac:dyDescent="0.25">
      <c r="B588">
        <v>12881950000</v>
      </c>
      <c r="C588" s="89">
        <v>-18.610997999999999</v>
      </c>
      <c r="D588" s="89">
        <v>-48.569164000000001</v>
      </c>
      <c r="E588" s="89">
        <v>-20.849627999999999</v>
      </c>
      <c r="F588" s="89">
        <v>-27.532292999999999</v>
      </c>
      <c r="L588" s="89">
        <v>12881950000</v>
      </c>
      <c r="M588" s="89">
        <v>-6.3984994999999998</v>
      </c>
      <c r="N588" s="89">
        <v>-46.585045000000001</v>
      </c>
      <c r="O588" s="89">
        <v>-27.733944000000001</v>
      </c>
      <c r="P588" s="89">
        <v>-20.784174</v>
      </c>
    </row>
    <row r="589" spans="2:16" x14ac:dyDescent="0.25">
      <c r="B589">
        <v>12961900000</v>
      </c>
      <c r="C589" s="89">
        <v>-19.302282000000002</v>
      </c>
      <c r="D589" s="89">
        <v>-47.951625999999997</v>
      </c>
      <c r="E589" s="89">
        <v>-20.358559</v>
      </c>
      <c r="F589" s="89">
        <v>-27.572631999999999</v>
      </c>
      <c r="L589" s="89">
        <v>12961900000</v>
      </c>
      <c r="M589" s="89">
        <v>-6.1190433999999998</v>
      </c>
      <c r="N589" s="89">
        <v>-46.21904</v>
      </c>
      <c r="O589" s="89">
        <v>-27.767879000000001</v>
      </c>
      <c r="P589" s="89">
        <v>-20.298765</v>
      </c>
    </row>
    <row r="590" spans="2:16" x14ac:dyDescent="0.25">
      <c r="B590">
        <v>13041850000</v>
      </c>
      <c r="C590" s="89">
        <v>-20.291651000000002</v>
      </c>
      <c r="D590" s="89">
        <v>-47.322246999999997</v>
      </c>
      <c r="E590" s="89">
        <v>-19.850864000000001</v>
      </c>
      <c r="F590" s="89">
        <v>-27.643837000000001</v>
      </c>
      <c r="L590" s="89">
        <v>13041850000</v>
      </c>
      <c r="M590" s="89">
        <v>-5.844449</v>
      </c>
      <c r="N590" s="89">
        <v>-45.908031000000001</v>
      </c>
      <c r="O590" s="89">
        <v>-27.849053999999999</v>
      </c>
      <c r="P590" s="89">
        <v>-19.788176</v>
      </c>
    </row>
    <row r="591" spans="2:16" x14ac:dyDescent="0.25">
      <c r="B591">
        <v>13121800000</v>
      </c>
      <c r="C591" s="89">
        <v>-21.487857999999999</v>
      </c>
      <c r="D591" s="89">
        <v>-46.661178999999997</v>
      </c>
      <c r="E591" s="89">
        <v>-19.315491000000002</v>
      </c>
      <c r="F591" s="89">
        <v>-27.740582</v>
      </c>
      <c r="L591" s="89">
        <v>13121800000</v>
      </c>
      <c r="M591" s="89">
        <v>-5.5780896999999996</v>
      </c>
      <c r="N591" s="89">
        <v>-45.634754000000001</v>
      </c>
      <c r="O591" s="89">
        <v>-27.975859</v>
      </c>
      <c r="P591" s="89">
        <v>-19.255410999999999</v>
      </c>
    </row>
    <row r="592" spans="2:16" x14ac:dyDescent="0.25">
      <c r="B592">
        <v>13201750000</v>
      </c>
      <c r="C592" s="89">
        <v>-23.200824999999998</v>
      </c>
      <c r="D592" s="89">
        <v>-45.982174000000001</v>
      </c>
      <c r="E592" s="89">
        <v>-18.776693000000002</v>
      </c>
      <c r="F592" s="89">
        <v>-27.904033999999999</v>
      </c>
      <c r="L592" s="89">
        <v>13201750000</v>
      </c>
      <c r="M592" s="89">
        <v>-5.3309736000000001</v>
      </c>
      <c r="N592" s="89">
        <v>-45.509543999999998</v>
      </c>
      <c r="O592" s="89">
        <v>-28.146222999999999</v>
      </c>
      <c r="P592" s="89">
        <v>-18.715136000000001</v>
      </c>
    </row>
    <row r="593" spans="2:16" x14ac:dyDescent="0.25">
      <c r="B593">
        <v>13281700000</v>
      </c>
      <c r="C593" s="89">
        <v>-25.300689999999999</v>
      </c>
      <c r="D593" s="89">
        <v>-45.275497000000001</v>
      </c>
      <c r="E593" s="89">
        <v>-18.215626</v>
      </c>
      <c r="F593" s="89">
        <v>-28.126359999999998</v>
      </c>
      <c r="L593" s="89">
        <v>13281700000</v>
      </c>
      <c r="M593" s="89">
        <v>-5.1034651000000002</v>
      </c>
      <c r="N593" s="89">
        <v>-45.430069000000003</v>
      </c>
      <c r="O593" s="89">
        <v>-28.354519</v>
      </c>
      <c r="P593" s="89">
        <v>-18.153483999999999</v>
      </c>
    </row>
    <row r="594" spans="2:16" x14ac:dyDescent="0.25">
      <c r="B594">
        <v>13361650000</v>
      </c>
      <c r="C594" s="89">
        <v>-26.939661000000001</v>
      </c>
      <c r="D594" s="89">
        <v>-44.576236999999999</v>
      </c>
      <c r="E594" s="89">
        <v>-17.649324</v>
      </c>
      <c r="F594" s="89">
        <v>-28.375731999999999</v>
      </c>
      <c r="L594" s="89">
        <v>13361650000</v>
      </c>
      <c r="M594" s="89">
        <v>-4.9013885999999998</v>
      </c>
      <c r="N594" s="89">
        <v>-45.492710000000002</v>
      </c>
      <c r="O594" s="89">
        <v>-28.58164</v>
      </c>
      <c r="P594" s="89">
        <v>-17.590647000000001</v>
      </c>
    </row>
    <row r="595" spans="2:16" x14ac:dyDescent="0.25">
      <c r="B595">
        <v>13441600000</v>
      </c>
      <c r="C595" s="89">
        <v>-27.656161999999998</v>
      </c>
      <c r="D595" s="89">
        <v>-43.911696999999997</v>
      </c>
      <c r="E595" s="89">
        <v>-17.085858999999999</v>
      </c>
      <c r="F595" s="89">
        <v>-28.652032999999999</v>
      </c>
      <c r="L595" s="89">
        <v>13441600000</v>
      </c>
      <c r="M595" s="89">
        <v>-4.7177576999999999</v>
      </c>
      <c r="N595" s="89">
        <v>-45.579433000000002</v>
      </c>
      <c r="O595" s="89">
        <v>-28.832844000000001</v>
      </c>
      <c r="P595" s="89">
        <v>-17.028292</v>
      </c>
    </row>
    <row r="596" spans="2:16" x14ac:dyDescent="0.25">
      <c r="B596">
        <v>13521550000</v>
      </c>
      <c r="C596" s="89">
        <v>-27.424057000000001</v>
      </c>
      <c r="D596" s="89">
        <v>-43.241740999999998</v>
      </c>
      <c r="E596" s="89">
        <v>-16.523367</v>
      </c>
      <c r="F596" s="89">
        <v>-28.948758999999999</v>
      </c>
      <c r="L596" s="89">
        <v>13521550000</v>
      </c>
      <c r="M596" s="89">
        <v>-4.5514288000000001</v>
      </c>
      <c r="N596" s="89">
        <v>-45.589984999999999</v>
      </c>
      <c r="O596" s="89">
        <v>-29.108308999999998</v>
      </c>
      <c r="P596" s="89">
        <v>-16.470794999999999</v>
      </c>
    </row>
    <row r="597" spans="2:16" x14ac:dyDescent="0.25">
      <c r="B597">
        <v>13601500000</v>
      </c>
      <c r="C597" s="89">
        <v>-26.008078000000001</v>
      </c>
      <c r="D597" s="89">
        <v>-42.632308999999999</v>
      </c>
      <c r="E597" s="89">
        <v>-15.958349</v>
      </c>
      <c r="F597" s="89">
        <v>-29.257218999999999</v>
      </c>
      <c r="L597" s="89">
        <v>13601500000</v>
      </c>
      <c r="M597" s="89">
        <v>-4.4047985000000001</v>
      </c>
      <c r="N597" s="89">
        <v>-45.334865999999998</v>
      </c>
      <c r="O597" s="89">
        <v>-29.406403999999998</v>
      </c>
      <c r="P597" s="89">
        <v>-15.915407</v>
      </c>
    </row>
    <row r="598" spans="2:16" x14ac:dyDescent="0.25">
      <c r="B598">
        <v>13681450000</v>
      </c>
      <c r="C598" s="89">
        <v>-23.612594999999999</v>
      </c>
      <c r="D598" s="89">
        <v>-42.101494000000002</v>
      </c>
      <c r="E598" s="89">
        <v>-15.414813000000001</v>
      </c>
      <c r="F598" s="89">
        <v>-29.565926000000001</v>
      </c>
      <c r="L598" s="89">
        <v>13681450000</v>
      </c>
      <c r="M598" s="89">
        <v>-4.27949</v>
      </c>
      <c r="N598" s="89">
        <v>-45.053767999999998</v>
      </c>
      <c r="O598" s="89">
        <v>-29.708019</v>
      </c>
      <c r="P598" s="89">
        <v>-15.377172</v>
      </c>
    </row>
    <row r="599" spans="2:16" x14ac:dyDescent="0.25">
      <c r="B599">
        <v>13761400000</v>
      </c>
      <c r="C599" s="89">
        <v>-21.132871999999999</v>
      </c>
      <c r="D599" s="89">
        <v>-41.669922</v>
      </c>
      <c r="E599" s="89">
        <v>-14.882491999999999</v>
      </c>
      <c r="F599" s="89">
        <v>-29.912745999999999</v>
      </c>
      <c r="L599" s="89">
        <v>13761400000</v>
      </c>
      <c r="M599" s="89">
        <v>-4.1699142</v>
      </c>
      <c r="N599" s="89">
        <v>-44.531272999999999</v>
      </c>
      <c r="O599" s="89">
        <v>-30.056972999999999</v>
      </c>
      <c r="P599" s="89">
        <v>-14.839459</v>
      </c>
    </row>
    <row r="600" spans="2:16" x14ac:dyDescent="0.25">
      <c r="B600">
        <v>13841350000</v>
      </c>
      <c r="C600" s="89">
        <v>-19.021042000000001</v>
      </c>
      <c r="D600" s="89">
        <v>-41.286751000000002</v>
      </c>
      <c r="E600" s="89">
        <v>-14.380250999999999</v>
      </c>
      <c r="F600" s="89">
        <v>-30.299648000000001</v>
      </c>
      <c r="L600" s="89">
        <v>13841350000</v>
      </c>
      <c r="M600" s="89">
        <v>-4.0762434000000001</v>
      </c>
      <c r="N600" s="89">
        <v>-44.021605999999998</v>
      </c>
      <c r="O600" s="89">
        <v>-30.437135999999999</v>
      </c>
      <c r="P600" s="89">
        <v>-14.333199</v>
      </c>
    </row>
    <row r="601" spans="2:16" x14ac:dyDescent="0.25">
      <c r="B601">
        <v>13921300000</v>
      </c>
      <c r="C601" s="89">
        <v>-17.333649000000001</v>
      </c>
      <c r="D601" s="89">
        <v>-41.010131999999999</v>
      </c>
      <c r="E601" s="89">
        <v>-13.909431</v>
      </c>
      <c r="F601" s="89">
        <v>-30.748864999999999</v>
      </c>
      <c r="L601" s="89">
        <v>13921300000</v>
      </c>
      <c r="M601" s="89">
        <v>-3.9992318</v>
      </c>
      <c r="N601" s="89">
        <v>-43.443134000000001</v>
      </c>
      <c r="O601" s="89">
        <v>-30.867619000000001</v>
      </c>
      <c r="P601" s="89">
        <v>-13.845649</v>
      </c>
    </row>
    <row r="602" spans="2:16" x14ac:dyDescent="0.25">
      <c r="B602">
        <v>14001250000</v>
      </c>
      <c r="C602" s="89">
        <v>-16.044128000000001</v>
      </c>
      <c r="D602" s="89">
        <v>-40.811019999999999</v>
      </c>
      <c r="E602" s="89">
        <v>-13.473055</v>
      </c>
      <c r="F602" s="89">
        <v>-31.277777</v>
      </c>
      <c r="L602" s="89">
        <v>14001250000</v>
      </c>
      <c r="M602" s="89">
        <v>-3.9361207</v>
      </c>
      <c r="N602" s="89">
        <v>-42.908154000000003</v>
      </c>
      <c r="O602" s="89">
        <v>-31.379809999999999</v>
      </c>
      <c r="P602" s="89">
        <v>-13.399943</v>
      </c>
    </row>
    <row r="603" spans="2:16" x14ac:dyDescent="0.25">
      <c r="B603">
        <v>14081200000</v>
      </c>
      <c r="C603" s="89">
        <v>-15.068324</v>
      </c>
      <c r="D603" s="89">
        <v>-40.669311999999998</v>
      </c>
      <c r="E603" s="89">
        <v>-13.081626</v>
      </c>
      <c r="F603" s="89">
        <v>-31.901060000000001</v>
      </c>
      <c r="L603" s="89">
        <v>14081200000</v>
      </c>
      <c r="M603" s="89">
        <v>-3.8888471</v>
      </c>
      <c r="N603" s="89">
        <v>-42.334679000000001</v>
      </c>
      <c r="O603" s="89">
        <v>-31.998428000000001</v>
      </c>
      <c r="P603" s="89">
        <v>-13.005443</v>
      </c>
    </row>
    <row r="604" spans="2:16" x14ac:dyDescent="0.25">
      <c r="B604">
        <v>14161150000</v>
      </c>
      <c r="C604" s="89">
        <v>-14.398533</v>
      </c>
      <c r="D604" s="89">
        <v>-40.630253000000003</v>
      </c>
      <c r="E604" s="89">
        <v>-12.751023</v>
      </c>
      <c r="F604" s="89">
        <v>-32.645172000000002</v>
      </c>
      <c r="L604" s="89">
        <v>14161150000</v>
      </c>
      <c r="M604" s="89">
        <v>-3.8616218999999998</v>
      </c>
      <c r="N604" s="89">
        <v>-41.903624999999998</v>
      </c>
      <c r="O604" s="89">
        <v>-32.738075000000002</v>
      </c>
      <c r="P604" s="89">
        <v>-12.673555</v>
      </c>
    </row>
    <row r="605" spans="2:16" x14ac:dyDescent="0.25">
      <c r="B605">
        <v>14241100000</v>
      </c>
      <c r="C605" s="89">
        <v>-13.96951</v>
      </c>
      <c r="D605" s="89">
        <v>-40.707507999999997</v>
      </c>
      <c r="E605" s="89">
        <v>-12.487966999999999</v>
      </c>
      <c r="F605" s="89">
        <v>-33.531719000000002</v>
      </c>
      <c r="L605" s="89">
        <v>14241100000</v>
      </c>
      <c r="M605" s="89">
        <v>-3.8467330999999998</v>
      </c>
      <c r="N605" s="89">
        <v>-41.580050999999997</v>
      </c>
      <c r="O605" s="89">
        <v>-33.635840999999999</v>
      </c>
      <c r="P605" s="89">
        <v>-12.415962</v>
      </c>
    </row>
    <row r="606" spans="2:16" x14ac:dyDescent="0.25">
      <c r="B606">
        <v>14321050000</v>
      </c>
      <c r="C606" s="89">
        <v>-13.852599</v>
      </c>
      <c r="D606" s="89">
        <v>-40.912295999999998</v>
      </c>
      <c r="E606" s="89">
        <v>-12.321974000000001</v>
      </c>
      <c r="F606" s="89">
        <v>-34.584991000000002</v>
      </c>
      <c r="L606" s="89">
        <v>14321050000</v>
      </c>
      <c r="M606" s="89">
        <v>-3.8513997</v>
      </c>
      <c r="N606" s="89">
        <v>-41.451363000000001</v>
      </c>
      <c r="O606" s="89">
        <v>-34.685802000000002</v>
      </c>
      <c r="P606" s="89">
        <v>-12.256555000000001</v>
      </c>
    </row>
    <row r="607" spans="2:16" x14ac:dyDescent="0.25">
      <c r="B607">
        <v>14401000000</v>
      </c>
      <c r="C607" s="89">
        <v>-14.024623</v>
      </c>
      <c r="D607" s="89">
        <v>-41.292400000000001</v>
      </c>
      <c r="E607" s="89">
        <v>-12.270747</v>
      </c>
      <c r="F607" s="89">
        <v>-35.806477000000001</v>
      </c>
      <c r="L607" s="89">
        <v>14401000000</v>
      </c>
      <c r="M607" s="89">
        <v>-3.8714349000000001</v>
      </c>
      <c r="N607" s="89">
        <v>-41.595230000000001</v>
      </c>
      <c r="O607" s="89">
        <v>-35.898539999999997</v>
      </c>
      <c r="P607" s="89">
        <v>-12.205444999999999</v>
      </c>
    </row>
    <row r="608" spans="2:16" x14ac:dyDescent="0.25">
      <c r="B608">
        <v>14480950000</v>
      </c>
      <c r="C608" s="89">
        <v>-14.436056000000001</v>
      </c>
      <c r="D608" s="89">
        <v>-41.893402000000002</v>
      </c>
      <c r="E608" s="89">
        <v>-12.338089999999999</v>
      </c>
      <c r="F608" s="89">
        <v>-37.231757999999999</v>
      </c>
      <c r="L608" s="89">
        <v>14480950000</v>
      </c>
      <c r="M608" s="89">
        <v>-3.9061553</v>
      </c>
      <c r="N608" s="89">
        <v>-41.951484999999998</v>
      </c>
      <c r="O608" s="89">
        <v>-37.303455</v>
      </c>
      <c r="P608" s="89">
        <v>-12.274221000000001</v>
      </c>
    </row>
    <row r="609" spans="2:16" x14ac:dyDescent="0.25">
      <c r="B609">
        <v>14560900000</v>
      </c>
      <c r="C609" s="89">
        <v>-15.080766000000001</v>
      </c>
      <c r="D609" s="89">
        <v>-42.747039999999998</v>
      </c>
      <c r="E609" s="89">
        <v>-12.546905000000001</v>
      </c>
      <c r="F609" s="89">
        <v>-38.901505</v>
      </c>
      <c r="L609" s="89">
        <v>14560900000</v>
      </c>
      <c r="M609" s="89">
        <v>-3.9580777</v>
      </c>
      <c r="N609" s="89">
        <v>-42.577804999999998</v>
      </c>
      <c r="O609" s="89">
        <v>-38.935218999999996</v>
      </c>
      <c r="P609" s="89">
        <v>-12.483798</v>
      </c>
    </row>
    <row r="610" spans="2:16" x14ac:dyDescent="0.25">
      <c r="B610">
        <v>14640850000</v>
      </c>
      <c r="C610" s="89">
        <v>-15.804093</v>
      </c>
      <c r="D610" s="89">
        <v>-43.910964999999997</v>
      </c>
      <c r="E610" s="89">
        <v>-12.896813</v>
      </c>
      <c r="F610" s="89">
        <v>-40.8675</v>
      </c>
      <c r="L610" s="89">
        <v>14640850000</v>
      </c>
      <c r="M610" s="89">
        <v>-4.0283984999999998</v>
      </c>
      <c r="N610" s="89">
        <v>-43.524323000000003</v>
      </c>
      <c r="O610" s="89">
        <v>-40.850833999999999</v>
      </c>
      <c r="P610" s="89">
        <v>-12.832772</v>
      </c>
    </row>
    <row r="611" spans="2:16" x14ac:dyDescent="0.25">
      <c r="B611">
        <v>14720800000</v>
      </c>
      <c r="C611" s="89">
        <v>-16.343133999999999</v>
      </c>
      <c r="D611" s="89">
        <v>-45.372298999999998</v>
      </c>
      <c r="E611" s="89">
        <v>-13.387864</v>
      </c>
      <c r="F611" s="89">
        <v>-43.072989999999997</v>
      </c>
      <c r="L611" s="89">
        <v>14720800000</v>
      </c>
      <c r="M611" s="89">
        <v>-4.1186175</v>
      </c>
      <c r="N611" s="89">
        <v>-44.770653000000003</v>
      </c>
      <c r="O611" s="89">
        <v>-43.018959000000002</v>
      </c>
      <c r="P611" s="89">
        <v>-13.326803</v>
      </c>
    </row>
    <row r="612" spans="2:16" x14ac:dyDescent="0.25">
      <c r="B612">
        <v>14800750000</v>
      </c>
      <c r="C612" s="89">
        <v>-16.558160999999998</v>
      </c>
      <c r="D612" s="89">
        <v>-46.924610000000001</v>
      </c>
      <c r="E612" s="89">
        <v>-14.017916</v>
      </c>
      <c r="F612" s="89">
        <v>-44.897326999999997</v>
      </c>
      <c r="L612" s="89">
        <v>14800750000</v>
      </c>
      <c r="M612" s="89">
        <v>-4.2339963999999997</v>
      </c>
      <c r="N612" s="89">
        <v>-46.354838999999998</v>
      </c>
      <c r="O612" s="89">
        <v>-44.840786000000001</v>
      </c>
      <c r="P612" s="89">
        <v>-13.960183000000001</v>
      </c>
    </row>
    <row r="613" spans="2:16" x14ac:dyDescent="0.25">
      <c r="B613">
        <v>14880700000</v>
      </c>
      <c r="C613" s="89">
        <v>-16.317671000000001</v>
      </c>
      <c r="D613" s="89">
        <v>-48.281726999999997</v>
      </c>
      <c r="E613" s="89">
        <v>-14.781584000000001</v>
      </c>
      <c r="F613" s="89">
        <v>-45.625492000000001</v>
      </c>
      <c r="L613" s="89">
        <v>14880700000</v>
      </c>
      <c r="M613" s="89">
        <v>-4.3727479000000002</v>
      </c>
      <c r="N613" s="89">
        <v>-48.361660000000001</v>
      </c>
      <c r="O613" s="89">
        <v>-45.621181</v>
      </c>
      <c r="P613" s="89">
        <v>-14.727133</v>
      </c>
    </row>
    <row r="614" spans="2:16" x14ac:dyDescent="0.25">
      <c r="B614">
        <v>14960650000</v>
      </c>
      <c r="C614" s="89">
        <v>-15.642377</v>
      </c>
      <c r="D614" s="89">
        <v>-49.105797000000003</v>
      </c>
      <c r="E614" s="89">
        <v>-15.673577999999999</v>
      </c>
      <c r="F614" s="89">
        <v>-45.168655000000001</v>
      </c>
      <c r="L614" s="89">
        <v>14960650000</v>
      </c>
      <c r="M614" s="89">
        <v>-4.5404520000000002</v>
      </c>
      <c r="N614" s="89">
        <v>-50.602642000000003</v>
      </c>
      <c r="O614" s="89">
        <v>-45.227221999999998</v>
      </c>
      <c r="P614" s="89">
        <v>-15.620327</v>
      </c>
    </row>
    <row r="615" spans="2:16" x14ac:dyDescent="0.25">
      <c r="B615">
        <v>15040600000</v>
      </c>
      <c r="C615" s="89">
        <v>-14.652809</v>
      </c>
      <c r="D615" s="89">
        <v>-49.261012999999998</v>
      </c>
      <c r="E615" s="89">
        <v>-16.684913999999999</v>
      </c>
      <c r="F615" s="89">
        <v>-43.587971000000003</v>
      </c>
      <c r="L615" s="89">
        <v>15040600000</v>
      </c>
      <c r="M615" s="89">
        <v>-4.7374286999999997</v>
      </c>
      <c r="N615" s="89">
        <v>-52.402980999999997</v>
      </c>
      <c r="O615" s="89">
        <v>-43.684612000000001</v>
      </c>
      <c r="P615" s="89">
        <v>-16.637114</v>
      </c>
    </row>
    <row r="616" spans="2:16" x14ac:dyDescent="0.25">
      <c r="B616">
        <v>15120550000</v>
      </c>
      <c r="C616" s="89">
        <v>-13.561624</v>
      </c>
      <c r="D616" s="89">
        <v>-48.803600000000003</v>
      </c>
      <c r="E616" s="89">
        <v>-17.813746999999999</v>
      </c>
      <c r="F616" s="89">
        <v>-41.010719000000002</v>
      </c>
      <c r="L616" s="89">
        <v>15120550000</v>
      </c>
      <c r="M616" s="89">
        <v>-4.9635734999999999</v>
      </c>
      <c r="N616" s="89">
        <v>-53.293739000000002</v>
      </c>
      <c r="O616" s="89">
        <v>-41.124851</v>
      </c>
      <c r="P616" s="89">
        <v>-17.770571</v>
      </c>
    </row>
    <row r="617" spans="2:16" x14ac:dyDescent="0.25">
      <c r="B617">
        <v>15200500000</v>
      </c>
      <c r="C617" s="89">
        <v>-12.484783999999999</v>
      </c>
      <c r="D617" s="89">
        <v>-47.844771999999999</v>
      </c>
      <c r="E617" s="89">
        <v>-19.059464999999999</v>
      </c>
      <c r="F617" s="89">
        <v>-38.07423</v>
      </c>
      <c r="L617" s="89">
        <v>15200500000</v>
      </c>
      <c r="M617" s="89">
        <v>-5.2191314999999996</v>
      </c>
      <c r="N617" s="89">
        <v>-53.113930000000003</v>
      </c>
      <c r="O617" s="89">
        <v>-38.192844000000001</v>
      </c>
      <c r="P617" s="89">
        <v>-19.021667000000001</v>
      </c>
    </row>
    <row r="618" spans="2:16" x14ac:dyDescent="0.25">
      <c r="B618">
        <v>15280450000</v>
      </c>
      <c r="C618" s="89">
        <v>-11.553108</v>
      </c>
      <c r="D618" s="89">
        <v>-46.711666000000001</v>
      </c>
      <c r="E618" s="89">
        <v>-20.421253</v>
      </c>
      <c r="F618" s="89">
        <v>-35.492344000000003</v>
      </c>
      <c r="L618" s="89">
        <v>15280450000</v>
      </c>
      <c r="M618" s="89">
        <v>-5.4959502000000002</v>
      </c>
      <c r="N618" s="89">
        <v>-51.758147999999998</v>
      </c>
      <c r="O618" s="89">
        <v>-35.572800000000001</v>
      </c>
      <c r="P618" s="89">
        <v>-20.389872</v>
      </c>
    </row>
    <row r="619" spans="2:16" x14ac:dyDescent="0.25">
      <c r="B619">
        <v>15360400000</v>
      </c>
      <c r="C619" s="89">
        <v>-10.766476000000001</v>
      </c>
      <c r="D619" s="89">
        <v>-45.657333000000001</v>
      </c>
      <c r="E619" s="89">
        <v>-21.898947</v>
      </c>
      <c r="F619" s="89">
        <v>-33.341610000000003</v>
      </c>
      <c r="L619" s="89">
        <v>15360400000</v>
      </c>
      <c r="M619" s="89">
        <v>-5.7843727999999999</v>
      </c>
      <c r="N619" s="89">
        <v>-49.625484</v>
      </c>
      <c r="O619" s="89">
        <v>-33.407581</v>
      </c>
      <c r="P619" s="89">
        <v>-21.873277999999999</v>
      </c>
    </row>
    <row r="620" spans="2:16" x14ac:dyDescent="0.25">
      <c r="B620">
        <v>15440350000</v>
      </c>
      <c r="C620" s="89">
        <v>-10.084713000000001</v>
      </c>
      <c r="D620" s="89">
        <v>-44.731541</v>
      </c>
      <c r="E620" s="89">
        <v>-23.489483</v>
      </c>
      <c r="F620" s="89">
        <v>-31.512739</v>
      </c>
      <c r="L620" s="89">
        <v>15440350000</v>
      </c>
      <c r="M620" s="89">
        <v>-6.0722889999999996</v>
      </c>
      <c r="N620" s="89">
        <v>-47.254013</v>
      </c>
      <c r="O620" s="89">
        <v>-31.588291000000002</v>
      </c>
      <c r="P620" s="89">
        <v>-23.46677</v>
      </c>
    </row>
    <row r="621" spans="2:16" x14ac:dyDescent="0.25">
      <c r="B621">
        <v>15520300000</v>
      </c>
      <c r="C621" s="89">
        <v>-9.5152082</v>
      </c>
      <c r="D621" s="89">
        <v>-43.875442999999997</v>
      </c>
      <c r="E621" s="89">
        <v>-25.157238</v>
      </c>
      <c r="F621" s="89">
        <v>-29.924043999999999</v>
      </c>
      <c r="L621" s="89">
        <v>15520300000</v>
      </c>
      <c r="M621" s="89">
        <v>-6.3461784999999997</v>
      </c>
      <c r="N621" s="89">
        <v>-45.143509000000002</v>
      </c>
      <c r="O621" s="89">
        <v>-30.033512000000002</v>
      </c>
      <c r="P621" s="89">
        <v>-25.138214000000001</v>
      </c>
    </row>
    <row r="622" spans="2:16" x14ac:dyDescent="0.25">
      <c r="B622">
        <v>15600250000</v>
      </c>
      <c r="C622" s="89">
        <v>-9.0517453999999997</v>
      </c>
      <c r="D622" s="89">
        <v>-43.073711000000003</v>
      </c>
      <c r="E622" s="89">
        <v>-26.870418999999998</v>
      </c>
      <c r="F622" s="89">
        <v>-28.549875</v>
      </c>
      <c r="L622" s="89">
        <v>15600250000</v>
      </c>
      <c r="M622" s="89">
        <v>-6.6019744999999999</v>
      </c>
      <c r="N622" s="89">
        <v>-43.497978000000003</v>
      </c>
      <c r="O622" s="89">
        <v>-28.682659000000001</v>
      </c>
      <c r="P622" s="89">
        <v>-26.855072</v>
      </c>
    </row>
    <row r="623" spans="2:16" x14ac:dyDescent="0.25">
      <c r="B623">
        <v>15680200000</v>
      </c>
      <c r="C623" s="89">
        <v>-8.6772212999999994</v>
      </c>
      <c r="D623" s="89">
        <v>-42.241591999999997</v>
      </c>
      <c r="E623" s="89">
        <v>-28.552112999999999</v>
      </c>
      <c r="F623" s="89">
        <v>-27.352785000000001</v>
      </c>
      <c r="L623" s="89">
        <v>15680200000</v>
      </c>
      <c r="M623" s="89">
        <v>-6.8322744000000002</v>
      </c>
      <c r="N623" s="89">
        <v>-42.262996999999999</v>
      </c>
      <c r="O623" s="89">
        <v>-27.498927999999999</v>
      </c>
      <c r="P623" s="89">
        <v>-28.547378999999999</v>
      </c>
    </row>
    <row r="624" spans="2:16" x14ac:dyDescent="0.25">
      <c r="B624">
        <v>15760150000</v>
      </c>
      <c r="C624" s="89">
        <v>-8.3824252999999995</v>
      </c>
      <c r="D624" s="89">
        <v>-41.370857000000001</v>
      </c>
      <c r="E624" s="89">
        <v>-30.072714000000001</v>
      </c>
      <c r="F624" s="89">
        <v>-26.258123000000001</v>
      </c>
      <c r="L624" s="89">
        <v>15760150000</v>
      </c>
      <c r="M624" s="89">
        <v>-7.0152450000000002</v>
      </c>
      <c r="N624" s="89">
        <v>-41.175784999999998</v>
      </c>
      <c r="O624" s="89">
        <v>-26.413305000000001</v>
      </c>
      <c r="P624" s="89">
        <v>-30.065387999999999</v>
      </c>
    </row>
    <row r="625" spans="2:16" x14ac:dyDescent="0.25">
      <c r="B625">
        <v>15840100000</v>
      </c>
      <c r="C625" s="89">
        <v>-8.1664314000000005</v>
      </c>
      <c r="D625" s="89">
        <v>-40.471457999999998</v>
      </c>
      <c r="E625" s="89">
        <v>-31.283778999999999</v>
      </c>
      <c r="F625" s="89">
        <v>-25.239201999999999</v>
      </c>
      <c r="L625" s="89">
        <v>15840100000</v>
      </c>
      <c r="M625" s="89">
        <v>-7.1633753999999996</v>
      </c>
      <c r="N625" s="89">
        <v>-40.357792000000003</v>
      </c>
      <c r="O625" s="89">
        <v>-25.404796999999999</v>
      </c>
      <c r="P625" s="89">
        <v>-31.267219999999998</v>
      </c>
    </row>
    <row r="626" spans="2:16" x14ac:dyDescent="0.25">
      <c r="B626">
        <v>15920050000</v>
      </c>
      <c r="C626" s="89">
        <v>-8.0172653</v>
      </c>
      <c r="D626" s="89">
        <v>-39.716163999999999</v>
      </c>
      <c r="E626" s="89">
        <v>-32.143180999999998</v>
      </c>
      <c r="F626" s="89">
        <v>-24.450362999999999</v>
      </c>
      <c r="L626" s="89">
        <v>15920050000</v>
      </c>
      <c r="M626" s="89">
        <v>-7.2672176000000004</v>
      </c>
      <c r="N626" s="89">
        <v>-39.805236999999998</v>
      </c>
      <c r="O626" s="89">
        <v>-24.623643999999999</v>
      </c>
      <c r="P626" s="89">
        <v>-32.117930999999999</v>
      </c>
    </row>
    <row r="627" spans="2:16" x14ac:dyDescent="0.25">
      <c r="B627">
        <v>16000000000</v>
      </c>
      <c r="C627" s="89">
        <v>-7.9302254000000003</v>
      </c>
      <c r="D627" s="89">
        <v>-39.1479</v>
      </c>
      <c r="E627" s="89">
        <v>-32.66254</v>
      </c>
      <c r="F627" s="89">
        <v>-23.868929000000001</v>
      </c>
      <c r="L627" s="89">
        <v>16000000000</v>
      </c>
      <c r="M627" s="89">
        <v>-7.3270035</v>
      </c>
      <c r="N627" s="89">
        <v>-39.409004000000003</v>
      </c>
      <c r="O627" s="89">
        <v>-24.045067</v>
      </c>
      <c r="P627" s="89">
        <v>-32.627578999999997</v>
      </c>
    </row>
    <row r="628" spans="2:16" x14ac:dyDescent="0.25">
      <c r="B628" t="s">
        <v>21</v>
      </c>
      <c r="C628" s="89"/>
      <c r="D628" s="89"/>
      <c r="E628" s="89"/>
      <c r="F628" s="89"/>
      <c r="L628" s="89" t="s">
        <v>21</v>
      </c>
      <c r="M628" s="89"/>
      <c r="N628" s="89"/>
      <c r="O628" s="89"/>
      <c r="P628" s="8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05"/>
  <sheetViews>
    <sheetView topLeftCell="A49" workbookViewId="0">
      <selection activeCell="D3" sqref="D3"/>
    </sheetView>
  </sheetViews>
  <sheetFormatPr defaultRowHeight="15" x14ac:dyDescent="0.25"/>
  <cols>
    <col min="1" max="1" width="13.7109375" style="40" customWidth="1"/>
    <col min="2" max="2" width="11" style="25" bestFit="1" customWidth="1"/>
    <col min="3" max="3" width="2" style="26" customWidth="1"/>
    <col min="4" max="4" width="12.7109375" style="28" bestFit="1" customWidth="1"/>
    <col min="5" max="5" width="2" style="26" customWidth="1"/>
    <col min="6" max="6" width="8.28515625" style="25" bestFit="1" customWidth="1"/>
    <col min="7" max="7" width="2" style="26" customWidth="1"/>
    <col min="8" max="8" width="7.7109375" style="27" bestFit="1" customWidth="1"/>
    <col min="9" max="9" width="2" style="26" customWidth="1"/>
    <col min="10" max="10" width="7.5703125" style="25" bestFit="1" customWidth="1"/>
    <col min="11" max="11" width="13.7109375" style="40" customWidth="1"/>
    <col min="12" max="12" width="11" style="25" bestFit="1" customWidth="1"/>
    <col min="13" max="13" width="2" style="26" customWidth="1"/>
    <col min="14" max="14" width="7.28515625" style="25" bestFit="1" customWidth="1"/>
    <col min="15" max="15" width="2" style="26" customWidth="1"/>
    <col min="16" max="16" width="8.28515625" style="25" bestFit="1" customWidth="1"/>
    <col min="17" max="17" width="2" style="26" customWidth="1"/>
    <col min="18" max="18" width="7.5703125" style="27" bestFit="1" customWidth="1"/>
    <col min="19" max="19" width="2" style="26" customWidth="1"/>
    <col min="20" max="20" width="7.42578125" style="25" bestFit="1" customWidth="1"/>
    <col min="21" max="21" width="2" style="26" customWidth="1"/>
    <col min="23" max="16384" width="9.140625" style="3"/>
  </cols>
  <sheetData>
    <row r="1" spans="1:23" x14ac:dyDescent="0.25">
      <c r="B1" s="25" t="s">
        <v>0</v>
      </c>
      <c r="D1" s="42" t="str">
        <f>'CL &amp; Data'!C426</f>
        <v>LO Return Loss Log Mag(dB)</v>
      </c>
      <c r="E1" s="45"/>
      <c r="F1" s="42" t="str">
        <f>'CL &amp; Data'!D426</f>
        <v>LO-RF Isolation Log Mag(dB)</v>
      </c>
      <c r="G1" s="45"/>
      <c r="H1" s="42" t="str">
        <f>'CL &amp; Data'!E426</f>
        <v>LO-IF Isolation Log Mag(dB)</v>
      </c>
      <c r="I1" s="45"/>
      <c r="J1" s="42" t="str">
        <f>'CL &amp; Data'!F426</f>
        <v>RF-IF Isolation Log Mag(dB)</v>
      </c>
      <c r="L1" s="25" t="s">
        <v>0</v>
      </c>
      <c r="N1" s="44" t="str">
        <f>'CL &amp; Data'!M426</f>
        <v>LO Return Loss Log Mag(dB)</v>
      </c>
      <c r="O1" s="46"/>
      <c r="P1" s="44" t="str">
        <f>'CL &amp; Data'!N426</f>
        <v>LO-RF Isolation Log Mag(dB)</v>
      </c>
      <c r="Q1" s="46"/>
      <c r="R1" s="44" t="str">
        <f>'CL &amp; Data'!O426</f>
        <v>LO-IF Isolation Log Mag(dB)</v>
      </c>
      <c r="S1" s="46"/>
      <c r="T1" s="44" t="str">
        <f>'CL &amp; Data'!P426</f>
        <v>RF-IF Isolation Log Mag(dB)</v>
      </c>
    </row>
    <row r="2" spans="1:23" x14ac:dyDescent="0.25">
      <c r="A2" s="39" t="s">
        <v>106</v>
      </c>
      <c r="H2" s="25"/>
      <c r="K2" s="39" t="s">
        <v>107</v>
      </c>
      <c r="R2" s="25"/>
    </row>
    <row r="3" spans="1:23" s="22" customFormat="1" x14ac:dyDescent="0.25">
      <c r="A3" s="40"/>
      <c r="B3" s="29" t="s">
        <v>13</v>
      </c>
      <c r="C3" s="30"/>
      <c r="D3" s="29">
        <f>AVERAGE(D29:D154)</f>
        <v>-12.200126185714288</v>
      </c>
      <c r="E3" s="30"/>
      <c r="F3" s="29">
        <f>AVERAGE(F29:F154)</f>
        <v>-57.867019809523789</v>
      </c>
      <c r="G3" s="30"/>
      <c r="H3" s="29">
        <f>AVERAGE(H29:H154)</f>
        <v>-26.557271317460327</v>
      </c>
      <c r="I3" s="30"/>
      <c r="J3" s="29">
        <f>AVERAGE(J29:J154)</f>
        <v>-39.799151063492083</v>
      </c>
      <c r="K3" s="40"/>
      <c r="L3" s="29" t="s">
        <v>13</v>
      </c>
      <c r="M3" s="30"/>
      <c r="N3" s="29">
        <f>AVERAGE(N29:N154)</f>
        <v>-11.693732132539685</v>
      </c>
      <c r="O3" s="30"/>
      <c r="P3" s="29">
        <f>AVERAGE(P29:P154)</f>
        <v>-58.591249119047617</v>
      </c>
      <c r="Q3" s="30"/>
      <c r="R3" s="29">
        <f>AVERAGE(R29:R154)</f>
        <v>-39.708227269841252</v>
      </c>
      <c r="S3" s="30"/>
      <c r="T3" s="29">
        <f>AVERAGE(T29:T154)</f>
        <v>-26.415609658730151</v>
      </c>
      <c r="U3" s="30"/>
    </row>
    <row r="4" spans="1:23" x14ac:dyDescent="0.25">
      <c r="A4" s="51" t="s">
        <v>115</v>
      </c>
      <c r="H4" s="25"/>
      <c r="K4" s="51" t="s">
        <v>115</v>
      </c>
      <c r="R4" s="25"/>
    </row>
    <row r="5" spans="1:23" x14ac:dyDescent="0.25">
      <c r="A5" s="51" t="s">
        <v>202</v>
      </c>
      <c r="B5" s="6">
        <f>'CL &amp; Data'!B427/1000000000</f>
        <v>0.01</v>
      </c>
      <c r="D5" s="6">
        <f>'CL &amp; Data'!C427</f>
        <v>-2.9994120999999998</v>
      </c>
      <c r="F5" s="6">
        <f>'CL &amp; Data'!D427</f>
        <v>-79.095078000000001</v>
      </c>
      <c r="H5" s="6">
        <f>'CL &amp; Data'!E427</f>
        <v>-61.975864000000001</v>
      </c>
      <c r="J5" s="6">
        <f>'CL &amp; Data'!F427</f>
        <v>-74.071762000000007</v>
      </c>
      <c r="K5" s="51" t="s">
        <v>202</v>
      </c>
      <c r="L5" s="6">
        <f>'CL &amp; Data'!L427/1000000000</f>
        <v>0.01</v>
      </c>
      <c r="N5" s="6">
        <f>'CL &amp; Data'!M427</f>
        <v>2.7408455000000002E-2</v>
      </c>
      <c r="P5" s="6">
        <f>'CL &amp; Data'!N427</f>
        <v>-89.703757999999993</v>
      </c>
      <c r="R5" s="6">
        <f>'CL &amp; Data'!O427</f>
        <v>-70.558989999999994</v>
      </c>
      <c r="T5" s="6">
        <f>'CL &amp; Data'!P427</f>
        <v>-62.944125999999997</v>
      </c>
    </row>
    <row r="6" spans="1:23" x14ac:dyDescent="0.25">
      <c r="A6" s="51" t="s">
        <v>203</v>
      </c>
      <c r="B6" s="6">
        <f>'CL &amp; Data'!B428/1000000000</f>
        <v>8.9950000000000002E-2</v>
      </c>
      <c r="D6" s="6">
        <f>'CL &amp; Data'!C428</f>
        <v>-3.1452618000000001</v>
      </c>
      <c r="F6" s="6">
        <f>'CL &amp; Data'!D428</f>
        <v>-82.981978999999995</v>
      </c>
      <c r="H6" s="6">
        <f>'CL &amp; Data'!E428</f>
        <v>-56.338051</v>
      </c>
      <c r="J6" s="6">
        <f>'CL &amp; Data'!F428</f>
        <v>-74.303451999999993</v>
      </c>
      <c r="K6" s="51" t="s">
        <v>203</v>
      </c>
      <c r="L6" s="6">
        <f>'CL &amp; Data'!L428/1000000000</f>
        <v>8.9950000000000002E-2</v>
      </c>
      <c r="N6" s="6">
        <f>'CL &amp; Data'!M428</f>
        <v>1.1729115E-2</v>
      </c>
      <c r="P6" s="6">
        <f>'CL &amp; Data'!N428</f>
        <v>-91.824416999999997</v>
      </c>
      <c r="R6" s="6">
        <f>'CL &amp; Data'!O428</f>
        <v>-71.786140000000003</v>
      </c>
      <c r="T6" s="6">
        <f>'CL &amp; Data'!P428</f>
        <v>-57.031444999999998</v>
      </c>
    </row>
    <row r="7" spans="1:23" x14ac:dyDescent="0.25">
      <c r="B7" s="6">
        <f>'CL &amp; Data'!B429/1000000000</f>
        <v>0.1699</v>
      </c>
      <c r="D7" s="6">
        <f>'CL &amp; Data'!C429</f>
        <v>-3.3063487999999999</v>
      </c>
      <c r="F7" s="6">
        <f>'CL &amp; Data'!D429</f>
        <v>-84.639365999999995</v>
      </c>
      <c r="H7" s="6">
        <f>'CL &amp; Data'!E429</f>
        <v>-49.625647999999998</v>
      </c>
      <c r="J7" s="6">
        <f>'CL &amp; Data'!F429</f>
        <v>-73.469680999999994</v>
      </c>
      <c r="L7" s="6">
        <f>'CL &amp; Data'!L429/1000000000</f>
        <v>0.1699</v>
      </c>
      <c r="N7" s="6">
        <f>'CL &amp; Data'!M429</f>
        <v>-5.017451E-3</v>
      </c>
      <c r="P7" s="6">
        <f>'CL &amp; Data'!N429</f>
        <v>-93.944282999999999</v>
      </c>
      <c r="R7" s="6">
        <f>'CL &amp; Data'!O429</f>
        <v>-72.102951000000004</v>
      </c>
      <c r="T7" s="6">
        <f>'CL &amp; Data'!P429</f>
        <v>-50.129890000000003</v>
      </c>
    </row>
    <row r="8" spans="1:23" x14ac:dyDescent="0.25">
      <c r="B8" s="6">
        <f>'CL &amp; Data'!B430/1000000000</f>
        <v>0.24984999999999999</v>
      </c>
      <c r="D8" s="6">
        <f>'CL &amp; Data'!C430</f>
        <v>-3.4732747000000002</v>
      </c>
      <c r="F8" s="6">
        <f>'CL &amp; Data'!D430</f>
        <v>-87.452667000000005</v>
      </c>
      <c r="H8" s="6">
        <f>'CL &amp; Data'!E430</f>
        <v>-42.067703000000002</v>
      </c>
      <c r="J8" s="6">
        <f>'CL &amp; Data'!F430</f>
        <v>-71.596573000000006</v>
      </c>
      <c r="L8" s="6">
        <f>'CL &amp; Data'!L430/1000000000</f>
        <v>0.24984999999999999</v>
      </c>
      <c r="N8" s="6">
        <f>'CL &amp; Data'!M430</f>
        <v>-2.6478905E-2</v>
      </c>
      <c r="P8" s="6">
        <f>'CL &amp; Data'!N430</f>
        <v>-94.364738000000003</v>
      </c>
      <c r="R8" s="6">
        <f>'CL &amp; Data'!O430</f>
        <v>-71.001784999999998</v>
      </c>
      <c r="T8" s="6">
        <f>'CL &amp; Data'!P430</f>
        <v>-42.272494999999999</v>
      </c>
      <c r="W8" s="32"/>
    </row>
    <row r="9" spans="1:23" x14ac:dyDescent="0.25">
      <c r="B9" s="6">
        <f>'CL &amp; Data'!B431/1000000000</f>
        <v>0.32979999999999998</v>
      </c>
      <c r="D9" s="6">
        <f>'CL &amp; Data'!C431</f>
        <v>-3.5678599000000002</v>
      </c>
      <c r="F9" s="6">
        <f>'CL &amp; Data'!D431</f>
        <v>-87.613097999999994</v>
      </c>
      <c r="H9" s="6">
        <f>'CL &amp; Data'!E431</f>
        <v>-38.963467000000001</v>
      </c>
      <c r="J9" s="6">
        <f>'CL &amp; Data'!F431</f>
        <v>-69.148421999999997</v>
      </c>
      <c r="L9" s="6">
        <f>'CL &amp; Data'!L431/1000000000</f>
        <v>0.32979999999999998</v>
      </c>
      <c r="N9" s="6">
        <f>'CL &amp; Data'!M431</f>
        <v>-4.0624994999999997E-2</v>
      </c>
      <c r="P9" s="6">
        <f>'CL &amp; Data'!N431</f>
        <v>-92.222694000000004</v>
      </c>
      <c r="R9" s="6">
        <f>'CL &amp; Data'!O431</f>
        <v>-68.993858000000003</v>
      </c>
      <c r="T9" s="6">
        <f>'CL &amp; Data'!P431</f>
        <v>-39.258944999999997</v>
      </c>
    </row>
    <row r="10" spans="1:23" x14ac:dyDescent="0.25">
      <c r="B10" s="6">
        <f>'CL &amp; Data'!B432/1000000000</f>
        <v>0.40975</v>
      </c>
      <c r="D10" s="6">
        <f>'CL &amp; Data'!C432</f>
        <v>-3.6180045999999999</v>
      </c>
      <c r="F10" s="6">
        <f>'CL &amp; Data'!D432</f>
        <v>-86.563491999999997</v>
      </c>
      <c r="H10" s="6">
        <f>'CL &amp; Data'!E432</f>
        <v>-37.486018999999999</v>
      </c>
      <c r="J10" s="6">
        <f>'CL &amp; Data'!F432</f>
        <v>-67.951392999999996</v>
      </c>
      <c r="L10" s="6">
        <f>'CL &amp; Data'!L432/1000000000</f>
        <v>0.40975</v>
      </c>
      <c r="N10" s="6">
        <f>'CL &amp; Data'!M432</f>
        <v>-5.7540972000000003E-2</v>
      </c>
      <c r="P10" s="6">
        <f>'CL &amp; Data'!N432</f>
        <v>-89.891754000000006</v>
      </c>
      <c r="R10" s="6">
        <f>'CL &amp; Data'!O432</f>
        <v>-67.378563</v>
      </c>
      <c r="T10" s="6">
        <f>'CL &amp; Data'!P432</f>
        <v>-37.808146999999998</v>
      </c>
    </row>
    <row r="11" spans="1:23" x14ac:dyDescent="0.25">
      <c r="B11" s="6">
        <f>'CL &amp; Data'!B433/1000000000</f>
        <v>0.48970000000000002</v>
      </c>
      <c r="D11" s="6">
        <f>'CL &amp; Data'!C433</f>
        <v>-3.6180620000000001</v>
      </c>
      <c r="F11" s="6">
        <f>'CL &amp; Data'!D433</f>
        <v>-89.226485999999994</v>
      </c>
      <c r="H11" s="6">
        <f>'CL &amp; Data'!E433</f>
        <v>-35.675350000000002</v>
      </c>
      <c r="J11" s="6">
        <f>'CL &amp; Data'!F433</f>
        <v>-64.788300000000007</v>
      </c>
      <c r="L11" s="6">
        <f>'CL &amp; Data'!L433/1000000000</f>
        <v>0.48970000000000002</v>
      </c>
      <c r="N11" s="6">
        <f>'CL &amp; Data'!M433</f>
        <v>-7.5741343000000003E-2</v>
      </c>
      <c r="P11" s="6">
        <f>'CL &amp; Data'!N433</f>
        <v>-89.007973000000007</v>
      </c>
      <c r="R11" s="6">
        <f>'CL &amp; Data'!O433</f>
        <v>-64.142692999999994</v>
      </c>
      <c r="T11" s="6">
        <f>'CL &amp; Data'!P433</f>
        <v>-36.204783999999997</v>
      </c>
    </row>
    <row r="12" spans="1:23" x14ac:dyDescent="0.25">
      <c r="B12" s="6">
        <f>'CL &amp; Data'!B434/1000000000</f>
        <v>0.56964999999999999</v>
      </c>
      <c r="D12" s="6">
        <f>'CL &amp; Data'!C434</f>
        <v>-3.5819128</v>
      </c>
      <c r="F12" s="6">
        <f>'CL &amp; Data'!D434</f>
        <v>-91.536545000000004</v>
      </c>
      <c r="H12" s="6">
        <f>'CL &amp; Data'!E434</f>
        <v>-35.134171000000002</v>
      </c>
      <c r="J12" s="6">
        <f>'CL &amp; Data'!F434</f>
        <v>-62.995444999999997</v>
      </c>
      <c r="L12" s="6">
        <f>'CL &amp; Data'!L434/1000000000</f>
        <v>0.56964999999999999</v>
      </c>
      <c r="N12" s="6">
        <f>'CL &amp; Data'!M434</f>
        <v>-0.10089566</v>
      </c>
      <c r="P12" s="6">
        <f>'CL &amp; Data'!N434</f>
        <v>-89.282691999999997</v>
      </c>
      <c r="R12" s="6">
        <f>'CL &amp; Data'!O434</f>
        <v>-62.009632000000003</v>
      </c>
      <c r="T12" s="6">
        <f>'CL &amp; Data'!P434</f>
        <v>-35.998417000000003</v>
      </c>
    </row>
    <row r="13" spans="1:23" x14ac:dyDescent="0.25">
      <c r="B13" s="6">
        <f>'CL &amp; Data'!B435/1000000000</f>
        <v>0.64959999999999996</v>
      </c>
      <c r="D13" s="6">
        <f>'CL &amp; Data'!C435</f>
        <v>-3.5340991000000002</v>
      </c>
      <c r="F13" s="6">
        <f>'CL &amp; Data'!D435</f>
        <v>-90.702690000000004</v>
      </c>
      <c r="H13" s="6">
        <f>'CL &amp; Data'!E435</f>
        <v>-35.581364000000001</v>
      </c>
      <c r="J13" s="6">
        <f>'CL &amp; Data'!F435</f>
        <v>-61.532032000000001</v>
      </c>
      <c r="L13" s="6">
        <f>'CL &amp; Data'!L435/1000000000</f>
        <v>0.64959999999999996</v>
      </c>
      <c r="N13" s="6">
        <f>'CL &amp; Data'!M435</f>
        <v>-0.12977758</v>
      </c>
      <c r="P13" s="6">
        <f>'CL &amp; Data'!N435</f>
        <v>-88.562636999999995</v>
      </c>
      <c r="R13" s="6">
        <f>'CL &amp; Data'!O435</f>
        <v>-60.568095999999997</v>
      </c>
      <c r="T13" s="6">
        <f>'CL &amp; Data'!P435</f>
        <v>-36.613036999999998</v>
      </c>
    </row>
    <row r="14" spans="1:23" x14ac:dyDescent="0.25">
      <c r="B14" s="6">
        <f>'CL &amp; Data'!B436/1000000000</f>
        <v>0.72955000000000003</v>
      </c>
      <c r="D14" s="6">
        <f>'CL &amp; Data'!C436</f>
        <v>-3.4923812999999999</v>
      </c>
      <c r="F14" s="6">
        <f>'CL &amp; Data'!D436</f>
        <v>-87.680008000000001</v>
      </c>
      <c r="H14" s="6">
        <f>'CL &amp; Data'!E436</f>
        <v>-35.722641000000003</v>
      </c>
      <c r="J14" s="6">
        <f>'CL &amp; Data'!F436</f>
        <v>-58.440246999999999</v>
      </c>
      <c r="L14" s="6">
        <f>'CL &amp; Data'!L436/1000000000</f>
        <v>0.72955000000000003</v>
      </c>
      <c r="N14" s="6">
        <f>'CL &amp; Data'!M436</f>
        <v>-0.16391309000000001</v>
      </c>
      <c r="P14" s="6">
        <f>'CL &amp; Data'!N436</f>
        <v>-87.422782999999995</v>
      </c>
      <c r="R14" s="6">
        <f>'CL &amp; Data'!O436</f>
        <v>-57.681068000000003</v>
      </c>
      <c r="T14" s="6">
        <f>'CL &amp; Data'!P436</f>
        <v>-36.735771</v>
      </c>
    </row>
    <row r="15" spans="1:23" x14ac:dyDescent="0.25">
      <c r="B15" s="6">
        <f>'CL &amp; Data'!B437/1000000000</f>
        <v>0.8095</v>
      </c>
      <c r="D15" s="6">
        <f>'CL &amp; Data'!C437</f>
        <v>-3.4729643000000001</v>
      </c>
      <c r="F15" s="6">
        <f>'CL &amp; Data'!D437</f>
        <v>-84.025238000000002</v>
      </c>
      <c r="H15" s="6">
        <f>'CL &amp; Data'!E437</f>
        <v>-36.277419999999999</v>
      </c>
      <c r="J15" s="6">
        <f>'CL &amp; Data'!F437</f>
        <v>-56.184157999999996</v>
      </c>
      <c r="L15" s="6">
        <f>'CL &amp; Data'!L437/1000000000</f>
        <v>0.8095</v>
      </c>
      <c r="N15" s="6">
        <f>'CL &amp; Data'!M437</f>
        <v>-0.20603636</v>
      </c>
      <c r="P15" s="6">
        <f>'CL &amp; Data'!N437</f>
        <v>-83.002953000000005</v>
      </c>
      <c r="R15" s="6">
        <f>'CL &amp; Data'!O437</f>
        <v>-55.445205999999999</v>
      </c>
      <c r="T15" s="6">
        <f>'CL &amp; Data'!P437</f>
        <v>-37.254886999999997</v>
      </c>
    </row>
    <row r="16" spans="1:23" x14ac:dyDescent="0.25">
      <c r="B16" s="6">
        <f>'CL &amp; Data'!B438/1000000000</f>
        <v>0.88944999999999996</v>
      </c>
      <c r="D16" s="6">
        <f>'CL &amp; Data'!C438</f>
        <v>-3.5134370000000001</v>
      </c>
      <c r="F16" s="6">
        <f>'CL &amp; Data'!D438</f>
        <v>-77.782180999999994</v>
      </c>
      <c r="H16" s="6">
        <f>'CL &amp; Data'!E438</f>
        <v>-36.753982999999998</v>
      </c>
      <c r="J16" s="6">
        <f>'CL &amp; Data'!F438</f>
        <v>-54.682541000000001</v>
      </c>
      <c r="L16" s="6">
        <f>'CL &amp; Data'!L438/1000000000</f>
        <v>0.88944999999999996</v>
      </c>
      <c r="N16" s="6">
        <f>'CL &amp; Data'!M438</f>
        <v>-0.25905845</v>
      </c>
      <c r="P16" s="6">
        <f>'CL &amp; Data'!N438</f>
        <v>-80.462249999999997</v>
      </c>
      <c r="R16" s="6">
        <f>'CL &amp; Data'!O438</f>
        <v>-53.818843999999999</v>
      </c>
      <c r="T16" s="6">
        <f>'CL &amp; Data'!P438</f>
        <v>-37.509911000000002</v>
      </c>
    </row>
    <row r="17" spans="2:20" x14ac:dyDescent="0.25">
      <c r="B17" s="6">
        <f>'CL &amp; Data'!B439/1000000000</f>
        <v>0.96940000000000004</v>
      </c>
      <c r="D17" s="6">
        <f>'CL &amp; Data'!C439</f>
        <v>-3.5623790999999998</v>
      </c>
      <c r="F17" s="6">
        <f>'CL &amp; Data'!D439</f>
        <v>-73.849250999999995</v>
      </c>
      <c r="H17" s="6">
        <f>'CL &amp; Data'!E439</f>
        <v>-36.754542999999998</v>
      </c>
      <c r="J17" s="6">
        <f>'CL &amp; Data'!F439</f>
        <v>-51.897789000000003</v>
      </c>
      <c r="L17" s="6">
        <f>'CL &amp; Data'!L439/1000000000</f>
        <v>0.96940000000000004</v>
      </c>
      <c r="N17" s="6">
        <f>'CL &amp; Data'!M439</f>
        <v>-0.33030706999999998</v>
      </c>
      <c r="P17" s="6">
        <f>'CL &amp; Data'!N439</f>
        <v>-76.114311000000001</v>
      </c>
      <c r="R17" s="6">
        <f>'CL &amp; Data'!O439</f>
        <v>-50.850777000000001</v>
      </c>
      <c r="T17" s="6">
        <f>'CL &amp; Data'!P439</f>
        <v>-37.044483</v>
      </c>
    </row>
    <row r="18" spans="2:20" x14ac:dyDescent="0.25">
      <c r="B18" s="6">
        <f>'CL &amp; Data'!B440/1000000000</f>
        <v>1.04935</v>
      </c>
      <c r="D18" s="6">
        <f>'CL &amp; Data'!C440</f>
        <v>-3.6166638999999998</v>
      </c>
      <c r="F18" s="6">
        <f>'CL &amp; Data'!D440</f>
        <v>-71.829421999999994</v>
      </c>
      <c r="H18" s="6">
        <f>'CL &amp; Data'!E440</f>
        <v>-36.691391000000003</v>
      </c>
      <c r="J18" s="6">
        <f>'CL &amp; Data'!F440</f>
        <v>-49.137779000000002</v>
      </c>
      <c r="L18" s="6">
        <f>'CL &amp; Data'!L440/1000000000</f>
        <v>1.04935</v>
      </c>
      <c r="N18" s="6">
        <f>'CL &amp; Data'!M440</f>
        <v>-0.43517517999999999</v>
      </c>
      <c r="P18" s="6">
        <f>'CL &amp; Data'!N440</f>
        <v>-74.101601000000002</v>
      </c>
      <c r="R18" s="6">
        <f>'CL &amp; Data'!O440</f>
        <v>-48.039661000000002</v>
      </c>
      <c r="T18" s="6">
        <f>'CL &amp; Data'!P440</f>
        <v>-36.870227999999997</v>
      </c>
    </row>
    <row r="19" spans="2:20" x14ac:dyDescent="0.25">
      <c r="B19" s="6">
        <f>'CL &amp; Data'!B441/1000000000</f>
        <v>1.1293</v>
      </c>
      <c r="D19" s="6">
        <f>'CL &amp; Data'!C441</f>
        <v>-3.6921225</v>
      </c>
      <c r="F19" s="6">
        <f>'CL &amp; Data'!D441</f>
        <v>-70.898833999999994</v>
      </c>
      <c r="H19" s="6">
        <f>'CL &amp; Data'!E441</f>
        <v>-36.675109999999997</v>
      </c>
      <c r="J19" s="6">
        <f>'CL &amp; Data'!F441</f>
        <v>-46.649726999999999</v>
      </c>
      <c r="L19" s="6">
        <f>'CL &amp; Data'!L441/1000000000</f>
        <v>1.1293</v>
      </c>
      <c r="N19" s="6">
        <f>'CL &amp; Data'!M441</f>
        <v>-0.56115431000000005</v>
      </c>
      <c r="P19" s="6">
        <f>'CL &amp; Data'!N441</f>
        <v>-71.702095</v>
      </c>
      <c r="R19" s="6">
        <f>'CL &amp; Data'!O441</f>
        <v>-45.789825</v>
      </c>
      <c r="T19" s="6">
        <f>'CL &amp; Data'!P441</f>
        <v>-36.875492000000001</v>
      </c>
    </row>
    <row r="20" spans="2:20" x14ac:dyDescent="0.25">
      <c r="B20" s="6">
        <f>'CL &amp; Data'!B442/1000000000</f>
        <v>1.2092499999999999</v>
      </c>
      <c r="D20" s="6">
        <f>'CL &amp; Data'!C442</f>
        <v>-3.7875195000000001</v>
      </c>
      <c r="F20" s="6">
        <f>'CL &amp; Data'!D442</f>
        <v>-70.046761000000004</v>
      </c>
      <c r="H20" s="6">
        <f>'CL &amp; Data'!E442</f>
        <v>-36.692245</v>
      </c>
      <c r="J20" s="6">
        <f>'CL &amp; Data'!F442</f>
        <v>-43.809299000000003</v>
      </c>
      <c r="L20" s="6">
        <f>'CL &amp; Data'!L442/1000000000</f>
        <v>1.2092499999999999</v>
      </c>
      <c r="N20" s="6">
        <f>'CL &amp; Data'!M442</f>
        <v>-0.72585224999999998</v>
      </c>
      <c r="P20" s="6">
        <f>'CL &amp; Data'!N442</f>
        <v>-69.038803000000001</v>
      </c>
      <c r="R20" s="6">
        <f>'CL &amp; Data'!O442</f>
        <v>-43.229103000000002</v>
      </c>
      <c r="T20" s="6">
        <f>'CL &amp; Data'!P442</f>
        <v>-36.827933999999999</v>
      </c>
    </row>
    <row r="21" spans="2:20" x14ac:dyDescent="0.25">
      <c r="B21" s="6">
        <f>'CL &amp; Data'!B443/1000000000</f>
        <v>1.2891999999999999</v>
      </c>
      <c r="D21" s="6">
        <f>'CL &amp; Data'!C443</f>
        <v>-3.8806231000000002</v>
      </c>
      <c r="F21" s="6">
        <f>'CL &amp; Data'!D443</f>
        <v>-69.124122999999997</v>
      </c>
      <c r="H21" s="6">
        <f>'CL &amp; Data'!E443</f>
        <v>-37.051032999999997</v>
      </c>
      <c r="J21" s="6">
        <f>'CL &amp; Data'!F443</f>
        <v>-41.288567</v>
      </c>
      <c r="L21" s="6">
        <f>'CL &amp; Data'!L443/1000000000</f>
        <v>1.2891999999999999</v>
      </c>
      <c r="N21" s="6">
        <f>'CL &amp; Data'!M443</f>
        <v>-0.92219275000000001</v>
      </c>
      <c r="P21" s="6">
        <f>'CL &amp; Data'!N443</f>
        <v>-66.469680999999994</v>
      </c>
      <c r="R21" s="6">
        <f>'CL &amp; Data'!O443</f>
        <v>-40.857188999999998</v>
      </c>
      <c r="T21" s="6">
        <f>'CL &amp; Data'!P443</f>
        <v>-37.248432000000001</v>
      </c>
    </row>
    <row r="22" spans="2:20" x14ac:dyDescent="0.25">
      <c r="B22" s="6">
        <f>'CL &amp; Data'!B444/1000000000</f>
        <v>1.3691500000000001</v>
      </c>
      <c r="D22" s="6">
        <f>'CL &amp; Data'!C444</f>
        <v>-4.0090408000000002</v>
      </c>
      <c r="F22" s="6">
        <f>'CL &amp; Data'!D444</f>
        <v>-68.012550000000005</v>
      </c>
      <c r="H22" s="6">
        <f>'CL &amp; Data'!E444</f>
        <v>-38.059074000000003</v>
      </c>
      <c r="J22" s="6">
        <f>'CL &amp; Data'!F444</f>
        <v>-39.594577999999998</v>
      </c>
      <c r="L22" s="6">
        <f>'CL &amp; Data'!L444/1000000000</f>
        <v>1.3691500000000001</v>
      </c>
      <c r="N22" s="6">
        <f>'CL &amp; Data'!M444</f>
        <v>-1.1370126</v>
      </c>
      <c r="P22" s="6">
        <f>'CL &amp; Data'!N444</f>
        <v>-64.461181999999994</v>
      </c>
      <c r="R22" s="6">
        <f>'CL &amp; Data'!O444</f>
        <v>-39.410271000000002</v>
      </c>
      <c r="T22" s="6">
        <f>'CL &amp; Data'!P444</f>
        <v>-38.337634999999999</v>
      </c>
    </row>
    <row r="23" spans="2:20" x14ac:dyDescent="0.25">
      <c r="B23" s="6">
        <f>'CL &amp; Data'!B445/1000000000</f>
        <v>1.4491000000000001</v>
      </c>
      <c r="D23" s="6">
        <f>'CL &amp; Data'!C445</f>
        <v>-4.1585802999999997</v>
      </c>
      <c r="F23" s="6">
        <f>'CL &amp; Data'!D445</f>
        <v>-66.688736000000006</v>
      </c>
      <c r="H23" s="6">
        <f>'CL &amp; Data'!E445</f>
        <v>-39.198138999999998</v>
      </c>
      <c r="J23" s="6">
        <f>'CL &amp; Data'!F445</f>
        <v>-38.352961999999998</v>
      </c>
      <c r="L23" s="6">
        <f>'CL &amp; Data'!L445/1000000000</f>
        <v>1.4491000000000001</v>
      </c>
      <c r="N23" s="6">
        <f>'CL &amp; Data'!M445</f>
        <v>-1.3478490000000001</v>
      </c>
      <c r="P23" s="6">
        <f>'CL &amp; Data'!N445</f>
        <v>-62.595291000000003</v>
      </c>
      <c r="R23" s="6">
        <f>'CL &amp; Data'!O445</f>
        <v>-38.301495000000003</v>
      </c>
      <c r="T23" s="6">
        <f>'CL &amp; Data'!P445</f>
        <v>-39.327629000000002</v>
      </c>
    </row>
    <row r="24" spans="2:20" x14ac:dyDescent="0.25">
      <c r="B24" s="6">
        <f>'CL &amp; Data'!B446/1000000000</f>
        <v>1.52905</v>
      </c>
      <c r="D24" s="6">
        <f>'CL &amp; Data'!C446</f>
        <v>-4.3078212999999996</v>
      </c>
      <c r="F24" s="6">
        <f>'CL &amp; Data'!D446</f>
        <v>-65.632980000000003</v>
      </c>
      <c r="H24" s="6">
        <f>'CL &amp; Data'!E446</f>
        <v>-40.783214999999998</v>
      </c>
      <c r="J24" s="6">
        <f>'CL &amp; Data'!F446</f>
        <v>-37.513893000000003</v>
      </c>
      <c r="L24" s="6">
        <f>'CL &amp; Data'!L446/1000000000</f>
        <v>1.52905</v>
      </c>
      <c r="N24" s="6">
        <f>'CL &amp; Data'!M446</f>
        <v>-1.5835518</v>
      </c>
      <c r="P24" s="6">
        <f>'CL &amp; Data'!N446</f>
        <v>-61.271374000000002</v>
      </c>
      <c r="R24" s="6">
        <f>'CL &amp; Data'!O446</f>
        <v>-37.277228999999998</v>
      </c>
      <c r="T24" s="6">
        <f>'CL &amp; Data'!P446</f>
        <v>-40.592281</v>
      </c>
    </row>
    <row r="25" spans="2:20" x14ac:dyDescent="0.25">
      <c r="B25" s="6">
        <f>'CL &amp; Data'!B447/1000000000</f>
        <v>1.609</v>
      </c>
      <c r="D25" s="6">
        <f>'CL &amp; Data'!C447</f>
        <v>-4.4367156000000003</v>
      </c>
      <c r="F25" s="6">
        <f>'CL &amp; Data'!D447</f>
        <v>-64.521575999999996</v>
      </c>
      <c r="H25" s="6">
        <f>'CL &amp; Data'!E447</f>
        <v>-42.500835000000002</v>
      </c>
      <c r="J25" s="6">
        <f>'CL &amp; Data'!F447</f>
        <v>-36.805244000000002</v>
      </c>
      <c r="L25" s="6">
        <f>'CL &amp; Data'!L447/1000000000</f>
        <v>1.609</v>
      </c>
      <c r="N25" s="6">
        <f>'CL &amp; Data'!M447</f>
        <v>-1.8318243000000001</v>
      </c>
      <c r="P25" s="6">
        <f>'CL &amp; Data'!N447</f>
        <v>-60.504925</v>
      </c>
      <c r="R25" s="6">
        <f>'CL &amp; Data'!O447</f>
        <v>-36.479374</v>
      </c>
      <c r="T25" s="6">
        <f>'CL &amp; Data'!P447</f>
        <v>-42.252665999999998</v>
      </c>
    </row>
    <row r="26" spans="2:20" x14ac:dyDescent="0.25">
      <c r="B26" s="6">
        <f>'CL &amp; Data'!B448/1000000000</f>
        <v>1.68895</v>
      </c>
      <c r="D26" s="6">
        <f>'CL &amp; Data'!C448</f>
        <v>-4.5541725</v>
      </c>
      <c r="F26" s="6">
        <f>'CL &amp; Data'!D448</f>
        <v>-62.617564999999999</v>
      </c>
      <c r="H26" s="6">
        <f>'CL &amp; Data'!E448</f>
        <v>-44.139130000000002</v>
      </c>
      <c r="J26" s="6">
        <f>'CL &amp; Data'!F448</f>
        <v>-36.025886999999997</v>
      </c>
      <c r="L26" s="6">
        <f>'CL &amp; Data'!L448/1000000000</f>
        <v>1.68895</v>
      </c>
      <c r="N26" s="6">
        <f>'CL &amp; Data'!M448</f>
        <v>-2.0838299</v>
      </c>
      <c r="P26" s="6">
        <f>'CL &amp; Data'!N448</f>
        <v>-59.856720000000003</v>
      </c>
      <c r="R26" s="6">
        <f>'CL &amp; Data'!O448</f>
        <v>-35.654899999999998</v>
      </c>
      <c r="T26" s="6">
        <f>'CL &amp; Data'!P448</f>
        <v>-44.016468000000003</v>
      </c>
    </row>
    <row r="27" spans="2:20" x14ac:dyDescent="0.25">
      <c r="B27" s="6">
        <f>'CL &amp; Data'!B449/1000000000</f>
        <v>1.7688999999999999</v>
      </c>
      <c r="D27" s="6">
        <f>'CL &amp; Data'!C449</f>
        <v>-4.6711102000000002</v>
      </c>
      <c r="F27" s="6">
        <f>'CL &amp; Data'!D449</f>
        <v>-60.791370000000001</v>
      </c>
      <c r="H27" s="6">
        <f>'CL &amp; Data'!E449</f>
        <v>-46.031536000000003</v>
      </c>
      <c r="J27" s="6">
        <f>'CL &amp; Data'!F449</f>
        <v>-35.384112999999999</v>
      </c>
      <c r="L27" s="6">
        <f>'CL &amp; Data'!L449/1000000000</f>
        <v>1.7688999999999999</v>
      </c>
      <c r="N27" s="6">
        <f>'CL &amp; Data'!M449</f>
        <v>-2.3320363</v>
      </c>
      <c r="P27" s="6">
        <f>'CL &amp; Data'!N449</f>
        <v>-59.443595999999999</v>
      </c>
      <c r="R27" s="6">
        <f>'CL &amp; Data'!O449</f>
        <v>-35.021858000000002</v>
      </c>
      <c r="T27" s="6">
        <f>'CL &amp; Data'!P449</f>
        <v>-46.132750999999999</v>
      </c>
    </row>
    <row r="28" spans="2:20" x14ac:dyDescent="0.25">
      <c r="B28" s="6">
        <f>'CL &amp; Data'!B450/1000000000</f>
        <v>1.8488500000000001</v>
      </c>
      <c r="D28" s="6">
        <f>'CL &amp; Data'!C450</f>
        <v>-4.7886109000000001</v>
      </c>
      <c r="F28" s="6">
        <f>'CL &amp; Data'!D450</f>
        <v>-58.808788</v>
      </c>
      <c r="H28" s="6">
        <f>'CL &amp; Data'!E450</f>
        <v>-48.278514999999999</v>
      </c>
      <c r="J28" s="6">
        <f>'CL &amp; Data'!F450</f>
        <v>-34.965153000000001</v>
      </c>
      <c r="L28" s="6">
        <f>'CL &amp; Data'!L450/1000000000</f>
        <v>1.8488500000000001</v>
      </c>
      <c r="N28" s="6">
        <f>'CL &amp; Data'!M450</f>
        <v>-2.5723471999999998</v>
      </c>
      <c r="P28" s="6">
        <f>'CL &amp; Data'!N450</f>
        <v>-59.232165999999999</v>
      </c>
      <c r="R28" s="6">
        <f>'CL &amp; Data'!O450</f>
        <v>-34.586421999999999</v>
      </c>
      <c r="T28" s="6">
        <f>'CL &amp; Data'!P450</f>
        <v>-48.444217999999999</v>
      </c>
    </row>
    <row r="29" spans="2:20" x14ac:dyDescent="0.25">
      <c r="B29" s="6">
        <f>'CL &amp; Data'!B451/1000000000</f>
        <v>1.9288000000000001</v>
      </c>
      <c r="D29" s="6">
        <f>'CL &amp; Data'!C451</f>
        <v>-4.9346728000000004</v>
      </c>
      <c r="F29" s="6">
        <f>'CL &amp; Data'!D451</f>
        <v>-56.739685000000001</v>
      </c>
      <c r="H29" s="6">
        <f>'CL &amp; Data'!E451</f>
        <v>-51.459811999999999</v>
      </c>
      <c r="J29" s="6">
        <f>'CL &amp; Data'!F451</f>
        <v>-34.470790999999998</v>
      </c>
      <c r="L29" s="6">
        <f>'CL &amp; Data'!L451/1000000000</f>
        <v>1.9288000000000001</v>
      </c>
      <c r="N29" s="6">
        <f>'CL &amp; Data'!M451</f>
        <v>-2.8050543999999999</v>
      </c>
      <c r="P29" s="6">
        <f>'CL &amp; Data'!N451</f>
        <v>-59.560875000000003</v>
      </c>
      <c r="R29" s="6">
        <f>'CL &amp; Data'!O451</f>
        <v>-34.029921999999999</v>
      </c>
      <c r="T29" s="6">
        <f>'CL &amp; Data'!P451</f>
        <v>-50.428908999999997</v>
      </c>
    </row>
    <row r="30" spans="2:20" x14ac:dyDescent="0.25">
      <c r="B30" s="6">
        <f>'CL &amp; Data'!B452/1000000000</f>
        <v>2.00875</v>
      </c>
      <c r="D30" s="6">
        <f>'CL &amp; Data'!C452</f>
        <v>-5.0650481999999997</v>
      </c>
      <c r="F30" s="6">
        <f>'CL &amp; Data'!D452</f>
        <v>-54.978198999999996</v>
      </c>
      <c r="H30" s="6">
        <f>'CL &amp; Data'!E452</f>
        <v>-53.770527000000001</v>
      </c>
      <c r="J30" s="6">
        <f>'CL &amp; Data'!F452</f>
        <v>-34.048243999999997</v>
      </c>
      <c r="L30" s="6">
        <f>'CL &amp; Data'!L452/1000000000</f>
        <v>2.00875</v>
      </c>
      <c r="N30" s="6">
        <f>'CL &amp; Data'!M452</f>
        <v>-3.0455315000000001</v>
      </c>
      <c r="P30" s="6">
        <f>'CL &amp; Data'!N452</f>
        <v>-60.130482000000001</v>
      </c>
      <c r="R30" s="6">
        <f>'CL &amp; Data'!O452</f>
        <v>-33.584305000000001</v>
      </c>
      <c r="T30" s="6">
        <f>'CL &amp; Data'!P452</f>
        <v>-52.570267000000001</v>
      </c>
    </row>
    <row r="31" spans="2:20" x14ac:dyDescent="0.25">
      <c r="B31" s="6">
        <f>'CL &amp; Data'!B453/1000000000</f>
        <v>2.0886999999999998</v>
      </c>
      <c r="D31" s="6">
        <f>'CL &amp; Data'!C453</f>
        <v>-5.1787685999999997</v>
      </c>
      <c r="F31" s="6">
        <f>'CL &amp; Data'!D453</f>
        <v>-53.759177999999999</v>
      </c>
      <c r="H31" s="6">
        <f>'CL &amp; Data'!E453</f>
        <v>-55.437897</v>
      </c>
      <c r="J31" s="6">
        <f>'CL &amp; Data'!F453</f>
        <v>-33.783005000000003</v>
      </c>
      <c r="L31" s="6">
        <f>'CL &amp; Data'!L453/1000000000</f>
        <v>2.0886999999999998</v>
      </c>
      <c r="N31" s="6">
        <f>'CL &amp; Data'!M453</f>
        <v>-3.3014096999999998</v>
      </c>
      <c r="P31" s="6">
        <f>'CL &amp; Data'!N453</f>
        <v>-60.401195999999999</v>
      </c>
      <c r="R31" s="6">
        <f>'CL &amp; Data'!O453</f>
        <v>-33.315598000000001</v>
      </c>
      <c r="T31" s="6">
        <f>'CL &amp; Data'!P453</f>
        <v>-53.962288000000001</v>
      </c>
    </row>
    <row r="32" spans="2:20" x14ac:dyDescent="0.25">
      <c r="B32" s="6">
        <f>'CL &amp; Data'!B454/1000000000</f>
        <v>2.16865</v>
      </c>
      <c r="D32" s="6">
        <f>'CL &amp; Data'!C454</f>
        <v>-5.2842716999999997</v>
      </c>
      <c r="F32" s="6">
        <f>'CL &amp; Data'!D454</f>
        <v>-52.912368999999998</v>
      </c>
      <c r="H32" s="6">
        <f>'CL &amp; Data'!E454</f>
        <v>-56.225147</v>
      </c>
      <c r="J32" s="6">
        <f>'CL &amp; Data'!F454</f>
        <v>-33.429603999999998</v>
      </c>
      <c r="L32" s="6">
        <f>'CL &amp; Data'!L454/1000000000</f>
        <v>2.16865</v>
      </c>
      <c r="N32" s="6">
        <f>'CL &amp; Data'!M454</f>
        <v>-3.5623035000000001</v>
      </c>
      <c r="P32" s="6">
        <f>'CL &amp; Data'!N454</f>
        <v>-60.657260999999998</v>
      </c>
      <c r="R32" s="6">
        <f>'CL &amp; Data'!O454</f>
        <v>-32.964424000000001</v>
      </c>
      <c r="T32" s="6">
        <f>'CL &amp; Data'!P454</f>
        <v>-54.019722000000002</v>
      </c>
    </row>
    <row r="33" spans="2:20" x14ac:dyDescent="0.25">
      <c r="B33" s="6">
        <f>'CL &amp; Data'!B455/1000000000</f>
        <v>2.2486000000000002</v>
      </c>
      <c r="D33" s="6">
        <f>'CL &amp; Data'!C455</f>
        <v>-5.3884416000000002</v>
      </c>
      <c r="F33" s="6">
        <f>'CL &amp; Data'!D455</f>
        <v>-52.432915000000001</v>
      </c>
      <c r="H33" s="6">
        <f>'CL &amp; Data'!E455</f>
        <v>-56.137379000000003</v>
      </c>
      <c r="J33" s="6">
        <f>'CL &amp; Data'!F455</f>
        <v>-33.041733000000001</v>
      </c>
      <c r="L33" s="6">
        <f>'CL &amp; Data'!L455/1000000000</f>
        <v>2.2486000000000002</v>
      </c>
      <c r="N33" s="6">
        <f>'CL &amp; Data'!M455</f>
        <v>-3.8259357999999999</v>
      </c>
      <c r="P33" s="6">
        <f>'CL &amp; Data'!N455</f>
        <v>-61.277400999999998</v>
      </c>
      <c r="R33" s="6">
        <f>'CL &amp; Data'!O455</f>
        <v>-32.587135000000004</v>
      </c>
      <c r="T33" s="6">
        <f>'CL &amp; Data'!P455</f>
        <v>-53.798305999999997</v>
      </c>
    </row>
    <row r="34" spans="2:20" x14ac:dyDescent="0.25">
      <c r="B34" s="6">
        <f>'CL &amp; Data'!B456/1000000000</f>
        <v>2.3285499999999999</v>
      </c>
      <c r="D34" s="6">
        <f>'CL &amp; Data'!C456</f>
        <v>-5.4804826000000002</v>
      </c>
      <c r="F34" s="6">
        <f>'CL &amp; Data'!D456</f>
        <v>-52.287125000000003</v>
      </c>
      <c r="H34" s="6">
        <f>'CL &amp; Data'!E456</f>
        <v>-53.791362999999997</v>
      </c>
      <c r="J34" s="6">
        <f>'CL &amp; Data'!F456</f>
        <v>-32.895355000000002</v>
      </c>
      <c r="L34" s="6">
        <f>'CL &amp; Data'!L456/1000000000</f>
        <v>2.3285499999999999</v>
      </c>
      <c r="N34" s="6">
        <f>'CL &amp; Data'!M456</f>
        <v>-4.0790854000000003</v>
      </c>
      <c r="P34" s="6">
        <f>'CL &amp; Data'!N456</f>
        <v>-62.026153999999998</v>
      </c>
      <c r="R34" s="6">
        <f>'CL &amp; Data'!O456</f>
        <v>-32.453636000000003</v>
      </c>
      <c r="T34" s="6">
        <f>'CL &amp; Data'!P456</f>
        <v>-53.126987</v>
      </c>
    </row>
    <row r="35" spans="2:20" x14ac:dyDescent="0.25">
      <c r="B35" s="6">
        <f>'CL &amp; Data'!B457/1000000000</f>
        <v>2.4085000000000001</v>
      </c>
      <c r="D35" s="6">
        <f>'CL &amp; Data'!C457</f>
        <v>-5.6003455999999998</v>
      </c>
      <c r="F35" s="6">
        <f>'CL &amp; Data'!D457</f>
        <v>-52.307167</v>
      </c>
      <c r="H35" s="6">
        <f>'CL &amp; Data'!E457</f>
        <v>-51.369247000000001</v>
      </c>
      <c r="J35" s="6">
        <f>'CL &amp; Data'!F457</f>
        <v>-32.641562999999998</v>
      </c>
      <c r="L35" s="6">
        <f>'CL &amp; Data'!L457/1000000000</f>
        <v>2.4085000000000001</v>
      </c>
      <c r="N35" s="6">
        <f>'CL &amp; Data'!M457</f>
        <v>-4.3278131000000002</v>
      </c>
      <c r="P35" s="6">
        <f>'CL &amp; Data'!N457</f>
        <v>-62.484321999999999</v>
      </c>
      <c r="R35" s="6">
        <f>'CL &amp; Data'!O457</f>
        <v>-32.239998</v>
      </c>
      <c r="T35" s="6">
        <f>'CL &amp; Data'!P457</f>
        <v>-51.375751000000001</v>
      </c>
    </row>
    <row r="36" spans="2:20" x14ac:dyDescent="0.25">
      <c r="B36" s="6">
        <f>'CL &amp; Data'!B458/1000000000</f>
        <v>2.4884499999999998</v>
      </c>
      <c r="D36" s="6">
        <f>'CL &amp; Data'!C458</f>
        <v>-5.7198852999999996</v>
      </c>
      <c r="F36" s="6">
        <f>'CL &amp; Data'!D458</f>
        <v>-52.541865999999999</v>
      </c>
      <c r="H36" s="6">
        <f>'CL &amp; Data'!E458</f>
        <v>-49.240062999999999</v>
      </c>
      <c r="J36" s="6">
        <f>'CL &amp; Data'!F458</f>
        <v>-32.407027999999997</v>
      </c>
      <c r="L36" s="6">
        <f>'CL &amp; Data'!L458/1000000000</f>
        <v>2.4884499999999998</v>
      </c>
      <c r="N36" s="6">
        <f>'CL &amp; Data'!M458</f>
        <v>-4.5875759</v>
      </c>
      <c r="P36" s="6">
        <f>'CL &amp; Data'!N458</f>
        <v>-63.962639000000003</v>
      </c>
      <c r="R36" s="6">
        <f>'CL &amp; Data'!O458</f>
        <v>-32.036942000000003</v>
      </c>
      <c r="T36" s="6">
        <f>'CL &amp; Data'!P458</f>
        <v>-49.325474</v>
      </c>
    </row>
    <row r="37" spans="2:20" x14ac:dyDescent="0.25">
      <c r="B37" s="6">
        <f>'CL &amp; Data'!B459/1000000000</f>
        <v>2.5684</v>
      </c>
      <c r="D37" s="6">
        <f>'CL &amp; Data'!C459</f>
        <v>-5.8402867000000001</v>
      </c>
      <c r="F37" s="6">
        <f>'CL &amp; Data'!D459</f>
        <v>-52.955069999999999</v>
      </c>
      <c r="H37" s="6">
        <f>'CL &amp; Data'!E459</f>
        <v>-46.934189000000003</v>
      </c>
      <c r="J37" s="6">
        <f>'CL &amp; Data'!F459</f>
        <v>-32.324280000000002</v>
      </c>
      <c r="L37" s="6">
        <f>'CL &amp; Data'!L459/1000000000</f>
        <v>2.5684</v>
      </c>
      <c r="N37" s="6">
        <f>'CL &amp; Data'!M459</f>
        <v>-4.8389515999999997</v>
      </c>
      <c r="P37" s="6">
        <f>'CL &amp; Data'!N459</f>
        <v>-65.907677000000007</v>
      </c>
      <c r="R37" s="6">
        <f>'CL &amp; Data'!O459</f>
        <v>-32.031123999999998</v>
      </c>
      <c r="T37" s="6">
        <f>'CL &amp; Data'!P459</f>
        <v>-47.290443000000003</v>
      </c>
    </row>
    <row r="38" spans="2:20" x14ac:dyDescent="0.25">
      <c r="B38" s="6">
        <f>'CL &amp; Data'!B460/1000000000</f>
        <v>2.6483500000000002</v>
      </c>
      <c r="D38" s="6">
        <f>'CL &amp; Data'!C460</f>
        <v>-5.9477596000000004</v>
      </c>
      <c r="F38" s="6">
        <f>'CL &amp; Data'!D460</f>
        <v>-53.651913</v>
      </c>
      <c r="H38" s="6">
        <f>'CL &amp; Data'!E460</f>
        <v>-44.628898999999997</v>
      </c>
      <c r="J38" s="6">
        <f>'CL &amp; Data'!F460</f>
        <v>-32.267960000000002</v>
      </c>
      <c r="L38" s="6">
        <f>'CL &amp; Data'!L460/1000000000</f>
        <v>2.6483500000000002</v>
      </c>
      <c r="N38" s="6">
        <f>'CL &amp; Data'!M460</f>
        <v>-5.0994567999999996</v>
      </c>
      <c r="P38" s="6">
        <f>'CL &amp; Data'!N460</f>
        <v>-67.247917000000001</v>
      </c>
      <c r="R38" s="6">
        <f>'CL &amp; Data'!O460</f>
        <v>-32.026035</v>
      </c>
      <c r="T38" s="6">
        <f>'CL &amp; Data'!P460</f>
        <v>-44.866256999999997</v>
      </c>
    </row>
    <row r="39" spans="2:20" x14ac:dyDescent="0.25">
      <c r="B39" s="6">
        <f>'CL &amp; Data'!B461/1000000000</f>
        <v>2.7282999999999999</v>
      </c>
      <c r="D39" s="6">
        <f>'CL &amp; Data'!C461</f>
        <v>-6.0612940999999996</v>
      </c>
      <c r="F39" s="6">
        <f>'CL &amp; Data'!D461</f>
        <v>-54.463206999999997</v>
      </c>
      <c r="H39" s="6">
        <f>'CL &amp; Data'!E461</f>
        <v>-42.550758000000002</v>
      </c>
      <c r="J39" s="6">
        <f>'CL &amp; Data'!F461</f>
        <v>-32.179946999999999</v>
      </c>
      <c r="L39" s="6">
        <f>'CL &amp; Data'!L461/1000000000</f>
        <v>2.7282999999999999</v>
      </c>
      <c r="N39" s="6">
        <f>'CL &amp; Data'!M461</f>
        <v>-5.3651619000000004</v>
      </c>
      <c r="P39" s="6">
        <f>'CL &amp; Data'!N461</f>
        <v>-67.243965000000003</v>
      </c>
      <c r="R39" s="6">
        <f>'CL &amp; Data'!O461</f>
        <v>-31.974346000000001</v>
      </c>
      <c r="T39" s="6">
        <f>'CL &amp; Data'!P461</f>
        <v>-42.471950999999997</v>
      </c>
    </row>
    <row r="40" spans="2:20" x14ac:dyDescent="0.25">
      <c r="B40" s="6">
        <f>'CL &amp; Data'!B462/1000000000</f>
        <v>2.8082500000000001</v>
      </c>
      <c r="D40" s="6">
        <f>'CL &amp; Data'!C462</f>
        <v>-6.1575327</v>
      </c>
      <c r="F40" s="6">
        <f>'CL &amp; Data'!D462</f>
        <v>-55.241405</v>
      </c>
      <c r="H40" s="6">
        <f>'CL &amp; Data'!E462</f>
        <v>-40.842941000000003</v>
      </c>
      <c r="J40" s="6">
        <f>'CL &amp; Data'!F462</f>
        <v>-32.317588999999998</v>
      </c>
      <c r="L40" s="6">
        <f>'CL &amp; Data'!L462/1000000000</f>
        <v>2.8082500000000001</v>
      </c>
      <c r="N40" s="6">
        <f>'CL &amp; Data'!M462</f>
        <v>-5.6323208999999999</v>
      </c>
      <c r="P40" s="6">
        <f>'CL &amp; Data'!N462</f>
        <v>-67.268364000000005</v>
      </c>
      <c r="R40" s="6">
        <f>'CL &amp; Data'!O462</f>
        <v>-32.114468000000002</v>
      </c>
      <c r="T40" s="6">
        <f>'CL &amp; Data'!P462</f>
        <v>-40.312961999999999</v>
      </c>
    </row>
    <row r="41" spans="2:20" x14ac:dyDescent="0.25">
      <c r="B41" s="6">
        <f>'CL &amp; Data'!B463/1000000000</f>
        <v>2.8881999999999999</v>
      </c>
      <c r="D41" s="6">
        <f>'CL &amp; Data'!C463</f>
        <v>-6.2588524999999997</v>
      </c>
      <c r="F41" s="6">
        <f>'CL &amp; Data'!D463</f>
        <v>-56.113762000000001</v>
      </c>
      <c r="H41" s="6">
        <f>'CL &amp; Data'!E463</f>
        <v>-39.054279000000001</v>
      </c>
      <c r="J41" s="6">
        <f>'CL &amp; Data'!F463</f>
        <v>-32.519843999999999</v>
      </c>
      <c r="L41" s="6">
        <f>'CL &amp; Data'!L463/1000000000</f>
        <v>2.8881999999999999</v>
      </c>
      <c r="N41" s="6">
        <f>'CL &amp; Data'!M463</f>
        <v>-5.9057312</v>
      </c>
      <c r="P41" s="6">
        <f>'CL &amp; Data'!N463</f>
        <v>-66.043976000000001</v>
      </c>
      <c r="R41" s="6">
        <f>'CL &amp; Data'!O463</f>
        <v>-32.327205999999997</v>
      </c>
      <c r="T41" s="6">
        <f>'CL &amp; Data'!P463</f>
        <v>-38.534545999999999</v>
      </c>
    </row>
    <row r="42" spans="2:20" x14ac:dyDescent="0.25">
      <c r="B42" s="6">
        <f>'CL &amp; Data'!B464/1000000000</f>
        <v>2.9681500000000001</v>
      </c>
      <c r="D42" s="6">
        <f>'CL &amp; Data'!C464</f>
        <v>-6.382174</v>
      </c>
      <c r="F42" s="6">
        <f>'CL &amp; Data'!D464</f>
        <v>-56.965449999999997</v>
      </c>
      <c r="H42" s="6">
        <f>'CL &amp; Data'!E464</f>
        <v>-37.402282999999997</v>
      </c>
      <c r="J42" s="6">
        <f>'CL &amp; Data'!F464</f>
        <v>-32.726348999999999</v>
      </c>
      <c r="L42" s="6">
        <f>'CL &amp; Data'!L464/1000000000</f>
        <v>2.9681500000000001</v>
      </c>
      <c r="N42" s="6">
        <f>'CL &amp; Data'!M464</f>
        <v>-6.2077036000000003</v>
      </c>
      <c r="P42" s="6">
        <f>'CL &amp; Data'!N464</f>
        <v>-63.930858999999998</v>
      </c>
      <c r="R42" s="6">
        <f>'CL &amp; Data'!O464</f>
        <v>-32.540455000000001</v>
      </c>
      <c r="T42" s="6">
        <f>'CL &amp; Data'!P464</f>
        <v>-37.04166</v>
      </c>
    </row>
    <row r="43" spans="2:20" x14ac:dyDescent="0.25">
      <c r="B43" s="6">
        <f>'CL &amp; Data'!B465/1000000000</f>
        <v>3.0480999999999998</v>
      </c>
      <c r="D43" s="6">
        <f>'CL &amp; Data'!C465</f>
        <v>-6.4828185999999999</v>
      </c>
      <c r="F43" s="6">
        <f>'CL &amp; Data'!D465</f>
        <v>-57.887543000000001</v>
      </c>
      <c r="H43" s="6">
        <f>'CL &amp; Data'!E465</f>
        <v>-35.917751000000003</v>
      </c>
      <c r="J43" s="6">
        <f>'CL &amp; Data'!F465</f>
        <v>-33.071232000000002</v>
      </c>
      <c r="L43" s="6">
        <f>'CL &amp; Data'!L465/1000000000</f>
        <v>3.0480999999999998</v>
      </c>
      <c r="N43" s="6">
        <f>'CL &amp; Data'!M465</f>
        <v>-6.5386901000000002</v>
      </c>
      <c r="P43" s="6">
        <f>'CL &amp; Data'!N465</f>
        <v>-61.788947999999998</v>
      </c>
      <c r="R43" s="6">
        <f>'CL &amp; Data'!O465</f>
        <v>-32.881034999999997</v>
      </c>
      <c r="T43" s="6">
        <f>'CL &amp; Data'!P465</f>
        <v>-35.722923000000002</v>
      </c>
    </row>
    <row r="44" spans="2:20" x14ac:dyDescent="0.25">
      <c r="B44" s="6">
        <f>'CL &amp; Data'!B466/1000000000</f>
        <v>3.12805</v>
      </c>
      <c r="D44" s="6">
        <f>'CL &amp; Data'!C466</f>
        <v>-6.5584787999999996</v>
      </c>
      <c r="F44" s="6">
        <f>'CL &amp; Data'!D466</f>
        <v>-58.894123</v>
      </c>
      <c r="H44" s="6">
        <f>'CL &amp; Data'!E466</f>
        <v>-34.709896000000001</v>
      </c>
      <c r="J44" s="6">
        <f>'CL &amp; Data'!F466</f>
        <v>-33.537295999999998</v>
      </c>
      <c r="L44" s="6">
        <f>'CL &amp; Data'!L466/1000000000</f>
        <v>3.12805</v>
      </c>
      <c r="N44" s="6">
        <f>'CL &amp; Data'!M466</f>
        <v>-6.8701838999999998</v>
      </c>
      <c r="P44" s="6">
        <f>'CL &amp; Data'!N466</f>
        <v>-60.473480000000002</v>
      </c>
      <c r="R44" s="6">
        <f>'CL &amp; Data'!O466</f>
        <v>-33.376156000000002</v>
      </c>
      <c r="T44" s="6">
        <f>'CL &amp; Data'!P466</f>
        <v>-34.495987</v>
      </c>
    </row>
    <row r="45" spans="2:20" x14ac:dyDescent="0.25">
      <c r="B45" s="6">
        <f>'CL &amp; Data'!B467/1000000000</f>
        <v>3.2080000000000002</v>
      </c>
      <c r="D45" s="6">
        <f>'CL &amp; Data'!C467</f>
        <v>-6.6653757000000002</v>
      </c>
      <c r="F45" s="6">
        <f>'CL &amp; Data'!D467</f>
        <v>-60.209961</v>
      </c>
      <c r="H45" s="6">
        <f>'CL &amp; Data'!E467</f>
        <v>-33.528731999999998</v>
      </c>
      <c r="J45" s="6">
        <f>'CL &amp; Data'!F467</f>
        <v>-33.993510999999998</v>
      </c>
      <c r="L45" s="6">
        <f>'CL &amp; Data'!L467/1000000000</f>
        <v>3.2080000000000002</v>
      </c>
      <c r="N45" s="6">
        <f>'CL &amp; Data'!M467</f>
        <v>-7.2025937999999998</v>
      </c>
      <c r="P45" s="6">
        <f>'CL &amp; Data'!N467</f>
        <v>-59.050075999999997</v>
      </c>
      <c r="R45" s="6">
        <f>'CL &amp; Data'!O467</f>
        <v>-33.835751000000002</v>
      </c>
      <c r="T45" s="6">
        <f>'CL &amp; Data'!P467</f>
        <v>-33.302162000000003</v>
      </c>
    </row>
    <row r="46" spans="2:20" x14ac:dyDescent="0.25">
      <c r="B46" s="6">
        <f>'CL &amp; Data'!B468/1000000000</f>
        <v>3.2879499999999999</v>
      </c>
      <c r="D46" s="6">
        <f>'CL &amp; Data'!C468</f>
        <v>-6.7708974</v>
      </c>
      <c r="F46" s="6">
        <f>'CL &amp; Data'!D468</f>
        <v>-61.388733000000002</v>
      </c>
      <c r="H46" s="6">
        <f>'CL &amp; Data'!E468</f>
        <v>-32.476973999999998</v>
      </c>
      <c r="J46" s="6">
        <f>'CL &amp; Data'!F468</f>
        <v>-34.532684000000003</v>
      </c>
      <c r="L46" s="6">
        <f>'CL &amp; Data'!L468/1000000000</f>
        <v>3.2879499999999999</v>
      </c>
      <c r="N46" s="6">
        <f>'CL &amp; Data'!M468</f>
        <v>-7.5016160000000003</v>
      </c>
      <c r="P46" s="6">
        <f>'CL &amp; Data'!N468</f>
        <v>-58.280025000000002</v>
      </c>
      <c r="R46" s="6">
        <f>'CL &amp; Data'!O468</f>
        <v>-34.337314999999997</v>
      </c>
      <c r="T46" s="6">
        <f>'CL &amp; Data'!P468</f>
        <v>-32.218741999999999</v>
      </c>
    </row>
    <row r="47" spans="2:20" x14ac:dyDescent="0.25">
      <c r="B47" s="6">
        <f>'CL &amp; Data'!B469/1000000000</f>
        <v>3.3679000000000001</v>
      </c>
      <c r="D47" s="6">
        <f>'CL &amp; Data'!C469</f>
        <v>-6.8514775999999999</v>
      </c>
      <c r="F47" s="6">
        <f>'CL &amp; Data'!D469</f>
        <v>-62.679561999999997</v>
      </c>
      <c r="H47" s="6">
        <f>'CL &amp; Data'!E469</f>
        <v>-31.561958000000001</v>
      </c>
      <c r="J47" s="6">
        <f>'CL &amp; Data'!F469</f>
        <v>-35.154696999999999</v>
      </c>
      <c r="L47" s="6">
        <f>'CL &amp; Data'!L469/1000000000</f>
        <v>3.3679000000000001</v>
      </c>
      <c r="N47" s="6">
        <f>'CL &amp; Data'!M469</f>
        <v>-7.8227304999999996</v>
      </c>
      <c r="P47" s="6">
        <f>'CL &amp; Data'!N469</f>
        <v>-57.802216000000001</v>
      </c>
      <c r="R47" s="6">
        <f>'CL &amp; Data'!O469</f>
        <v>-34.932921999999998</v>
      </c>
      <c r="T47" s="6">
        <f>'CL &amp; Data'!P469</f>
        <v>-31.317088999999999</v>
      </c>
    </row>
    <row r="48" spans="2:20" x14ac:dyDescent="0.25">
      <c r="B48" s="6">
        <f>'CL &amp; Data'!B470/1000000000</f>
        <v>3.4478499999999999</v>
      </c>
      <c r="D48" s="6">
        <f>'CL &amp; Data'!C470</f>
        <v>-6.9441724000000002</v>
      </c>
      <c r="F48" s="6">
        <f>'CL &amp; Data'!D470</f>
        <v>-63.803722</v>
      </c>
      <c r="H48" s="6">
        <f>'CL &amp; Data'!E470</f>
        <v>-30.696179999999998</v>
      </c>
      <c r="J48" s="6">
        <f>'CL &amp; Data'!F470</f>
        <v>-35.757441999999998</v>
      </c>
      <c r="L48" s="6">
        <f>'CL &amp; Data'!L470/1000000000</f>
        <v>3.4478499999999999</v>
      </c>
      <c r="N48" s="6">
        <f>'CL &amp; Data'!M470</f>
        <v>-8.1407050999999999</v>
      </c>
      <c r="P48" s="6">
        <f>'CL &amp; Data'!N470</f>
        <v>-57.696345999999998</v>
      </c>
      <c r="R48" s="6">
        <f>'CL &amp; Data'!O470</f>
        <v>-35.586627999999997</v>
      </c>
      <c r="T48" s="6">
        <f>'CL &amp; Data'!P470</f>
        <v>-30.520658000000001</v>
      </c>
    </row>
    <row r="49" spans="2:20" x14ac:dyDescent="0.25">
      <c r="B49" s="6">
        <f>'CL &amp; Data'!B471/1000000000</f>
        <v>3.5278</v>
      </c>
      <c r="D49" s="6">
        <f>'CL &amp; Data'!C471</f>
        <v>-7.0291456999999999</v>
      </c>
      <c r="F49" s="6">
        <f>'CL &amp; Data'!D471</f>
        <v>-65.182297000000005</v>
      </c>
      <c r="H49" s="6">
        <f>'CL &amp; Data'!E471</f>
        <v>-29.867377999999999</v>
      </c>
      <c r="J49" s="6">
        <f>'CL &amp; Data'!F471</f>
        <v>-36.382057000000003</v>
      </c>
      <c r="L49" s="6">
        <f>'CL &amp; Data'!L471/1000000000</f>
        <v>3.5278</v>
      </c>
      <c r="N49" s="6">
        <f>'CL &amp; Data'!M471</f>
        <v>-8.4734487999999999</v>
      </c>
      <c r="P49" s="6">
        <f>'CL &amp; Data'!N471</f>
        <v>-57.521445999999997</v>
      </c>
      <c r="R49" s="6">
        <f>'CL &amp; Data'!O471</f>
        <v>-36.179188000000003</v>
      </c>
      <c r="T49" s="6">
        <f>'CL &amp; Data'!P471</f>
        <v>-29.732949999999999</v>
      </c>
    </row>
    <row r="50" spans="2:20" x14ac:dyDescent="0.25">
      <c r="B50" s="6">
        <f>'CL &amp; Data'!B472/1000000000</f>
        <v>3.6077499999999998</v>
      </c>
      <c r="D50" s="6">
        <f>'CL &amp; Data'!C472</f>
        <v>-7.0974196999999997</v>
      </c>
      <c r="F50" s="6">
        <f>'CL &amp; Data'!D472</f>
        <v>-66.836281</v>
      </c>
      <c r="H50" s="6">
        <f>'CL &amp; Data'!E472</f>
        <v>-29.203859000000001</v>
      </c>
      <c r="J50" s="6">
        <f>'CL &amp; Data'!F472</f>
        <v>-37.047783000000003</v>
      </c>
      <c r="L50" s="6">
        <f>'CL &amp; Data'!L472/1000000000</f>
        <v>3.6077499999999998</v>
      </c>
      <c r="N50" s="6">
        <f>'CL &amp; Data'!M472</f>
        <v>-8.7983569999999993</v>
      </c>
      <c r="P50" s="6">
        <f>'CL &amp; Data'!N472</f>
        <v>-57.676814999999998</v>
      </c>
      <c r="R50" s="6">
        <f>'CL &amp; Data'!O472</f>
        <v>-36.863475999999999</v>
      </c>
      <c r="T50" s="6">
        <f>'CL &amp; Data'!P472</f>
        <v>-29.053937999999999</v>
      </c>
    </row>
    <row r="51" spans="2:20" x14ac:dyDescent="0.25">
      <c r="B51" s="6">
        <f>'CL &amp; Data'!B473/1000000000</f>
        <v>3.6877</v>
      </c>
      <c r="D51" s="6">
        <f>'CL &amp; Data'!C473</f>
        <v>-7.1655097000000003</v>
      </c>
      <c r="F51" s="6">
        <f>'CL &amp; Data'!D473</f>
        <v>-69.645470000000003</v>
      </c>
      <c r="H51" s="6">
        <f>'CL &amp; Data'!E473</f>
        <v>-28.563158000000001</v>
      </c>
      <c r="J51" s="6">
        <f>'CL &amp; Data'!F473</f>
        <v>-37.723163999999997</v>
      </c>
      <c r="L51" s="6">
        <f>'CL &amp; Data'!L473/1000000000</f>
        <v>3.6877</v>
      </c>
      <c r="N51" s="6">
        <f>'CL &amp; Data'!M473</f>
        <v>-9.1440705999999992</v>
      </c>
      <c r="P51" s="6">
        <f>'CL &amp; Data'!N473</f>
        <v>-57.896014999999998</v>
      </c>
      <c r="R51" s="6">
        <f>'CL &amp; Data'!O473</f>
        <v>-37.583098999999997</v>
      </c>
      <c r="T51" s="6">
        <f>'CL &amp; Data'!P473</f>
        <v>-28.396806999999999</v>
      </c>
    </row>
    <row r="52" spans="2:20" x14ac:dyDescent="0.25">
      <c r="B52" s="6">
        <f>'CL &amp; Data'!B474/1000000000</f>
        <v>3.7676500000000002</v>
      </c>
      <c r="D52" s="6">
        <f>'CL &amp; Data'!C474</f>
        <v>-7.2592359000000002</v>
      </c>
      <c r="F52" s="6">
        <f>'CL &amp; Data'!D474</f>
        <v>-73.127021999999997</v>
      </c>
      <c r="H52" s="6">
        <f>'CL &amp; Data'!E474</f>
        <v>-27.976126000000001</v>
      </c>
      <c r="J52" s="6">
        <f>'CL &amp; Data'!F474</f>
        <v>-38.410083999999998</v>
      </c>
      <c r="L52" s="6">
        <f>'CL &amp; Data'!L474/1000000000</f>
        <v>3.7676500000000002</v>
      </c>
      <c r="N52" s="6">
        <f>'CL &amp; Data'!M474</f>
        <v>-9.4471177999999991</v>
      </c>
      <c r="P52" s="6">
        <f>'CL &amp; Data'!N474</f>
        <v>-58.23901</v>
      </c>
      <c r="R52" s="6">
        <f>'CL &amp; Data'!O474</f>
        <v>-38.239899000000001</v>
      </c>
      <c r="T52" s="6">
        <f>'CL &amp; Data'!P474</f>
        <v>-27.777934999999999</v>
      </c>
    </row>
    <row r="53" spans="2:20" x14ac:dyDescent="0.25">
      <c r="B53" s="6">
        <f>'CL &amp; Data'!B475/1000000000</f>
        <v>3.8475999999999999</v>
      </c>
      <c r="D53" s="6">
        <f>'CL &amp; Data'!C475</f>
        <v>-7.3753900999999997</v>
      </c>
      <c r="F53" s="6">
        <f>'CL &amp; Data'!D475</f>
        <v>-74.779266000000007</v>
      </c>
      <c r="H53" s="6">
        <f>'CL &amp; Data'!E475</f>
        <v>-27.397831</v>
      </c>
      <c r="J53" s="6">
        <f>'CL &amp; Data'!F475</f>
        <v>-39.138362999999998</v>
      </c>
      <c r="L53" s="6">
        <f>'CL &amp; Data'!L475/1000000000</f>
        <v>3.8475999999999999</v>
      </c>
      <c r="N53" s="6">
        <f>'CL &amp; Data'!M475</f>
        <v>-9.7744827000000001</v>
      </c>
      <c r="P53" s="6">
        <f>'CL &amp; Data'!N475</f>
        <v>-58.586582</v>
      </c>
      <c r="R53" s="6">
        <f>'CL &amp; Data'!O475</f>
        <v>-38.952595000000002</v>
      </c>
      <c r="T53" s="6">
        <f>'CL &amp; Data'!P475</f>
        <v>-27.208684999999999</v>
      </c>
    </row>
    <row r="54" spans="2:20" x14ac:dyDescent="0.25">
      <c r="B54" s="6">
        <f>'CL &amp; Data'!B476/1000000000</f>
        <v>3.9275500000000001</v>
      </c>
      <c r="D54" s="6">
        <f>'CL &amp; Data'!C476</f>
        <v>-7.4658145999999999</v>
      </c>
      <c r="F54" s="6">
        <f>'CL &amp; Data'!D476</f>
        <v>-75.103461999999993</v>
      </c>
      <c r="H54" s="6">
        <f>'CL &amp; Data'!E476</f>
        <v>-26.908902999999999</v>
      </c>
      <c r="J54" s="6">
        <f>'CL &amp; Data'!F476</f>
        <v>-39.846634000000002</v>
      </c>
      <c r="L54" s="6">
        <f>'CL &amp; Data'!L476/1000000000</f>
        <v>3.9275500000000001</v>
      </c>
      <c r="N54" s="6">
        <f>'CL &amp; Data'!M476</f>
        <v>-10.109052</v>
      </c>
      <c r="P54" s="6">
        <f>'CL &amp; Data'!N476</f>
        <v>-59.181164000000003</v>
      </c>
      <c r="R54" s="6">
        <f>'CL &amp; Data'!O476</f>
        <v>-39.742607</v>
      </c>
      <c r="T54" s="6">
        <f>'CL &amp; Data'!P476</f>
        <v>-26.746061000000001</v>
      </c>
    </row>
    <row r="55" spans="2:20" x14ac:dyDescent="0.25">
      <c r="B55" s="6">
        <f>'CL &amp; Data'!B477/1000000000</f>
        <v>4.0075000000000003</v>
      </c>
      <c r="D55" s="6">
        <f>'CL &amp; Data'!C477</f>
        <v>-7.5553040999999999</v>
      </c>
      <c r="F55" s="6">
        <f>'CL &amp; Data'!D477</f>
        <v>-74.577324000000004</v>
      </c>
      <c r="H55" s="6">
        <f>'CL &amp; Data'!E477</f>
        <v>-26.434304999999998</v>
      </c>
      <c r="J55" s="6">
        <f>'CL &amp; Data'!F477</f>
        <v>-40.576962000000002</v>
      </c>
      <c r="L55" s="6">
        <f>'CL &amp; Data'!L477/1000000000</f>
        <v>4.0075000000000003</v>
      </c>
      <c r="N55" s="6">
        <f>'CL &amp; Data'!M477</f>
        <v>-10.406162999999999</v>
      </c>
      <c r="P55" s="6">
        <f>'CL &amp; Data'!N477</f>
        <v>-59.573441000000003</v>
      </c>
      <c r="R55" s="6">
        <f>'CL &amp; Data'!O477</f>
        <v>-40.485526999999998</v>
      </c>
      <c r="T55" s="6">
        <f>'CL &amp; Data'!P477</f>
        <v>-26.277393</v>
      </c>
    </row>
    <row r="56" spans="2:20" x14ac:dyDescent="0.25">
      <c r="B56" s="6">
        <f>'CL &amp; Data'!B478/1000000000</f>
        <v>4.0874499999999996</v>
      </c>
      <c r="D56" s="6">
        <f>'CL &amp; Data'!C478</f>
        <v>-7.6636414999999998</v>
      </c>
      <c r="F56" s="6">
        <f>'CL &amp; Data'!D478</f>
        <v>-72.456733999999997</v>
      </c>
      <c r="H56" s="6">
        <f>'CL &amp; Data'!E478</f>
        <v>-26.007673</v>
      </c>
      <c r="J56" s="6">
        <f>'CL &amp; Data'!F478</f>
        <v>-41.319572000000001</v>
      </c>
      <c r="L56" s="6">
        <f>'CL &amp; Data'!L478/1000000000</f>
        <v>4.0874499999999996</v>
      </c>
      <c r="N56" s="6">
        <f>'CL &amp; Data'!M478</f>
        <v>-10.707791</v>
      </c>
      <c r="P56" s="6">
        <f>'CL &amp; Data'!N478</f>
        <v>-59.887238000000004</v>
      </c>
      <c r="R56" s="6">
        <f>'CL &amp; Data'!O478</f>
        <v>-41.258006999999999</v>
      </c>
      <c r="T56" s="6">
        <f>'CL &amp; Data'!P478</f>
        <v>-25.861694</v>
      </c>
    </row>
    <row r="57" spans="2:20" x14ac:dyDescent="0.25">
      <c r="B57" s="6">
        <f>'CL &amp; Data'!B479/1000000000</f>
        <v>4.1673999999999998</v>
      </c>
      <c r="D57" s="6">
        <f>'CL &amp; Data'!C479</f>
        <v>-7.7358332000000001</v>
      </c>
      <c r="F57" s="6">
        <f>'CL &amp; Data'!D479</f>
        <v>-68.929946999999999</v>
      </c>
      <c r="H57" s="6">
        <f>'CL &amp; Data'!E479</f>
        <v>-25.619686000000002</v>
      </c>
      <c r="J57" s="6">
        <f>'CL &amp; Data'!F479</f>
        <v>-42.031578000000003</v>
      </c>
      <c r="L57" s="6">
        <f>'CL &amp; Data'!L479/1000000000</f>
        <v>4.1673999999999998</v>
      </c>
      <c r="N57" s="6">
        <f>'CL &amp; Data'!M479</f>
        <v>-10.997341</v>
      </c>
      <c r="P57" s="6">
        <f>'CL &amp; Data'!N479</f>
        <v>-60.268726000000001</v>
      </c>
      <c r="R57" s="6">
        <f>'CL &amp; Data'!O479</f>
        <v>-42.044322999999999</v>
      </c>
      <c r="T57" s="6">
        <f>'CL &amp; Data'!P479</f>
        <v>-25.474993000000001</v>
      </c>
    </row>
    <row r="58" spans="2:20" x14ac:dyDescent="0.25">
      <c r="B58" s="6">
        <f>'CL &amp; Data'!B480/1000000000</f>
        <v>4.24735</v>
      </c>
      <c r="D58" s="6">
        <f>'CL &amp; Data'!C480</f>
        <v>-7.8357000000000001</v>
      </c>
      <c r="F58" s="6">
        <f>'CL &amp; Data'!D480</f>
        <v>-66.982635000000002</v>
      </c>
      <c r="H58" s="6">
        <f>'CL &amp; Data'!E480</f>
        <v>-25.237186000000001</v>
      </c>
      <c r="J58" s="6">
        <f>'CL &amp; Data'!F480</f>
        <v>-42.729182999999999</v>
      </c>
      <c r="L58" s="6">
        <f>'CL &amp; Data'!L480/1000000000</f>
        <v>4.24735</v>
      </c>
      <c r="N58" s="6">
        <f>'CL &amp; Data'!M480</f>
        <v>-11.234436000000001</v>
      </c>
      <c r="P58" s="6">
        <f>'CL &amp; Data'!N480</f>
        <v>-60.319332000000003</v>
      </c>
      <c r="R58" s="6">
        <f>'CL &amp; Data'!O480</f>
        <v>-42.785590999999997</v>
      </c>
      <c r="T58" s="6">
        <f>'CL &amp; Data'!P480</f>
        <v>-25.115159999999999</v>
      </c>
    </row>
    <row r="59" spans="2:20" x14ac:dyDescent="0.25">
      <c r="B59" s="6">
        <f>'CL &amp; Data'!B481/1000000000</f>
        <v>4.3273000000000001</v>
      </c>
      <c r="D59" s="6">
        <f>'CL &amp; Data'!C481</f>
        <v>-7.9631457000000001</v>
      </c>
      <c r="F59" s="6">
        <f>'CL &amp; Data'!D481</f>
        <v>-65.690735000000004</v>
      </c>
      <c r="H59" s="6">
        <f>'CL &amp; Data'!E481</f>
        <v>-24.850594999999998</v>
      </c>
      <c r="J59" s="6">
        <f>'CL &amp; Data'!F481</f>
        <v>-43.413108999999999</v>
      </c>
      <c r="L59" s="6">
        <f>'CL &amp; Data'!L481/1000000000</f>
        <v>4.3273000000000001</v>
      </c>
      <c r="N59" s="6">
        <f>'CL &amp; Data'!M481</f>
        <v>-11.469645</v>
      </c>
      <c r="P59" s="6">
        <f>'CL &amp; Data'!N481</f>
        <v>-60.199879000000003</v>
      </c>
      <c r="R59" s="6">
        <f>'CL &amp; Data'!O481</f>
        <v>-43.484698999999999</v>
      </c>
      <c r="T59" s="6">
        <f>'CL &amp; Data'!P481</f>
        <v>-24.750948000000001</v>
      </c>
    </row>
    <row r="60" spans="2:20" x14ac:dyDescent="0.25">
      <c r="B60" s="6">
        <f>'CL &amp; Data'!B482/1000000000</f>
        <v>4.4072500000000003</v>
      </c>
      <c r="D60" s="6">
        <f>'CL &amp; Data'!C482</f>
        <v>-8.0722275000000003</v>
      </c>
      <c r="F60" s="6">
        <f>'CL &amp; Data'!D482</f>
        <v>-64.184890999999993</v>
      </c>
      <c r="H60" s="6">
        <f>'CL &amp; Data'!E482</f>
        <v>-24.498493</v>
      </c>
      <c r="J60" s="6">
        <f>'CL &amp; Data'!F482</f>
        <v>-44.057552000000001</v>
      </c>
      <c r="L60" s="6">
        <f>'CL &amp; Data'!L482/1000000000</f>
        <v>4.4072500000000003</v>
      </c>
      <c r="N60" s="6">
        <f>'CL &amp; Data'!M482</f>
        <v>-11.720952</v>
      </c>
      <c r="P60" s="6">
        <f>'CL &amp; Data'!N482</f>
        <v>-60.246395</v>
      </c>
      <c r="R60" s="6">
        <f>'CL &amp; Data'!O482</f>
        <v>-44.165329</v>
      </c>
      <c r="T60" s="6">
        <f>'CL &amp; Data'!P482</f>
        <v>-24.420147</v>
      </c>
    </row>
    <row r="61" spans="2:20" x14ac:dyDescent="0.25">
      <c r="B61" s="6">
        <f>'CL &amp; Data'!B483/1000000000</f>
        <v>4.4871999999999996</v>
      </c>
      <c r="D61" s="6">
        <f>'CL &amp; Data'!C483</f>
        <v>-8.1893892000000008</v>
      </c>
      <c r="F61" s="6">
        <f>'CL &amp; Data'!D483</f>
        <v>-62.845042999999997</v>
      </c>
      <c r="H61" s="6">
        <f>'CL &amp; Data'!E483</f>
        <v>-24.159054000000001</v>
      </c>
      <c r="J61" s="6">
        <f>'CL &amp; Data'!F483</f>
        <v>-44.667976000000003</v>
      </c>
      <c r="L61" s="6">
        <f>'CL &amp; Data'!L483/1000000000</f>
        <v>4.4871999999999996</v>
      </c>
      <c r="N61" s="6">
        <f>'CL &amp; Data'!M483</f>
        <v>-11.910614000000001</v>
      </c>
      <c r="P61" s="6">
        <f>'CL &amp; Data'!N483</f>
        <v>-60.465434999999999</v>
      </c>
      <c r="R61" s="6">
        <f>'CL &amp; Data'!O483</f>
        <v>-44.782139000000001</v>
      </c>
      <c r="T61" s="6">
        <f>'CL &amp; Data'!P483</f>
        <v>-24.091315999999999</v>
      </c>
    </row>
    <row r="62" spans="2:20" x14ac:dyDescent="0.25">
      <c r="B62" s="6">
        <f>'CL &amp; Data'!B484/1000000000</f>
        <v>4.5671499999999998</v>
      </c>
      <c r="D62" s="6">
        <f>'CL &amp; Data'!C484</f>
        <v>-8.3367795999999998</v>
      </c>
      <c r="F62" s="6">
        <f>'CL &amp; Data'!D484</f>
        <v>-61.736621999999997</v>
      </c>
      <c r="H62" s="6">
        <f>'CL &amp; Data'!E484</f>
        <v>-23.831181999999998</v>
      </c>
      <c r="J62" s="6">
        <f>'CL &amp; Data'!F484</f>
        <v>-45.276854999999998</v>
      </c>
      <c r="L62" s="6">
        <f>'CL &amp; Data'!L484/1000000000</f>
        <v>4.5671499999999998</v>
      </c>
      <c r="N62" s="6">
        <f>'CL &amp; Data'!M484</f>
        <v>-12.084507</v>
      </c>
      <c r="P62" s="6">
        <f>'CL &amp; Data'!N484</f>
        <v>-60.596828000000002</v>
      </c>
      <c r="R62" s="6">
        <f>'CL &amp; Data'!O484</f>
        <v>-45.402836000000001</v>
      </c>
      <c r="T62" s="6">
        <f>'CL &amp; Data'!P484</f>
        <v>-23.796514999999999</v>
      </c>
    </row>
    <row r="63" spans="2:20" x14ac:dyDescent="0.25">
      <c r="B63" s="6">
        <f>'CL &amp; Data'!B485/1000000000</f>
        <v>4.6471</v>
      </c>
      <c r="D63" s="6">
        <f>'CL &amp; Data'!C485</f>
        <v>-8.4773779000000005</v>
      </c>
      <c r="F63" s="6">
        <f>'CL &amp; Data'!D485</f>
        <v>-60.706508999999997</v>
      </c>
      <c r="H63" s="6">
        <f>'CL &amp; Data'!E485</f>
        <v>-23.553191999999999</v>
      </c>
      <c r="J63" s="6">
        <f>'CL &amp; Data'!F485</f>
        <v>-45.869770000000003</v>
      </c>
      <c r="L63" s="6">
        <f>'CL &amp; Data'!L485/1000000000</f>
        <v>4.6471</v>
      </c>
      <c r="N63" s="6">
        <f>'CL &amp; Data'!M485</f>
        <v>-12.262326</v>
      </c>
      <c r="P63" s="6">
        <f>'CL &amp; Data'!N485</f>
        <v>-60.673198999999997</v>
      </c>
      <c r="R63" s="6">
        <f>'CL &amp; Data'!O485</f>
        <v>-45.980953</v>
      </c>
      <c r="T63" s="6">
        <f>'CL &amp; Data'!P485</f>
        <v>-23.524660000000001</v>
      </c>
    </row>
    <row r="64" spans="2:20" x14ac:dyDescent="0.25">
      <c r="B64" s="6">
        <f>'CL &amp; Data'!B486/1000000000</f>
        <v>4.7270500000000002</v>
      </c>
      <c r="D64" s="6">
        <f>'CL &amp; Data'!C486</f>
        <v>-8.6342000999999993</v>
      </c>
      <c r="F64" s="6">
        <f>'CL &amp; Data'!D486</f>
        <v>-59.856254999999997</v>
      </c>
      <c r="H64" s="6">
        <f>'CL &amp; Data'!E486</f>
        <v>-23.300294999999998</v>
      </c>
      <c r="J64" s="6">
        <f>'CL &amp; Data'!F486</f>
        <v>-46.452755000000003</v>
      </c>
      <c r="L64" s="6">
        <f>'CL &amp; Data'!L486/1000000000</f>
        <v>4.7270500000000002</v>
      </c>
      <c r="N64" s="6">
        <f>'CL &amp; Data'!M486</f>
        <v>-12.415825999999999</v>
      </c>
      <c r="P64" s="6">
        <f>'CL &amp; Data'!N486</f>
        <v>-60.907744999999998</v>
      </c>
      <c r="R64" s="6">
        <f>'CL &amp; Data'!O486</f>
        <v>-46.575755999999998</v>
      </c>
      <c r="T64" s="6">
        <f>'CL &amp; Data'!P486</f>
        <v>-23.282166</v>
      </c>
    </row>
    <row r="65" spans="2:20" x14ac:dyDescent="0.25">
      <c r="B65" s="6">
        <f>'CL &amp; Data'!B487/1000000000</f>
        <v>4.8070000000000004</v>
      </c>
      <c r="D65" s="6">
        <f>'CL &amp; Data'!C487</f>
        <v>-8.8031483000000001</v>
      </c>
      <c r="F65" s="6">
        <f>'CL &amp; Data'!D487</f>
        <v>-59.363750000000003</v>
      </c>
      <c r="H65" s="6">
        <f>'CL &amp; Data'!E487</f>
        <v>-23.072814999999999</v>
      </c>
      <c r="J65" s="6">
        <f>'CL &amp; Data'!F487</f>
        <v>-47.034968999999997</v>
      </c>
      <c r="L65" s="6">
        <f>'CL &amp; Data'!L487/1000000000</f>
        <v>4.8070000000000004</v>
      </c>
      <c r="N65" s="6">
        <f>'CL &amp; Data'!M487</f>
        <v>-12.5708</v>
      </c>
      <c r="P65" s="6">
        <f>'CL &amp; Data'!N487</f>
        <v>-61.062027</v>
      </c>
      <c r="R65" s="6">
        <f>'CL &amp; Data'!O487</f>
        <v>-47.179831999999998</v>
      </c>
      <c r="T65" s="6">
        <f>'CL &amp; Data'!P487</f>
        <v>-23.043780999999999</v>
      </c>
    </row>
    <row r="66" spans="2:20" x14ac:dyDescent="0.25">
      <c r="B66" s="6">
        <f>'CL &amp; Data'!B488/1000000000</f>
        <v>4.8869499999999997</v>
      </c>
      <c r="D66" s="6">
        <f>'CL &amp; Data'!C488</f>
        <v>-8.9630814000000001</v>
      </c>
      <c r="F66" s="6">
        <f>'CL &amp; Data'!D488</f>
        <v>-58.869101999999998</v>
      </c>
      <c r="H66" s="6">
        <f>'CL &amp; Data'!E488</f>
        <v>-22.865713</v>
      </c>
      <c r="J66" s="6">
        <f>'CL &amp; Data'!F488</f>
        <v>-47.634475999999999</v>
      </c>
      <c r="L66" s="6">
        <f>'CL &amp; Data'!L488/1000000000</f>
        <v>4.8869499999999997</v>
      </c>
      <c r="N66" s="6">
        <f>'CL &amp; Data'!M488</f>
        <v>-12.770250000000001</v>
      </c>
      <c r="P66" s="6">
        <f>'CL &amp; Data'!N488</f>
        <v>-61.460602000000002</v>
      </c>
      <c r="R66" s="6">
        <f>'CL &amp; Data'!O488</f>
        <v>-47.795631</v>
      </c>
      <c r="T66" s="6">
        <f>'CL &amp; Data'!P488</f>
        <v>-22.831693999999999</v>
      </c>
    </row>
    <row r="67" spans="2:20" x14ac:dyDescent="0.25">
      <c r="B67" s="6">
        <f>'CL &amp; Data'!B489/1000000000</f>
        <v>4.9668999999999999</v>
      </c>
      <c r="D67" s="6">
        <f>'CL &amp; Data'!C489</f>
        <v>-9.1088591000000001</v>
      </c>
      <c r="F67" s="6">
        <f>'CL &amp; Data'!D489</f>
        <v>-58.546081999999998</v>
      </c>
      <c r="H67" s="6">
        <f>'CL &amp; Data'!E489</f>
        <v>-22.670185</v>
      </c>
      <c r="J67" s="6">
        <f>'CL &amp; Data'!F489</f>
        <v>-48.209049</v>
      </c>
      <c r="L67" s="6">
        <f>'CL &amp; Data'!L489/1000000000</f>
        <v>4.9668999999999999</v>
      </c>
      <c r="N67" s="6">
        <f>'CL &amp; Data'!M489</f>
        <v>-12.987223999999999</v>
      </c>
      <c r="P67" s="6">
        <f>'CL &amp; Data'!N489</f>
        <v>-61.816372000000001</v>
      </c>
      <c r="R67" s="6">
        <f>'CL &amp; Data'!O489</f>
        <v>-48.385525000000001</v>
      </c>
      <c r="T67" s="6">
        <f>'CL &amp; Data'!P489</f>
        <v>-22.618952</v>
      </c>
    </row>
    <row r="68" spans="2:20" x14ac:dyDescent="0.25">
      <c r="B68" s="6">
        <f>'CL &amp; Data'!B490/1000000000</f>
        <v>5.0468500000000001</v>
      </c>
      <c r="D68" s="6">
        <f>'CL &amp; Data'!C490</f>
        <v>-9.2623023999999994</v>
      </c>
      <c r="F68" s="6">
        <f>'CL &amp; Data'!D490</f>
        <v>-58.140926</v>
      </c>
      <c r="H68" s="6">
        <f>'CL &amp; Data'!E490</f>
        <v>-22.472733999999999</v>
      </c>
      <c r="J68" s="6">
        <f>'CL &amp; Data'!F490</f>
        <v>-48.744391999999998</v>
      </c>
      <c r="L68" s="6">
        <f>'CL &amp; Data'!L490/1000000000</f>
        <v>5.0468500000000001</v>
      </c>
      <c r="N68" s="6">
        <f>'CL &amp; Data'!M490</f>
        <v>-13.153299000000001</v>
      </c>
      <c r="P68" s="6">
        <f>'CL &amp; Data'!N490</f>
        <v>-62.568030999999998</v>
      </c>
      <c r="R68" s="6">
        <f>'CL &amp; Data'!O490</f>
        <v>-48.908855000000003</v>
      </c>
      <c r="T68" s="6">
        <f>'CL &amp; Data'!P490</f>
        <v>-22.421240000000001</v>
      </c>
    </row>
    <row r="69" spans="2:20" x14ac:dyDescent="0.25">
      <c r="B69" s="6">
        <f>'CL &amp; Data'!B491/1000000000</f>
        <v>5.1268000000000002</v>
      </c>
      <c r="D69" s="6">
        <f>'CL &amp; Data'!C491</f>
        <v>-9.4287995999999996</v>
      </c>
      <c r="F69" s="6">
        <f>'CL &amp; Data'!D491</f>
        <v>-57.526501000000003</v>
      </c>
      <c r="H69" s="6">
        <f>'CL &amp; Data'!E491</f>
        <v>-22.290613</v>
      </c>
      <c r="J69" s="6">
        <f>'CL &amp; Data'!F491</f>
        <v>-49.208224999999999</v>
      </c>
      <c r="L69" s="6">
        <f>'CL &amp; Data'!L491/1000000000</f>
        <v>5.1268000000000002</v>
      </c>
      <c r="N69" s="6">
        <f>'CL &amp; Data'!M491</f>
        <v>-13.220936</v>
      </c>
      <c r="P69" s="6">
        <f>'CL &amp; Data'!N491</f>
        <v>-62.849074999999999</v>
      </c>
      <c r="R69" s="6">
        <f>'CL &amp; Data'!O491</f>
        <v>-49.369152</v>
      </c>
      <c r="T69" s="6">
        <f>'CL &amp; Data'!P491</f>
        <v>-22.248405000000002</v>
      </c>
    </row>
    <row r="70" spans="2:20" x14ac:dyDescent="0.25">
      <c r="B70" s="6">
        <f>'CL &amp; Data'!B492/1000000000</f>
        <v>5.2067500000000004</v>
      </c>
      <c r="D70" s="6">
        <f>'CL &amp; Data'!C492</f>
        <v>-9.6134032999999999</v>
      </c>
      <c r="F70" s="6">
        <f>'CL &amp; Data'!D492</f>
        <v>-56.765628999999997</v>
      </c>
      <c r="H70" s="6">
        <f>'CL &amp; Data'!E492</f>
        <v>-22.114747999999999</v>
      </c>
      <c r="J70" s="6">
        <f>'CL &amp; Data'!F492</f>
        <v>-49.558692999999998</v>
      </c>
      <c r="L70" s="6">
        <f>'CL &amp; Data'!L492/1000000000</f>
        <v>5.2067500000000004</v>
      </c>
      <c r="N70" s="6">
        <f>'CL &amp; Data'!M492</f>
        <v>-13.211707000000001</v>
      </c>
      <c r="P70" s="6">
        <f>'CL &amp; Data'!N492</f>
        <v>-62.829292000000002</v>
      </c>
      <c r="R70" s="6">
        <f>'CL &amp; Data'!O492</f>
        <v>-49.739367999999999</v>
      </c>
      <c r="T70" s="6">
        <f>'CL &amp; Data'!P492</f>
        <v>-22.071283000000001</v>
      </c>
    </row>
    <row r="71" spans="2:20" x14ac:dyDescent="0.25">
      <c r="B71" s="6">
        <f>'CL &amp; Data'!B493/1000000000</f>
        <v>5.2866999999999997</v>
      </c>
      <c r="D71" s="6">
        <f>'CL &amp; Data'!C493</f>
        <v>-9.8060092999999995</v>
      </c>
      <c r="F71" s="6">
        <f>'CL &amp; Data'!D493</f>
        <v>-55.947155000000002</v>
      </c>
      <c r="H71" s="6">
        <f>'CL &amp; Data'!E493</f>
        <v>-21.906469000000001</v>
      </c>
      <c r="J71" s="6">
        <f>'CL &amp; Data'!F493</f>
        <v>-49.788573999999997</v>
      </c>
      <c r="L71" s="6">
        <f>'CL &amp; Data'!L493/1000000000</f>
        <v>5.2866999999999997</v>
      </c>
      <c r="N71" s="6">
        <f>'CL &amp; Data'!M493</f>
        <v>-13.158542000000001</v>
      </c>
      <c r="P71" s="6">
        <f>'CL &amp; Data'!N493</f>
        <v>-62.487102999999998</v>
      </c>
      <c r="R71" s="6">
        <f>'CL &amp; Data'!O493</f>
        <v>-49.950512000000003</v>
      </c>
      <c r="T71" s="6">
        <f>'CL &amp; Data'!P493</f>
        <v>-21.870949</v>
      </c>
    </row>
    <row r="72" spans="2:20" x14ac:dyDescent="0.25">
      <c r="B72" s="6">
        <f>'CL &amp; Data'!B494/1000000000</f>
        <v>5.3666499999999999</v>
      </c>
      <c r="D72" s="6">
        <f>'CL &amp; Data'!C494</f>
        <v>-10.020595999999999</v>
      </c>
      <c r="F72" s="6">
        <f>'CL &amp; Data'!D494</f>
        <v>-55.119090999999997</v>
      </c>
      <c r="H72" s="6">
        <f>'CL &amp; Data'!E494</f>
        <v>-21.689965999999998</v>
      </c>
      <c r="J72" s="6">
        <f>'CL &amp; Data'!F494</f>
        <v>-49.922119000000002</v>
      </c>
      <c r="L72" s="6">
        <f>'CL &amp; Data'!L494/1000000000</f>
        <v>5.3666499999999999</v>
      </c>
      <c r="N72" s="6">
        <f>'CL &amp; Data'!M494</f>
        <v>-13.038660999999999</v>
      </c>
      <c r="P72" s="6">
        <f>'CL &amp; Data'!N494</f>
        <v>-61.984535000000001</v>
      </c>
      <c r="R72" s="6">
        <f>'CL &amp; Data'!O494</f>
        <v>-50.063042000000003</v>
      </c>
      <c r="T72" s="6">
        <f>'CL &amp; Data'!P494</f>
        <v>-21.671645999999999</v>
      </c>
    </row>
    <row r="73" spans="2:20" x14ac:dyDescent="0.25">
      <c r="B73" s="6">
        <f>'CL &amp; Data'!B495/1000000000</f>
        <v>5.4466000000000001</v>
      </c>
      <c r="D73" s="6">
        <f>'CL &amp; Data'!C495</f>
        <v>-10.265915</v>
      </c>
      <c r="F73" s="6">
        <f>'CL &amp; Data'!D495</f>
        <v>-54.463405999999999</v>
      </c>
      <c r="H73" s="6">
        <f>'CL &amp; Data'!E495</f>
        <v>-21.495916000000001</v>
      </c>
      <c r="J73" s="6">
        <f>'CL &amp; Data'!F495</f>
        <v>-50.022556000000002</v>
      </c>
      <c r="L73" s="6">
        <f>'CL &amp; Data'!L495/1000000000</f>
        <v>5.4466000000000001</v>
      </c>
      <c r="N73" s="6">
        <f>'CL &amp; Data'!M495</f>
        <v>-12.8543</v>
      </c>
      <c r="P73" s="6">
        <f>'CL &amp; Data'!N495</f>
        <v>-61.272778000000002</v>
      </c>
      <c r="R73" s="6">
        <f>'CL &amp; Data'!O495</f>
        <v>-50.174487999999997</v>
      </c>
      <c r="T73" s="6">
        <f>'CL &amp; Data'!P495</f>
        <v>-21.465979000000001</v>
      </c>
    </row>
    <row r="74" spans="2:20" x14ac:dyDescent="0.25">
      <c r="B74" s="6">
        <f>'CL &amp; Data'!B496/1000000000</f>
        <v>5.5265500000000003</v>
      </c>
      <c r="D74" s="6">
        <f>'CL &amp; Data'!C496</f>
        <v>-10.543483</v>
      </c>
      <c r="F74" s="6">
        <f>'CL &amp; Data'!D496</f>
        <v>-53.961418000000002</v>
      </c>
      <c r="H74" s="6">
        <f>'CL &amp; Data'!E496</f>
        <v>-21.286531</v>
      </c>
      <c r="J74" s="6">
        <f>'CL &amp; Data'!F496</f>
        <v>-50.055079999999997</v>
      </c>
      <c r="L74" s="6">
        <f>'CL &amp; Data'!L496/1000000000</f>
        <v>5.5265500000000003</v>
      </c>
      <c r="N74" s="6">
        <f>'CL &amp; Data'!M496</f>
        <v>-12.686254</v>
      </c>
      <c r="P74" s="6">
        <f>'CL &amp; Data'!N496</f>
        <v>-60.863655000000001</v>
      </c>
      <c r="R74" s="6">
        <f>'CL &amp; Data'!O496</f>
        <v>-50.178879000000002</v>
      </c>
      <c r="T74" s="6">
        <f>'CL &amp; Data'!P496</f>
        <v>-21.249952</v>
      </c>
    </row>
    <row r="75" spans="2:20" x14ac:dyDescent="0.25">
      <c r="B75" s="6">
        <f>'CL &amp; Data'!B497/1000000000</f>
        <v>5.6064999999999996</v>
      </c>
      <c r="D75" s="6">
        <f>'CL &amp; Data'!C497</f>
        <v>-10.834331000000001</v>
      </c>
      <c r="F75" s="6">
        <f>'CL &amp; Data'!D497</f>
        <v>-53.771698000000001</v>
      </c>
      <c r="H75" s="6">
        <f>'CL &amp; Data'!E497</f>
        <v>-21.077206</v>
      </c>
      <c r="J75" s="6">
        <f>'CL &amp; Data'!F497</f>
        <v>-50.078322999999997</v>
      </c>
      <c r="L75" s="6">
        <f>'CL &amp; Data'!L497/1000000000</f>
        <v>5.6064999999999996</v>
      </c>
      <c r="N75" s="6">
        <f>'CL &amp; Data'!M497</f>
        <v>-12.485932999999999</v>
      </c>
      <c r="P75" s="6">
        <f>'CL &amp; Data'!N497</f>
        <v>-60.656879000000004</v>
      </c>
      <c r="R75" s="6">
        <f>'CL &amp; Data'!O497</f>
        <v>-50.144119000000003</v>
      </c>
      <c r="T75" s="6">
        <f>'CL &amp; Data'!P497</f>
        <v>-21.066416</v>
      </c>
    </row>
    <row r="76" spans="2:20" x14ac:dyDescent="0.25">
      <c r="B76" s="6">
        <f>'CL &amp; Data'!B498/1000000000</f>
        <v>5.6864499999999998</v>
      </c>
      <c r="D76" s="6">
        <f>'CL &amp; Data'!C498</f>
        <v>-11.164145</v>
      </c>
      <c r="F76" s="6">
        <f>'CL &amp; Data'!D498</f>
        <v>-53.833424000000001</v>
      </c>
      <c r="H76" s="6">
        <f>'CL &amp; Data'!E498</f>
        <v>-20.922121000000001</v>
      </c>
      <c r="J76" s="6">
        <f>'CL &amp; Data'!F498</f>
        <v>-50.070030000000003</v>
      </c>
      <c r="L76" s="6">
        <f>'CL &amp; Data'!L498/1000000000</f>
        <v>5.6864499999999998</v>
      </c>
      <c r="N76" s="6">
        <f>'CL &amp; Data'!M498</f>
        <v>-12.273301</v>
      </c>
      <c r="P76" s="6">
        <f>'CL &amp; Data'!N498</f>
        <v>-60.439117000000003</v>
      </c>
      <c r="R76" s="6">
        <f>'CL &amp; Data'!O498</f>
        <v>-50.078499000000001</v>
      </c>
      <c r="T76" s="6">
        <f>'CL &amp; Data'!P498</f>
        <v>-20.911532999999999</v>
      </c>
    </row>
    <row r="77" spans="2:20" x14ac:dyDescent="0.25">
      <c r="B77" s="6">
        <f>'CL &amp; Data'!B499/1000000000</f>
        <v>5.7664</v>
      </c>
      <c r="D77" s="6">
        <f>'CL &amp; Data'!C499</f>
        <v>-11.522919</v>
      </c>
      <c r="F77" s="6">
        <f>'CL &amp; Data'!D499</f>
        <v>-53.906939999999999</v>
      </c>
      <c r="H77" s="6">
        <f>'CL &amp; Data'!E499</f>
        <v>-20.746502</v>
      </c>
      <c r="J77" s="6">
        <f>'CL &amp; Data'!F499</f>
        <v>-50.016953000000001</v>
      </c>
      <c r="L77" s="6">
        <f>'CL &amp; Data'!L499/1000000000</f>
        <v>5.7664</v>
      </c>
      <c r="N77" s="6">
        <f>'CL &amp; Data'!M499</f>
        <v>-12.086138999999999</v>
      </c>
      <c r="P77" s="6">
        <f>'CL &amp; Data'!N499</f>
        <v>-60.429248999999999</v>
      </c>
      <c r="R77" s="6">
        <f>'CL &amp; Data'!O499</f>
        <v>-49.967875999999997</v>
      </c>
      <c r="T77" s="6">
        <f>'CL &amp; Data'!P499</f>
        <v>-20.730055</v>
      </c>
    </row>
    <row r="78" spans="2:20" x14ac:dyDescent="0.25">
      <c r="B78" s="6">
        <f>'CL &amp; Data'!B500/1000000000</f>
        <v>5.8463500000000002</v>
      </c>
      <c r="D78" s="6">
        <f>'CL &amp; Data'!C500</f>
        <v>-11.875525</v>
      </c>
      <c r="F78" s="6">
        <f>'CL &amp; Data'!D500</f>
        <v>-53.917915000000001</v>
      </c>
      <c r="H78" s="6">
        <f>'CL &amp; Data'!E500</f>
        <v>-20.558737000000001</v>
      </c>
      <c r="J78" s="6">
        <f>'CL &amp; Data'!F500</f>
        <v>-49.870215999999999</v>
      </c>
      <c r="L78" s="6">
        <f>'CL &amp; Data'!L500/1000000000</f>
        <v>5.8463500000000002</v>
      </c>
      <c r="N78" s="6">
        <f>'CL &amp; Data'!M500</f>
        <v>-11.934481</v>
      </c>
      <c r="P78" s="6">
        <f>'CL &amp; Data'!N500</f>
        <v>-60.381577</v>
      </c>
      <c r="R78" s="6">
        <f>'CL &amp; Data'!O500</f>
        <v>-49.805027000000003</v>
      </c>
      <c r="T78" s="6">
        <f>'CL &amp; Data'!P500</f>
        <v>-20.535081999999999</v>
      </c>
    </row>
    <row r="79" spans="2:20" x14ac:dyDescent="0.25">
      <c r="B79" s="6">
        <f>'CL &amp; Data'!B501/1000000000</f>
        <v>5.9263000000000003</v>
      </c>
      <c r="D79" s="6">
        <f>'CL &amp; Data'!C501</f>
        <v>-12.236653</v>
      </c>
      <c r="F79" s="6">
        <f>'CL &amp; Data'!D501</f>
        <v>-54.068649000000001</v>
      </c>
      <c r="H79" s="6">
        <f>'CL &amp; Data'!E501</f>
        <v>-20.398506000000001</v>
      </c>
      <c r="J79" s="6">
        <f>'CL &amp; Data'!F501</f>
        <v>-49.699466999999999</v>
      </c>
      <c r="L79" s="6">
        <f>'CL &amp; Data'!L501/1000000000</f>
        <v>5.9263000000000003</v>
      </c>
      <c r="N79" s="6">
        <f>'CL &amp; Data'!M501</f>
        <v>-11.762426</v>
      </c>
      <c r="P79" s="6">
        <f>'CL &amp; Data'!N501</f>
        <v>-60.582523000000002</v>
      </c>
      <c r="R79" s="6">
        <f>'CL &amp; Data'!O501</f>
        <v>-49.617863</v>
      </c>
      <c r="T79" s="6">
        <f>'CL &amp; Data'!P501</f>
        <v>-20.362831</v>
      </c>
    </row>
    <row r="80" spans="2:20" x14ac:dyDescent="0.25">
      <c r="B80" s="6">
        <f>'CL &amp; Data'!B502/1000000000</f>
        <v>6.0062499999999996</v>
      </c>
      <c r="D80" s="6">
        <f>'CL &amp; Data'!C502</f>
        <v>-12.611414999999999</v>
      </c>
      <c r="F80" s="6">
        <f>'CL &amp; Data'!D502</f>
        <v>-54.038691999999998</v>
      </c>
      <c r="H80" s="6">
        <f>'CL &amp; Data'!E502</f>
        <v>-20.243943999999999</v>
      </c>
      <c r="J80" s="6">
        <f>'CL &amp; Data'!F502</f>
        <v>-49.500061000000002</v>
      </c>
      <c r="L80" s="6">
        <f>'CL &amp; Data'!L502/1000000000</f>
        <v>6.0062499999999996</v>
      </c>
      <c r="N80" s="6">
        <f>'CL &amp; Data'!M502</f>
        <v>-11.605971</v>
      </c>
      <c r="P80" s="6">
        <f>'CL &amp; Data'!N502</f>
        <v>-60.813991999999999</v>
      </c>
      <c r="R80" s="6">
        <f>'CL &amp; Data'!O502</f>
        <v>-49.388496000000004</v>
      </c>
      <c r="T80" s="6">
        <f>'CL &amp; Data'!P502</f>
        <v>-20.195088999999999</v>
      </c>
    </row>
    <row r="81" spans="2:20" x14ac:dyDescent="0.25">
      <c r="B81" s="6">
        <f>'CL &amp; Data'!B503/1000000000</f>
        <v>6.0861999999999998</v>
      </c>
      <c r="D81" s="6">
        <f>'CL &amp; Data'!C503</f>
        <v>-12.971038999999999</v>
      </c>
      <c r="F81" s="6">
        <f>'CL &amp; Data'!D503</f>
        <v>-53.968262000000003</v>
      </c>
      <c r="H81" s="6">
        <f>'CL &amp; Data'!E503</f>
        <v>-20.086905000000002</v>
      </c>
      <c r="J81" s="6">
        <f>'CL &amp; Data'!F503</f>
        <v>-49.255028000000003</v>
      </c>
      <c r="L81" s="6">
        <f>'CL &amp; Data'!L503/1000000000</f>
        <v>6.0861999999999998</v>
      </c>
      <c r="N81" s="6">
        <f>'CL &amp; Data'!M503</f>
        <v>-11.408937</v>
      </c>
      <c r="P81" s="6">
        <f>'CL &amp; Data'!N503</f>
        <v>-61.185355999999999</v>
      </c>
      <c r="R81" s="6">
        <f>'CL &amp; Data'!O503</f>
        <v>-49.131011999999998</v>
      </c>
      <c r="T81" s="6">
        <f>'CL &amp; Data'!P503</f>
        <v>-20.033177999999999</v>
      </c>
    </row>
    <row r="82" spans="2:20" x14ac:dyDescent="0.25">
      <c r="B82" s="6">
        <f>'CL &amp; Data'!B504/1000000000</f>
        <v>6.16615</v>
      </c>
      <c r="D82" s="6">
        <f>'CL &amp; Data'!C504</f>
        <v>-13.331859</v>
      </c>
      <c r="F82" s="6">
        <f>'CL &amp; Data'!D504</f>
        <v>-53.824032000000003</v>
      </c>
      <c r="H82" s="6">
        <f>'CL &amp; Data'!E504</f>
        <v>-19.985707999999999</v>
      </c>
      <c r="J82" s="6">
        <f>'CL &amp; Data'!F504</f>
        <v>-48.997855999999999</v>
      </c>
      <c r="L82" s="6">
        <f>'CL &amp; Data'!L504/1000000000</f>
        <v>6.16615</v>
      </c>
      <c r="N82" s="6">
        <f>'CL &amp; Data'!M504</f>
        <v>-11.193213</v>
      </c>
      <c r="P82" s="6">
        <f>'CL &amp; Data'!N504</f>
        <v>-61.718738999999999</v>
      </c>
      <c r="R82" s="6">
        <f>'CL &amp; Data'!O504</f>
        <v>-48.861289999999997</v>
      </c>
      <c r="T82" s="6">
        <f>'CL &amp; Data'!P504</f>
        <v>-19.928242000000001</v>
      </c>
    </row>
    <row r="83" spans="2:20" x14ac:dyDescent="0.25">
      <c r="B83" s="6">
        <f>'CL &amp; Data'!B505/1000000000</f>
        <v>6.2461000000000002</v>
      </c>
      <c r="D83" s="6">
        <f>'CL &amp; Data'!C505</f>
        <v>-13.671771</v>
      </c>
      <c r="F83" s="6">
        <f>'CL &amp; Data'!D505</f>
        <v>-53.641311999999999</v>
      </c>
      <c r="H83" s="6">
        <f>'CL &amp; Data'!E505</f>
        <v>-19.866019999999999</v>
      </c>
      <c r="J83" s="6">
        <f>'CL &amp; Data'!F505</f>
        <v>-48.717640000000003</v>
      </c>
      <c r="L83" s="6">
        <f>'CL &amp; Data'!L505/1000000000</f>
        <v>6.2461000000000002</v>
      </c>
      <c r="N83" s="6">
        <f>'CL &amp; Data'!M505</f>
        <v>-10.967809000000001</v>
      </c>
      <c r="P83" s="6">
        <f>'CL &amp; Data'!N505</f>
        <v>-62.370654999999999</v>
      </c>
      <c r="R83" s="6">
        <f>'CL &amp; Data'!O505</f>
        <v>-48.574511999999999</v>
      </c>
      <c r="T83" s="6">
        <f>'CL &amp; Data'!P505</f>
        <v>-19.828142</v>
      </c>
    </row>
    <row r="84" spans="2:20" x14ac:dyDescent="0.25">
      <c r="B84" s="6">
        <f>'CL &amp; Data'!B506/1000000000</f>
        <v>6.3260500000000004</v>
      </c>
      <c r="D84" s="6">
        <f>'CL &amp; Data'!C506</f>
        <v>-13.948309999999999</v>
      </c>
      <c r="F84" s="6">
        <f>'CL &amp; Data'!D506</f>
        <v>-53.237194000000002</v>
      </c>
      <c r="H84" s="6">
        <f>'CL &amp; Data'!E506</f>
        <v>-19.747737999999998</v>
      </c>
      <c r="J84" s="6">
        <f>'CL &amp; Data'!F506</f>
        <v>-48.465873999999999</v>
      </c>
      <c r="L84" s="6">
        <f>'CL &amp; Data'!L506/1000000000</f>
        <v>6.3260500000000004</v>
      </c>
      <c r="N84" s="6">
        <f>'CL &amp; Data'!M506</f>
        <v>-10.784243</v>
      </c>
      <c r="P84" s="6">
        <f>'CL &amp; Data'!N506</f>
        <v>-62.762337000000002</v>
      </c>
      <c r="R84" s="6">
        <f>'CL &amp; Data'!O506</f>
        <v>-48.283408999999999</v>
      </c>
      <c r="T84" s="6">
        <f>'CL &amp; Data'!P506</f>
        <v>-19.701269</v>
      </c>
    </row>
    <row r="85" spans="2:20" x14ac:dyDescent="0.25">
      <c r="B85" s="6">
        <f>'CL &amp; Data'!B507/1000000000</f>
        <v>6.4059999999999997</v>
      </c>
      <c r="D85" s="6">
        <f>'CL &amp; Data'!C507</f>
        <v>-14.174262000000001</v>
      </c>
      <c r="F85" s="6">
        <f>'CL &amp; Data'!D507</f>
        <v>-52.774391000000001</v>
      </c>
      <c r="H85" s="6">
        <f>'CL &amp; Data'!E507</f>
        <v>-19.636185000000001</v>
      </c>
      <c r="J85" s="6">
        <f>'CL &amp; Data'!F507</f>
        <v>-48.218677999999997</v>
      </c>
      <c r="L85" s="6">
        <f>'CL &amp; Data'!L507/1000000000</f>
        <v>6.4059999999999997</v>
      </c>
      <c r="N85" s="6">
        <f>'CL &amp; Data'!M507</f>
        <v>-10.554688000000001</v>
      </c>
      <c r="P85" s="6">
        <f>'CL &amp; Data'!N507</f>
        <v>-63.562533999999999</v>
      </c>
      <c r="R85" s="6">
        <f>'CL &amp; Data'!O507</f>
        <v>-48.05368</v>
      </c>
      <c r="T85" s="6">
        <f>'CL &amp; Data'!P507</f>
        <v>-19.583212</v>
      </c>
    </row>
    <row r="86" spans="2:20" x14ac:dyDescent="0.25">
      <c r="B86" s="6">
        <f>'CL &amp; Data'!B508/1000000000</f>
        <v>6.4859499999999999</v>
      </c>
      <c r="D86" s="6">
        <f>'CL &amp; Data'!C508</f>
        <v>-14.372119</v>
      </c>
      <c r="F86" s="6">
        <f>'CL &amp; Data'!D508</f>
        <v>-52.278697999999999</v>
      </c>
      <c r="H86" s="6">
        <f>'CL &amp; Data'!E508</f>
        <v>-19.567146000000001</v>
      </c>
      <c r="J86" s="6">
        <f>'CL &amp; Data'!F508</f>
        <v>-48.018456</v>
      </c>
      <c r="L86" s="6">
        <f>'CL &amp; Data'!L508/1000000000</f>
        <v>6.4859499999999999</v>
      </c>
      <c r="N86" s="6">
        <f>'CL &amp; Data'!M508</f>
        <v>-10.360339</v>
      </c>
      <c r="P86" s="6">
        <f>'CL &amp; Data'!N508</f>
        <v>-64.739509999999996</v>
      </c>
      <c r="R86" s="6">
        <f>'CL &amp; Data'!O508</f>
        <v>-47.856296999999998</v>
      </c>
      <c r="T86" s="6">
        <f>'CL &amp; Data'!P508</f>
        <v>-19.500361999999999</v>
      </c>
    </row>
    <row r="87" spans="2:20" x14ac:dyDescent="0.25">
      <c r="B87" s="6">
        <f>'CL &amp; Data'!B509/1000000000</f>
        <v>6.5659000000000001</v>
      </c>
      <c r="D87" s="6">
        <f>'CL &amp; Data'!C509</f>
        <v>-14.484970000000001</v>
      </c>
      <c r="F87" s="6">
        <f>'CL &amp; Data'!D509</f>
        <v>-51.798912000000001</v>
      </c>
      <c r="H87" s="6">
        <f>'CL &amp; Data'!E509</f>
        <v>-19.494247000000001</v>
      </c>
      <c r="J87" s="6">
        <f>'CL &amp; Data'!F509</f>
        <v>-47.830295999999997</v>
      </c>
      <c r="L87" s="6">
        <f>'CL &amp; Data'!L509/1000000000</f>
        <v>6.5659000000000001</v>
      </c>
      <c r="N87" s="6">
        <f>'CL &amp; Data'!M509</f>
        <v>-10.205278</v>
      </c>
      <c r="P87" s="6">
        <f>'CL &amp; Data'!N509</f>
        <v>-65.770554000000004</v>
      </c>
      <c r="R87" s="6">
        <f>'CL &amp; Data'!O509</f>
        <v>-47.636645999999999</v>
      </c>
      <c r="T87" s="6">
        <f>'CL &amp; Data'!P509</f>
        <v>-19.429697000000001</v>
      </c>
    </row>
    <row r="88" spans="2:20" x14ac:dyDescent="0.25">
      <c r="B88" s="6">
        <f>'CL &amp; Data'!B510/1000000000</f>
        <v>6.6458500000000003</v>
      </c>
      <c r="D88" s="6">
        <f>'CL &amp; Data'!C510</f>
        <v>-14.539307000000001</v>
      </c>
      <c r="F88" s="6">
        <f>'CL &amp; Data'!D510</f>
        <v>-51.298766999999998</v>
      </c>
      <c r="H88" s="6">
        <f>'CL &amp; Data'!E510</f>
        <v>-19.451357000000002</v>
      </c>
      <c r="J88" s="6">
        <f>'CL &amp; Data'!F510</f>
        <v>-47.671123999999999</v>
      </c>
      <c r="L88" s="6">
        <f>'CL &amp; Data'!L510/1000000000</f>
        <v>6.6458500000000003</v>
      </c>
      <c r="N88" s="6">
        <f>'CL &amp; Data'!M510</f>
        <v>-10.098307999999999</v>
      </c>
      <c r="P88" s="6">
        <f>'CL &amp; Data'!N510</f>
        <v>-67.311965999999998</v>
      </c>
      <c r="R88" s="6">
        <f>'CL &amp; Data'!O510</f>
        <v>-47.415619</v>
      </c>
      <c r="T88" s="6">
        <f>'CL &amp; Data'!P510</f>
        <v>-19.392264999999998</v>
      </c>
    </row>
    <row r="89" spans="2:20" x14ac:dyDescent="0.25">
      <c r="B89" s="6">
        <f>'CL &amp; Data'!B511/1000000000</f>
        <v>6.7257999999999996</v>
      </c>
      <c r="D89" s="6">
        <f>'CL &amp; Data'!C511</f>
        <v>-14.552094</v>
      </c>
      <c r="F89" s="6">
        <f>'CL &amp; Data'!D511</f>
        <v>-50.670485999999997</v>
      </c>
      <c r="H89" s="6">
        <f>'CL &amp; Data'!E511</f>
        <v>-19.411767999999999</v>
      </c>
      <c r="J89" s="6">
        <f>'CL &amp; Data'!F511</f>
        <v>-47.464561000000003</v>
      </c>
      <c r="L89" s="6">
        <f>'CL &amp; Data'!L511/1000000000</f>
        <v>6.7257999999999996</v>
      </c>
      <c r="N89" s="6">
        <f>'CL &amp; Data'!M511</f>
        <v>-9.9875974999999997</v>
      </c>
      <c r="P89" s="6">
        <f>'CL &amp; Data'!N511</f>
        <v>-68.948188999999999</v>
      </c>
      <c r="R89" s="6">
        <f>'CL &amp; Data'!O511</f>
        <v>-47.220379000000001</v>
      </c>
      <c r="T89" s="6">
        <f>'CL &amp; Data'!P511</f>
        <v>-19.377316</v>
      </c>
    </row>
    <row r="90" spans="2:20" x14ac:dyDescent="0.25">
      <c r="B90" s="6">
        <f>'CL &amp; Data'!B512/1000000000</f>
        <v>6.8057499999999997</v>
      </c>
      <c r="D90" s="6">
        <f>'CL &amp; Data'!C512</f>
        <v>-14.503975000000001</v>
      </c>
      <c r="F90" s="6">
        <f>'CL &amp; Data'!D512</f>
        <v>-50.214024000000002</v>
      </c>
      <c r="H90" s="6">
        <f>'CL &amp; Data'!E512</f>
        <v>-19.391970000000001</v>
      </c>
      <c r="J90" s="6">
        <f>'CL &amp; Data'!F512</f>
        <v>-47.274802999999999</v>
      </c>
      <c r="L90" s="6">
        <f>'CL &amp; Data'!L512/1000000000</f>
        <v>6.8057499999999997</v>
      </c>
      <c r="N90" s="6">
        <f>'CL &amp; Data'!M512</f>
        <v>-9.9377870999999995</v>
      </c>
      <c r="P90" s="6">
        <f>'CL &amp; Data'!N512</f>
        <v>-70.627433999999994</v>
      </c>
      <c r="R90" s="6">
        <f>'CL &amp; Data'!O512</f>
        <v>-46.998508000000001</v>
      </c>
      <c r="T90" s="6">
        <f>'CL &amp; Data'!P512</f>
        <v>-19.360374</v>
      </c>
    </row>
    <row r="91" spans="2:20" x14ac:dyDescent="0.25">
      <c r="B91" s="6">
        <f>'CL &amp; Data'!B513/1000000000</f>
        <v>6.8856999999999999</v>
      </c>
      <c r="D91" s="6">
        <f>'CL &amp; Data'!C513</f>
        <v>-14.395868999999999</v>
      </c>
      <c r="F91" s="6">
        <f>'CL &amp; Data'!D513</f>
        <v>-49.643951000000001</v>
      </c>
      <c r="H91" s="6">
        <f>'CL &amp; Data'!E513</f>
        <v>-19.358132999999999</v>
      </c>
      <c r="J91" s="6">
        <f>'CL &amp; Data'!F513</f>
        <v>-47.100281000000003</v>
      </c>
      <c r="L91" s="6">
        <f>'CL &amp; Data'!L513/1000000000</f>
        <v>6.8856999999999999</v>
      </c>
      <c r="N91" s="6">
        <f>'CL &amp; Data'!M513</f>
        <v>-9.8747729999999994</v>
      </c>
      <c r="P91" s="6">
        <f>'CL &amp; Data'!N513</f>
        <v>-72.539589000000007</v>
      </c>
      <c r="R91" s="6">
        <f>'CL &amp; Data'!O513</f>
        <v>-46.834620999999999</v>
      </c>
      <c r="T91" s="6">
        <f>'CL &amp; Data'!P513</f>
        <v>-19.330476999999998</v>
      </c>
    </row>
    <row r="92" spans="2:20" x14ac:dyDescent="0.25">
      <c r="B92" s="6">
        <f>'CL &amp; Data'!B514/1000000000</f>
        <v>6.9656500000000001</v>
      </c>
      <c r="D92" s="6">
        <f>'CL &amp; Data'!C514</f>
        <v>-14.279963</v>
      </c>
      <c r="F92" s="6">
        <f>'CL &amp; Data'!D514</f>
        <v>-49.532744999999998</v>
      </c>
      <c r="H92" s="6">
        <f>'CL &amp; Data'!E514</f>
        <v>-19.363813</v>
      </c>
      <c r="J92" s="6">
        <f>'CL &amp; Data'!F514</f>
        <v>-46.976460000000003</v>
      </c>
      <c r="L92" s="6">
        <f>'CL &amp; Data'!L514/1000000000</f>
        <v>6.9656500000000001</v>
      </c>
      <c r="N92" s="6">
        <f>'CL &amp; Data'!M514</f>
        <v>-9.8073359</v>
      </c>
      <c r="P92" s="6">
        <f>'CL &amp; Data'!N514</f>
        <v>-73.909660000000002</v>
      </c>
      <c r="R92" s="6">
        <f>'CL &amp; Data'!O514</f>
        <v>-46.740025000000003</v>
      </c>
      <c r="T92" s="6">
        <f>'CL &amp; Data'!P514</f>
        <v>-19.325310000000002</v>
      </c>
    </row>
    <row r="93" spans="2:20" x14ac:dyDescent="0.25">
      <c r="B93" s="6">
        <f>'CL &amp; Data'!B515/1000000000</f>
        <v>7.0456000000000003</v>
      </c>
      <c r="D93" s="6">
        <f>'CL &amp; Data'!C515</f>
        <v>-14.109066</v>
      </c>
      <c r="F93" s="6">
        <f>'CL &amp; Data'!D515</f>
        <v>-49.822647000000003</v>
      </c>
      <c r="H93" s="6">
        <f>'CL &amp; Data'!E515</f>
        <v>-19.376432000000001</v>
      </c>
      <c r="J93" s="6">
        <f>'CL &amp; Data'!F515</f>
        <v>-46.918731999999999</v>
      </c>
      <c r="L93" s="6">
        <f>'CL &amp; Data'!L515/1000000000</f>
        <v>7.0456000000000003</v>
      </c>
      <c r="N93" s="6">
        <f>'CL &amp; Data'!M515</f>
        <v>-9.7206326000000001</v>
      </c>
      <c r="P93" s="6">
        <f>'CL &amp; Data'!N515</f>
        <v>-74.154449</v>
      </c>
      <c r="R93" s="6">
        <f>'CL &amp; Data'!O515</f>
        <v>-46.691856000000001</v>
      </c>
      <c r="T93" s="6">
        <f>'CL &amp; Data'!P515</f>
        <v>-19.344173000000001</v>
      </c>
    </row>
    <row r="94" spans="2:20" x14ac:dyDescent="0.25">
      <c r="B94" s="6">
        <f>'CL &amp; Data'!B516/1000000000</f>
        <v>7.1255499999999996</v>
      </c>
      <c r="D94" s="6">
        <f>'CL &amp; Data'!C516</f>
        <v>-13.947865</v>
      </c>
      <c r="F94" s="6">
        <f>'CL &amp; Data'!D516</f>
        <v>-50.889408000000003</v>
      </c>
      <c r="H94" s="6">
        <f>'CL &amp; Data'!E516</f>
        <v>-19.415792</v>
      </c>
      <c r="J94" s="6">
        <f>'CL &amp; Data'!F516</f>
        <v>-46.861679000000002</v>
      </c>
      <c r="L94" s="6">
        <f>'CL &amp; Data'!L516/1000000000</f>
        <v>7.1255499999999996</v>
      </c>
      <c r="N94" s="6">
        <f>'CL &amp; Data'!M516</f>
        <v>-9.7003144999999993</v>
      </c>
      <c r="P94" s="6">
        <f>'CL &amp; Data'!N516</f>
        <v>-73.394340999999997</v>
      </c>
      <c r="R94" s="6">
        <f>'CL &amp; Data'!O516</f>
        <v>-46.645817000000001</v>
      </c>
      <c r="T94" s="6">
        <f>'CL &amp; Data'!P516</f>
        <v>-19.391853000000001</v>
      </c>
    </row>
    <row r="95" spans="2:20" x14ac:dyDescent="0.25">
      <c r="B95" s="6">
        <f>'CL &amp; Data'!B517/1000000000</f>
        <v>7.2054999999999998</v>
      </c>
      <c r="D95" s="6">
        <f>'CL &amp; Data'!C517</f>
        <v>-13.766448</v>
      </c>
      <c r="F95" s="6">
        <f>'CL &amp; Data'!D517</f>
        <v>-52.195704999999997</v>
      </c>
      <c r="H95" s="6">
        <f>'CL &amp; Data'!E517</f>
        <v>-19.424896</v>
      </c>
      <c r="J95" s="6">
        <f>'CL &amp; Data'!F517</f>
        <v>-46.817394</v>
      </c>
      <c r="L95" s="6">
        <f>'CL &amp; Data'!L517/1000000000</f>
        <v>7.2054999999999998</v>
      </c>
      <c r="N95" s="6">
        <f>'CL &amp; Data'!M517</f>
        <v>-9.6250706000000008</v>
      </c>
      <c r="P95" s="6">
        <f>'CL &amp; Data'!N517</f>
        <v>-72.216071999999997</v>
      </c>
      <c r="R95" s="6">
        <f>'CL &amp; Data'!O517</f>
        <v>-46.704932999999997</v>
      </c>
      <c r="T95" s="6">
        <f>'CL &amp; Data'!P517</f>
        <v>-19.441552999999999</v>
      </c>
    </row>
    <row r="96" spans="2:20" x14ac:dyDescent="0.25">
      <c r="B96" s="6">
        <f>'CL &amp; Data'!B518/1000000000</f>
        <v>7.28545</v>
      </c>
      <c r="D96" s="6">
        <f>'CL &amp; Data'!C518</f>
        <v>-13.61642</v>
      </c>
      <c r="F96" s="6">
        <f>'CL &amp; Data'!D518</f>
        <v>-53.662185999999998</v>
      </c>
      <c r="H96" s="6">
        <f>'CL &amp; Data'!E518</f>
        <v>-19.478804</v>
      </c>
      <c r="J96" s="6">
        <f>'CL &amp; Data'!F518</f>
        <v>-46.800075999999997</v>
      </c>
      <c r="L96" s="6">
        <f>'CL &amp; Data'!L518/1000000000</f>
        <v>7.28545</v>
      </c>
      <c r="N96" s="6">
        <f>'CL &amp; Data'!M518</f>
        <v>-9.5825166999999993</v>
      </c>
      <c r="P96" s="6">
        <f>'CL &amp; Data'!N518</f>
        <v>-69.826813000000001</v>
      </c>
      <c r="R96" s="6">
        <f>'CL &amp; Data'!O518</f>
        <v>-46.734482</v>
      </c>
      <c r="T96" s="6">
        <f>'CL &amp; Data'!P518</f>
        <v>-19.496046</v>
      </c>
    </row>
    <row r="97" spans="2:20" x14ac:dyDescent="0.25">
      <c r="B97" s="6">
        <f>'CL &amp; Data'!B519/1000000000</f>
        <v>7.3654000000000002</v>
      </c>
      <c r="D97" s="6">
        <f>'CL &amp; Data'!C519</f>
        <v>-13.468360000000001</v>
      </c>
      <c r="F97" s="6">
        <f>'CL &amp; Data'!D519</f>
        <v>-54.972782000000002</v>
      </c>
      <c r="H97" s="6">
        <f>'CL &amp; Data'!E519</f>
        <v>-19.541585999999999</v>
      </c>
      <c r="J97" s="6">
        <f>'CL &amp; Data'!F519</f>
        <v>-46.773701000000003</v>
      </c>
      <c r="L97" s="6">
        <f>'CL &amp; Data'!L519/1000000000</f>
        <v>7.3654000000000002</v>
      </c>
      <c r="N97" s="6">
        <f>'CL &amp; Data'!M519</f>
        <v>-9.5428095000000006</v>
      </c>
      <c r="P97" s="6">
        <f>'CL &amp; Data'!N519</f>
        <v>-67.776840000000007</v>
      </c>
      <c r="R97" s="6">
        <f>'CL &amp; Data'!O519</f>
        <v>-46.793598000000003</v>
      </c>
      <c r="T97" s="6">
        <f>'CL &amp; Data'!P519</f>
        <v>-19.552275000000002</v>
      </c>
    </row>
    <row r="98" spans="2:20" x14ac:dyDescent="0.25">
      <c r="B98" s="6">
        <f>'CL &amp; Data'!B520/1000000000</f>
        <v>7.4453500000000004</v>
      </c>
      <c r="D98" s="6">
        <f>'CL &amp; Data'!C520</f>
        <v>-13.367438</v>
      </c>
      <c r="F98" s="6">
        <f>'CL &amp; Data'!D520</f>
        <v>-56.013030999999998</v>
      </c>
      <c r="H98" s="6">
        <f>'CL &amp; Data'!E520</f>
        <v>-19.618382</v>
      </c>
      <c r="J98" s="6">
        <f>'CL &amp; Data'!F520</f>
        <v>-46.778942000000001</v>
      </c>
      <c r="L98" s="6">
        <f>'CL &amp; Data'!L520/1000000000</f>
        <v>7.4453500000000004</v>
      </c>
      <c r="N98" s="6">
        <f>'CL &amp; Data'!M520</f>
        <v>-9.5117206999999997</v>
      </c>
      <c r="P98" s="6">
        <f>'CL &amp; Data'!N520</f>
        <v>-66.337676999999999</v>
      </c>
      <c r="R98" s="6">
        <f>'CL &amp; Data'!O520</f>
        <v>-46.837212000000001</v>
      </c>
      <c r="T98" s="6">
        <f>'CL &amp; Data'!P520</f>
        <v>-19.605532</v>
      </c>
    </row>
    <row r="99" spans="2:20" x14ac:dyDescent="0.25">
      <c r="B99" s="6">
        <f>'CL &amp; Data'!B521/1000000000</f>
        <v>7.5252999999999997</v>
      </c>
      <c r="D99" s="6">
        <f>'CL &amp; Data'!C521</f>
        <v>-13.264307000000001</v>
      </c>
      <c r="F99" s="6">
        <f>'CL &amp; Data'!D521</f>
        <v>-56.932068000000001</v>
      </c>
      <c r="H99" s="6">
        <f>'CL &amp; Data'!E521</f>
        <v>-19.715465999999999</v>
      </c>
      <c r="J99" s="6">
        <f>'CL &amp; Data'!F521</f>
        <v>-46.819485</v>
      </c>
      <c r="L99" s="6">
        <f>'CL &amp; Data'!L521/1000000000</f>
        <v>7.5252999999999997</v>
      </c>
      <c r="N99" s="6">
        <f>'CL &amp; Data'!M521</f>
        <v>-9.4774227</v>
      </c>
      <c r="P99" s="6">
        <f>'CL &amp; Data'!N521</f>
        <v>-65.628356999999994</v>
      </c>
      <c r="R99" s="6">
        <f>'CL &amp; Data'!O521</f>
        <v>-46.879452000000001</v>
      </c>
      <c r="T99" s="6">
        <f>'CL &amp; Data'!P521</f>
        <v>-19.693825</v>
      </c>
    </row>
    <row r="100" spans="2:20" x14ac:dyDescent="0.25">
      <c r="B100" s="6">
        <f>'CL &amp; Data'!B522/1000000000</f>
        <v>7.6052499999999998</v>
      </c>
      <c r="D100" s="6">
        <f>'CL &amp; Data'!C522</f>
        <v>-13.231733</v>
      </c>
      <c r="F100" s="6">
        <f>'CL &amp; Data'!D522</f>
        <v>-57.603358999999998</v>
      </c>
      <c r="H100" s="6">
        <f>'CL &amp; Data'!E522</f>
        <v>-19.842210999999999</v>
      </c>
      <c r="J100" s="6">
        <f>'CL &amp; Data'!F522</f>
        <v>-46.806477000000001</v>
      </c>
      <c r="L100" s="6">
        <f>'CL &amp; Data'!L522/1000000000</f>
        <v>7.6052499999999998</v>
      </c>
      <c r="N100" s="6">
        <f>'CL &amp; Data'!M522</f>
        <v>-9.5182695000000006</v>
      </c>
      <c r="P100" s="6">
        <f>'CL &amp; Data'!N522</f>
        <v>-64.645554000000004</v>
      </c>
      <c r="R100" s="6">
        <f>'CL &amp; Data'!O522</f>
        <v>-46.848984000000002</v>
      </c>
      <c r="T100" s="6">
        <f>'CL &amp; Data'!P522</f>
        <v>-19.823612000000001</v>
      </c>
    </row>
    <row r="101" spans="2:20" x14ac:dyDescent="0.25">
      <c r="B101" s="6">
        <f>'CL &amp; Data'!B523/1000000000</f>
        <v>7.6852</v>
      </c>
      <c r="D101" s="6">
        <f>'CL &amp; Data'!C523</f>
        <v>-13.198331</v>
      </c>
      <c r="F101" s="6">
        <f>'CL &amp; Data'!D523</f>
        <v>-58.594849000000004</v>
      </c>
      <c r="H101" s="6">
        <f>'CL &amp; Data'!E523</f>
        <v>-19.953838000000001</v>
      </c>
      <c r="J101" s="6">
        <f>'CL &amp; Data'!F523</f>
        <v>-46.756821000000002</v>
      </c>
      <c r="L101" s="6">
        <f>'CL &amp; Data'!L523/1000000000</f>
        <v>7.6852</v>
      </c>
      <c r="N101" s="6">
        <f>'CL &amp; Data'!M523</f>
        <v>-9.5310202000000004</v>
      </c>
      <c r="P101" s="6">
        <f>'CL &amp; Data'!N523</f>
        <v>-64.342490999999995</v>
      </c>
      <c r="R101" s="6">
        <f>'CL &amp; Data'!O523</f>
        <v>-46.843165999999997</v>
      </c>
      <c r="T101" s="6">
        <f>'CL &amp; Data'!P523</f>
        <v>-19.940059999999999</v>
      </c>
    </row>
    <row r="102" spans="2:20" x14ac:dyDescent="0.25">
      <c r="B102" s="6">
        <f>'CL &amp; Data'!B524/1000000000</f>
        <v>7.7651500000000002</v>
      </c>
      <c r="D102" s="6">
        <f>'CL &amp; Data'!C524</f>
        <v>-13.178102000000001</v>
      </c>
      <c r="F102" s="6">
        <f>'CL &amp; Data'!D524</f>
        <v>-59.561798000000003</v>
      </c>
      <c r="H102" s="6">
        <f>'CL &amp; Data'!E524</f>
        <v>-20.076405000000001</v>
      </c>
      <c r="J102" s="6">
        <f>'CL &amp; Data'!F524</f>
        <v>-46.710804000000003</v>
      </c>
      <c r="L102" s="6">
        <f>'CL &amp; Data'!L524/1000000000</f>
        <v>7.7651500000000002</v>
      </c>
      <c r="N102" s="6">
        <f>'CL &amp; Data'!M524</f>
        <v>-9.5350865999999996</v>
      </c>
      <c r="P102" s="6">
        <f>'CL &amp; Data'!N524</f>
        <v>-63.579929</v>
      </c>
      <c r="R102" s="6">
        <f>'CL &amp; Data'!O524</f>
        <v>-46.759872000000001</v>
      </c>
      <c r="T102" s="6">
        <f>'CL &amp; Data'!P524</f>
        <v>-20.056363999999999</v>
      </c>
    </row>
    <row r="103" spans="2:20" x14ac:dyDescent="0.25">
      <c r="B103" s="6">
        <f>'CL &amp; Data'!B525/1000000000</f>
        <v>7.8451000000000004</v>
      </c>
      <c r="D103" s="6">
        <f>'CL &amp; Data'!C525</f>
        <v>-13.174913999999999</v>
      </c>
      <c r="F103" s="6">
        <f>'CL &amp; Data'!D525</f>
        <v>-61.250644999999999</v>
      </c>
      <c r="H103" s="6">
        <f>'CL &amp; Data'!E525</f>
        <v>-20.214409</v>
      </c>
      <c r="J103" s="6">
        <f>'CL &amp; Data'!F525</f>
        <v>-46.593277</v>
      </c>
      <c r="L103" s="6">
        <f>'CL &amp; Data'!L525/1000000000</f>
        <v>7.8451000000000004</v>
      </c>
      <c r="N103" s="6">
        <f>'CL &amp; Data'!M525</f>
        <v>-9.5718136000000005</v>
      </c>
      <c r="P103" s="6">
        <f>'CL &amp; Data'!N525</f>
        <v>-61.780997999999997</v>
      </c>
      <c r="R103" s="6">
        <f>'CL &amp; Data'!O525</f>
        <v>-46.599772999999999</v>
      </c>
      <c r="T103" s="6">
        <f>'CL &amp; Data'!P525</f>
        <v>-20.179597999999999</v>
      </c>
    </row>
    <row r="104" spans="2:20" x14ac:dyDescent="0.25">
      <c r="B104" s="6">
        <f>'CL &amp; Data'!B526/1000000000</f>
        <v>7.9250499999999997</v>
      </c>
      <c r="D104" s="6">
        <f>'CL &amp; Data'!C526</f>
        <v>-13.176745</v>
      </c>
      <c r="F104" s="6">
        <f>'CL &amp; Data'!D526</f>
        <v>-62.667160000000003</v>
      </c>
      <c r="H104" s="6">
        <f>'CL &amp; Data'!E526</f>
        <v>-20.345880999999999</v>
      </c>
      <c r="J104" s="6">
        <f>'CL &amp; Data'!F526</f>
        <v>-46.447723000000003</v>
      </c>
      <c r="L104" s="6">
        <f>'CL &amp; Data'!L526/1000000000</f>
        <v>7.9250499999999997</v>
      </c>
      <c r="N104" s="6">
        <f>'CL &amp; Data'!M526</f>
        <v>-9.6209735999999992</v>
      </c>
      <c r="P104" s="6">
        <f>'CL &amp; Data'!N526</f>
        <v>-59.510761000000002</v>
      </c>
      <c r="R104" s="6">
        <f>'CL &amp; Data'!O526</f>
        <v>-46.354824000000001</v>
      </c>
      <c r="T104" s="6">
        <f>'CL &amp; Data'!P526</f>
        <v>-20.290277</v>
      </c>
    </row>
    <row r="105" spans="2:20" x14ac:dyDescent="0.25">
      <c r="B105" s="6">
        <f>'CL &amp; Data'!B527/1000000000</f>
        <v>8.0050000000000008</v>
      </c>
      <c r="D105" s="6">
        <f>'CL &amp; Data'!C527</f>
        <v>-13.201559</v>
      </c>
      <c r="F105" s="6">
        <f>'CL &amp; Data'!D527</f>
        <v>-64.069243999999998</v>
      </c>
      <c r="H105" s="6">
        <f>'CL &amp; Data'!E527</f>
        <v>-20.478811</v>
      </c>
      <c r="J105" s="6">
        <f>'CL &amp; Data'!F527</f>
        <v>-46.304665</v>
      </c>
      <c r="L105" s="6">
        <f>'CL &amp; Data'!L527/1000000000</f>
        <v>8.0050000000000008</v>
      </c>
      <c r="N105" s="6">
        <f>'CL &amp; Data'!M527</f>
        <v>-9.6600142000000009</v>
      </c>
      <c r="P105" s="6">
        <f>'CL &amp; Data'!N527</f>
        <v>-56.694491999999997</v>
      </c>
      <c r="R105" s="6">
        <f>'CL &amp; Data'!O527</f>
        <v>-46.018917000000002</v>
      </c>
      <c r="T105" s="6">
        <f>'CL &amp; Data'!P527</f>
        <v>-20.400214999999999</v>
      </c>
    </row>
    <row r="106" spans="2:20" x14ac:dyDescent="0.25">
      <c r="B106" s="6">
        <f>'CL &amp; Data'!B528/1000000000</f>
        <v>8.0849499999999992</v>
      </c>
      <c r="D106" s="6">
        <f>'CL &amp; Data'!C528</f>
        <v>-13.220952</v>
      </c>
      <c r="F106" s="6">
        <f>'CL &amp; Data'!D528</f>
        <v>-65.397178999999994</v>
      </c>
      <c r="H106" s="6">
        <f>'CL &amp; Data'!E528</f>
        <v>-20.603470000000002</v>
      </c>
      <c r="J106" s="6">
        <f>'CL &amp; Data'!F528</f>
        <v>-46.047646</v>
      </c>
      <c r="L106" s="6">
        <f>'CL &amp; Data'!L528/1000000000</f>
        <v>8.0849499999999992</v>
      </c>
      <c r="N106" s="6">
        <f>'CL &amp; Data'!M528</f>
        <v>-9.7146778000000005</v>
      </c>
      <c r="P106" s="6">
        <f>'CL &amp; Data'!N528</f>
        <v>-53.089153000000003</v>
      </c>
      <c r="R106" s="6">
        <f>'CL &amp; Data'!O528</f>
        <v>-45.575679999999998</v>
      </c>
      <c r="T106" s="6">
        <f>'CL &amp; Data'!P528</f>
        <v>-20.544111000000001</v>
      </c>
    </row>
    <row r="107" spans="2:20" x14ac:dyDescent="0.25">
      <c r="B107" s="6">
        <f>'CL &amp; Data'!B529/1000000000</f>
        <v>8.1648999999999994</v>
      </c>
      <c r="D107" s="6">
        <f>'CL &amp; Data'!C529</f>
        <v>-13.258217999999999</v>
      </c>
      <c r="F107" s="6">
        <f>'CL &amp; Data'!D529</f>
        <v>-65.834655999999995</v>
      </c>
      <c r="H107" s="6">
        <f>'CL &amp; Data'!E529</f>
        <v>-20.707917999999999</v>
      </c>
      <c r="J107" s="6">
        <f>'CL &amp; Data'!F529</f>
        <v>-45.728844000000002</v>
      </c>
      <c r="L107" s="6">
        <f>'CL &amp; Data'!L529/1000000000</f>
        <v>8.1648999999999994</v>
      </c>
      <c r="N107" s="6">
        <f>'CL &amp; Data'!M529</f>
        <v>-9.7586060000000003</v>
      </c>
      <c r="P107" s="6">
        <f>'CL &amp; Data'!N529</f>
        <v>-49.696334999999998</v>
      </c>
      <c r="R107" s="6">
        <f>'CL &amp; Data'!O529</f>
        <v>-45.096378000000001</v>
      </c>
      <c r="T107" s="6">
        <f>'CL &amp; Data'!P529</f>
        <v>-20.662167</v>
      </c>
    </row>
    <row r="108" spans="2:20" x14ac:dyDescent="0.25">
      <c r="B108" s="6">
        <f>'CL &amp; Data'!B530/1000000000</f>
        <v>8.2448499999999996</v>
      </c>
      <c r="D108" s="6">
        <f>'CL &amp; Data'!C530</f>
        <v>-13.313704</v>
      </c>
      <c r="F108" s="6">
        <f>'CL &amp; Data'!D530</f>
        <v>-65.142021</v>
      </c>
      <c r="H108" s="6">
        <f>'CL &amp; Data'!E530</f>
        <v>-20.809345</v>
      </c>
      <c r="J108" s="6">
        <f>'CL &amp; Data'!F530</f>
        <v>-45.357894999999999</v>
      </c>
      <c r="L108" s="6">
        <f>'CL &amp; Data'!L530/1000000000</f>
        <v>8.2448499999999996</v>
      </c>
      <c r="N108" s="6">
        <f>'CL &amp; Data'!M530</f>
        <v>-9.8145188999999995</v>
      </c>
      <c r="P108" s="6">
        <f>'CL &amp; Data'!N530</f>
        <v>-47.291420000000002</v>
      </c>
      <c r="R108" s="6">
        <f>'CL &amp; Data'!O530</f>
        <v>-44.628002000000002</v>
      </c>
      <c r="T108" s="6">
        <f>'CL &amp; Data'!P530</f>
        <v>-20.76914</v>
      </c>
    </row>
    <row r="109" spans="2:20" x14ac:dyDescent="0.25">
      <c r="B109" s="6">
        <f>'CL &amp; Data'!B531/1000000000</f>
        <v>8.3247999999999998</v>
      </c>
      <c r="D109" s="6">
        <f>'CL &amp; Data'!C531</f>
        <v>-13.392263</v>
      </c>
      <c r="F109" s="6">
        <f>'CL &amp; Data'!D531</f>
        <v>-64.164794999999998</v>
      </c>
      <c r="H109" s="6">
        <f>'CL &amp; Data'!E531</f>
        <v>-20.898674</v>
      </c>
      <c r="J109" s="6">
        <f>'CL &amp; Data'!F531</f>
        <v>-44.969681000000001</v>
      </c>
      <c r="L109" s="6">
        <f>'CL &amp; Data'!L531/1000000000</f>
        <v>8.3247999999999998</v>
      </c>
      <c r="N109" s="6">
        <f>'CL &amp; Data'!M531</f>
        <v>-9.8637657000000001</v>
      </c>
      <c r="P109" s="6">
        <f>'CL &amp; Data'!N531</f>
        <v>-45.595528000000002</v>
      </c>
      <c r="R109" s="6">
        <f>'CL &amp; Data'!O531</f>
        <v>-44.232501999999997</v>
      </c>
      <c r="T109" s="6">
        <f>'CL &amp; Data'!P531</f>
        <v>-20.857557</v>
      </c>
    </row>
    <row r="110" spans="2:20" x14ac:dyDescent="0.25">
      <c r="B110" s="6">
        <f>'CL &amp; Data'!B532/1000000000</f>
        <v>8.4047499999999999</v>
      </c>
      <c r="D110" s="6">
        <f>'CL &amp; Data'!C532</f>
        <v>-13.471577</v>
      </c>
      <c r="F110" s="6">
        <f>'CL &amp; Data'!D532</f>
        <v>-63.716797</v>
      </c>
      <c r="H110" s="6">
        <f>'CL &amp; Data'!E532</f>
        <v>-21.001068</v>
      </c>
      <c r="J110" s="6">
        <f>'CL &amp; Data'!F532</f>
        <v>-44.531936999999999</v>
      </c>
      <c r="L110" s="6">
        <f>'CL &amp; Data'!L532/1000000000</f>
        <v>8.4047499999999999</v>
      </c>
      <c r="N110" s="6">
        <f>'CL &amp; Data'!M532</f>
        <v>-9.9524012000000006</v>
      </c>
      <c r="P110" s="6">
        <f>'CL &amp; Data'!N532</f>
        <v>-44.860579999999999</v>
      </c>
      <c r="R110" s="6">
        <f>'CL &amp; Data'!O532</f>
        <v>-43.882987999999997</v>
      </c>
      <c r="T110" s="6">
        <f>'CL &amp; Data'!P532</f>
        <v>-20.936914000000002</v>
      </c>
    </row>
    <row r="111" spans="2:20" x14ac:dyDescent="0.25">
      <c r="B111" s="6">
        <f>'CL &amp; Data'!B533/1000000000</f>
        <v>8.4847000000000001</v>
      </c>
      <c r="D111" s="6">
        <f>'CL &amp; Data'!C533</f>
        <v>-13.584396</v>
      </c>
      <c r="F111" s="6">
        <f>'CL &amp; Data'!D533</f>
        <v>-63.677982</v>
      </c>
      <c r="H111" s="6">
        <f>'CL &amp; Data'!E533</f>
        <v>-21.097023</v>
      </c>
      <c r="J111" s="6">
        <f>'CL &amp; Data'!F533</f>
        <v>-44.126533999999999</v>
      </c>
      <c r="L111" s="6">
        <f>'CL &amp; Data'!L533/1000000000</f>
        <v>8.4847000000000001</v>
      </c>
      <c r="N111" s="6">
        <f>'CL &amp; Data'!M533</f>
        <v>-10.050478</v>
      </c>
      <c r="P111" s="6">
        <f>'CL &amp; Data'!N533</f>
        <v>-44.950935000000001</v>
      </c>
      <c r="R111" s="6">
        <f>'CL &amp; Data'!O533</f>
        <v>-43.580162000000001</v>
      </c>
      <c r="T111" s="6">
        <f>'CL &amp; Data'!P533</f>
        <v>-21.027802999999999</v>
      </c>
    </row>
    <row r="112" spans="2:20" x14ac:dyDescent="0.25">
      <c r="B112" s="6">
        <f>'CL &amp; Data'!B534/1000000000</f>
        <v>8.5646500000000003</v>
      </c>
      <c r="D112" s="6">
        <f>'CL &amp; Data'!C534</f>
        <v>-13.715139000000001</v>
      </c>
      <c r="F112" s="6">
        <f>'CL &amp; Data'!D534</f>
        <v>-64.081444000000005</v>
      </c>
      <c r="H112" s="6">
        <f>'CL &amp; Data'!E534</f>
        <v>-21.192084999999999</v>
      </c>
      <c r="J112" s="6">
        <f>'CL &amp; Data'!F534</f>
        <v>-43.671199999999999</v>
      </c>
      <c r="L112" s="6">
        <f>'CL &amp; Data'!L534/1000000000</f>
        <v>8.5646500000000003</v>
      </c>
      <c r="N112" s="6">
        <f>'CL &amp; Data'!M534</f>
        <v>-10.157712</v>
      </c>
      <c r="P112" s="6">
        <f>'CL &amp; Data'!N534</f>
        <v>-45.855590999999997</v>
      </c>
      <c r="R112" s="6">
        <f>'CL &amp; Data'!O534</f>
        <v>-43.279102000000002</v>
      </c>
      <c r="T112" s="6">
        <f>'CL &amp; Data'!P534</f>
        <v>-21.129764999999999</v>
      </c>
    </row>
    <row r="113" spans="2:20" x14ac:dyDescent="0.25">
      <c r="B113" s="6">
        <f>'CL &amp; Data'!B535/1000000000</f>
        <v>8.6446000000000005</v>
      </c>
      <c r="D113" s="6">
        <f>'CL &amp; Data'!C535</f>
        <v>-13.848618</v>
      </c>
      <c r="F113" s="6">
        <f>'CL &amp; Data'!D535</f>
        <v>-64.027434999999997</v>
      </c>
      <c r="H113" s="6">
        <f>'CL &amp; Data'!E535</f>
        <v>-21.286415000000002</v>
      </c>
      <c r="J113" s="6">
        <f>'CL &amp; Data'!F535</f>
        <v>-43.182102</v>
      </c>
      <c r="L113" s="6">
        <f>'CL &amp; Data'!L535/1000000000</f>
        <v>8.6446000000000005</v>
      </c>
      <c r="N113" s="6">
        <f>'CL &amp; Data'!M535</f>
        <v>-10.263956</v>
      </c>
      <c r="P113" s="6">
        <f>'CL &amp; Data'!N535</f>
        <v>-47.219662</v>
      </c>
      <c r="R113" s="6">
        <f>'CL &amp; Data'!O535</f>
        <v>-42.934775999999999</v>
      </c>
      <c r="T113" s="6">
        <f>'CL &amp; Data'!P535</f>
        <v>-21.230264999999999</v>
      </c>
    </row>
    <row r="114" spans="2:20" x14ac:dyDescent="0.25">
      <c r="B114" s="6">
        <f>'CL &amp; Data'!B536/1000000000</f>
        <v>8.7245500000000007</v>
      </c>
      <c r="D114" s="6">
        <f>'CL &amp; Data'!C536</f>
        <v>-13.996292</v>
      </c>
      <c r="F114" s="6">
        <f>'CL &amp; Data'!D536</f>
        <v>-63.708022999999997</v>
      </c>
      <c r="H114" s="6">
        <f>'CL &amp; Data'!E536</f>
        <v>-21.397348000000001</v>
      </c>
      <c r="J114" s="6">
        <f>'CL &amp; Data'!F536</f>
        <v>-42.648220000000002</v>
      </c>
      <c r="L114" s="6">
        <f>'CL &amp; Data'!L536/1000000000</f>
        <v>8.7245500000000007</v>
      </c>
      <c r="N114" s="6">
        <f>'CL &amp; Data'!M536</f>
        <v>-10.367945000000001</v>
      </c>
      <c r="P114" s="6">
        <f>'CL &amp; Data'!N536</f>
        <v>-49.016136000000003</v>
      </c>
      <c r="R114" s="6">
        <f>'CL &amp; Data'!O536</f>
        <v>-42.514172000000002</v>
      </c>
      <c r="T114" s="6">
        <f>'CL &amp; Data'!P536</f>
        <v>-21.344448</v>
      </c>
    </row>
    <row r="115" spans="2:20" x14ac:dyDescent="0.25">
      <c r="B115" s="6">
        <f>'CL &amp; Data'!B537/1000000000</f>
        <v>8.8045000000000009</v>
      </c>
      <c r="D115" s="6">
        <f>'CL &amp; Data'!C537</f>
        <v>-14.176848</v>
      </c>
      <c r="F115" s="6">
        <f>'CL &amp; Data'!D537</f>
        <v>-62.947071000000001</v>
      </c>
      <c r="H115" s="6">
        <f>'CL &amp; Data'!E537</f>
        <v>-21.494852000000002</v>
      </c>
      <c r="J115" s="6">
        <f>'CL &amp; Data'!F537</f>
        <v>-42.044536999999998</v>
      </c>
      <c r="L115" s="6">
        <f>'CL &amp; Data'!L537/1000000000</f>
        <v>8.8045000000000009</v>
      </c>
      <c r="N115" s="6">
        <f>'CL &amp; Data'!M537</f>
        <v>-10.479998999999999</v>
      </c>
      <c r="P115" s="6">
        <f>'CL &amp; Data'!N537</f>
        <v>-51.225940999999999</v>
      </c>
      <c r="R115" s="6">
        <f>'CL &amp; Data'!O537</f>
        <v>-41.993465</v>
      </c>
      <c r="T115" s="6">
        <f>'CL &amp; Data'!P537</f>
        <v>-21.440564999999999</v>
      </c>
    </row>
    <row r="116" spans="2:20" x14ac:dyDescent="0.25">
      <c r="B116" s="6">
        <f>'CL &amp; Data'!B538/1000000000</f>
        <v>8.8844499999999993</v>
      </c>
      <c r="D116" s="6">
        <f>'CL &amp; Data'!C538</f>
        <v>-14.360123</v>
      </c>
      <c r="F116" s="6">
        <f>'CL &amp; Data'!D538</f>
        <v>-61.832340000000002</v>
      </c>
      <c r="H116" s="6">
        <f>'CL &amp; Data'!E538</f>
        <v>-21.607223999999999</v>
      </c>
      <c r="J116" s="6">
        <f>'CL &amp; Data'!F538</f>
        <v>-41.411819000000001</v>
      </c>
      <c r="L116" s="6">
        <f>'CL &amp; Data'!L538/1000000000</f>
        <v>8.8844499999999993</v>
      </c>
      <c r="N116" s="6">
        <f>'CL &amp; Data'!M538</f>
        <v>-10.623044999999999</v>
      </c>
      <c r="P116" s="6">
        <f>'CL &amp; Data'!N538</f>
        <v>-53.118481000000003</v>
      </c>
      <c r="R116" s="6">
        <f>'CL &amp; Data'!O538</f>
        <v>-41.39452</v>
      </c>
      <c r="T116" s="6">
        <f>'CL &amp; Data'!P538</f>
        <v>-21.545292</v>
      </c>
    </row>
    <row r="117" spans="2:20" x14ac:dyDescent="0.25">
      <c r="B117" s="6">
        <f>'CL &amp; Data'!B539/1000000000</f>
        <v>8.9643999999999995</v>
      </c>
      <c r="D117" s="6">
        <f>'CL &amp; Data'!C539</f>
        <v>-14.568073999999999</v>
      </c>
      <c r="F117" s="6">
        <f>'CL &amp; Data'!D539</f>
        <v>-61.041049999999998</v>
      </c>
      <c r="H117" s="6">
        <f>'CL &amp; Data'!E539</f>
        <v>-21.736001999999999</v>
      </c>
      <c r="J117" s="6">
        <f>'CL &amp; Data'!F539</f>
        <v>-40.798018999999996</v>
      </c>
      <c r="L117" s="6">
        <f>'CL &amp; Data'!L539/1000000000</f>
        <v>8.9643999999999995</v>
      </c>
      <c r="N117" s="6">
        <f>'CL &amp; Data'!M539</f>
        <v>-10.787772</v>
      </c>
      <c r="P117" s="6">
        <f>'CL &amp; Data'!N539</f>
        <v>-54.374195</v>
      </c>
      <c r="R117" s="6">
        <f>'CL &amp; Data'!O539</f>
        <v>-40.758296999999999</v>
      </c>
      <c r="T117" s="6">
        <f>'CL &amp; Data'!P539</f>
        <v>-21.672981</v>
      </c>
    </row>
    <row r="118" spans="2:20" x14ac:dyDescent="0.25">
      <c r="B118" s="6">
        <f>'CL &amp; Data'!B540/1000000000</f>
        <v>9.0443499999999997</v>
      </c>
      <c r="D118" s="6">
        <f>'CL &amp; Data'!C540</f>
        <v>-14.758508000000001</v>
      </c>
      <c r="F118" s="6">
        <f>'CL &amp; Data'!D540</f>
        <v>-61.204773000000003</v>
      </c>
      <c r="H118" s="6">
        <f>'CL &amp; Data'!E540</f>
        <v>-21.866458999999999</v>
      </c>
      <c r="J118" s="6">
        <f>'CL &amp; Data'!F540</f>
        <v>-40.178142999999999</v>
      </c>
      <c r="L118" s="6">
        <f>'CL &amp; Data'!L540/1000000000</f>
        <v>9.0443499999999997</v>
      </c>
      <c r="N118" s="6">
        <f>'CL &amp; Data'!M540</f>
        <v>-10.962562</v>
      </c>
      <c r="P118" s="6">
        <f>'CL &amp; Data'!N540</f>
        <v>-54.976222999999997</v>
      </c>
      <c r="R118" s="6">
        <f>'CL &amp; Data'!O540</f>
        <v>-40.094253999999999</v>
      </c>
      <c r="T118" s="6">
        <f>'CL &amp; Data'!P540</f>
        <v>-21.812773</v>
      </c>
    </row>
    <row r="119" spans="2:20" x14ac:dyDescent="0.25">
      <c r="B119" s="6">
        <f>'CL &amp; Data'!B541/1000000000</f>
        <v>9.1242999999999999</v>
      </c>
      <c r="D119" s="6">
        <f>'CL &amp; Data'!C541</f>
        <v>-14.919851</v>
      </c>
      <c r="F119" s="6">
        <f>'CL &amp; Data'!D541</f>
        <v>-61.219704</v>
      </c>
      <c r="H119" s="6">
        <f>'CL &amp; Data'!E541</f>
        <v>-22.006456</v>
      </c>
      <c r="J119" s="6">
        <f>'CL &amp; Data'!F541</f>
        <v>-39.558669999999999</v>
      </c>
      <c r="L119" s="6">
        <f>'CL &amp; Data'!L541/1000000000</f>
        <v>9.1242999999999999</v>
      </c>
      <c r="N119" s="6">
        <f>'CL &amp; Data'!M541</f>
        <v>-11.166065</v>
      </c>
      <c r="P119" s="6">
        <f>'CL &amp; Data'!N541</f>
        <v>-54.819889000000003</v>
      </c>
      <c r="R119" s="6">
        <f>'CL &amp; Data'!O541</f>
        <v>-39.464191</v>
      </c>
      <c r="T119" s="6">
        <f>'CL &amp; Data'!P541</f>
        <v>-21.963148</v>
      </c>
    </row>
    <row r="120" spans="2:20" x14ac:dyDescent="0.25">
      <c r="B120" s="6">
        <f>'CL &amp; Data'!B542/1000000000</f>
        <v>9.20425</v>
      </c>
      <c r="D120" s="6">
        <f>'CL &amp; Data'!C542</f>
        <v>-15.083073000000001</v>
      </c>
      <c r="F120" s="6">
        <f>'CL &amp; Data'!D542</f>
        <v>-60.674255000000002</v>
      </c>
      <c r="H120" s="6">
        <f>'CL &amp; Data'!E542</f>
        <v>-22.194997999999998</v>
      </c>
      <c r="J120" s="6">
        <f>'CL &amp; Data'!F542</f>
        <v>-38.974476000000003</v>
      </c>
      <c r="L120" s="6">
        <f>'CL &amp; Data'!L542/1000000000</f>
        <v>9.20425</v>
      </c>
      <c r="N120" s="6">
        <f>'CL &amp; Data'!M542</f>
        <v>-11.40075</v>
      </c>
      <c r="P120" s="6">
        <f>'CL &amp; Data'!N542</f>
        <v>-53.599696999999999</v>
      </c>
      <c r="R120" s="6">
        <f>'CL &amp; Data'!O542</f>
        <v>-38.841408000000001</v>
      </c>
      <c r="T120" s="6">
        <f>'CL &amp; Data'!P542</f>
        <v>-22.156979</v>
      </c>
    </row>
    <row r="121" spans="2:20" x14ac:dyDescent="0.25">
      <c r="B121" s="6">
        <f>'CL &amp; Data'!B543/1000000000</f>
        <v>9.2842000000000002</v>
      </c>
      <c r="D121" s="6">
        <f>'CL &amp; Data'!C543</f>
        <v>-15.208773000000001</v>
      </c>
      <c r="F121" s="6">
        <f>'CL &amp; Data'!D543</f>
        <v>-59.638401000000002</v>
      </c>
      <c r="H121" s="6">
        <f>'CL &amp; Data'!E543</f>
        <v>-22.383654</v>
      </c>
      <c r="J121" s="6">
        <f>'CL &amp; Data'!F543</f>
        <v>-38.368884999999999</v>
      </c>
      <c r="L121" s="6">
        <f>'CL &amp; Data'!L543/1000000000</f>
        <v>9.2842000000000002</v>
      </c>
      <c r="N121" s="6">
        <f>'CL &amp; Data'!M543</f>
        <v>-11.654261999999999</v>
      </c>
      <c r="P121" s="6">
        <f>'CL &amp; Data'!N543</f>
        <v>-52.452240000000003</v>
      </c>
      <c r="R121" s="6">
        <f>'CL &amp; Data'!O543</f>
        <v>-38.250751000000001</v>
      </c>
      <c r="T121" s="6">
        <f>'CL &amp; Data'!P543</f>
        <v>-22.345597999999999</v>
      </c>
    </row>
    <row r="122" spans="2:20" x14ac:dyDescent="0.25">
      <c r="B122" s="6">
        <f>'CL &amp; Data'!B544/1000000000</f>
        <v>9.3641500000000004</v>
      </c>
      <c r="D122" s="6">
        <f>'CL &amp; Data'!C544</f>
        <v>-15.337954999999999</v>
      </c>
      <c r="F122" s="6">
        <f>'CL &amp; Data'!D544</f>
        <v>-58.200023999999999</v>
      </c>
      <c r="H122" s="6">
        <f>'CL &amp; Data'!E544</f>
        <v>-22.610851</v>
      </c>
      <c r="J122" s="6">
        <f>'CL &amp; Data'!F544</f>
        <v>-37.745601999999998</v>
      </c>
      <c r="L122" s="6">
        <f>'CL &amp; Data'!L544/1000000000</f>
        <v>9.3641500000000004</v>
      </c>
      <c r="N122" s="6">
        <f>'CL &amp; Data'!M544</f>
        <v>-11.946567</v>
      </c>
      <c r="P122" s="6">
        <f>'CL &amp; Data'!N544</f>
        <v>-51.285324000000003</v>
      </c>
      <c r="R122" s="6">
        <f>'CL &amp; Data'!O544</f>
        <v>-37.646000000000001</v>
      </c>
      <c r="T122" s="6">
        <f>'CL &amp; Data'!P544</f>
        <v>-22.572496000000001</v>
      </c>
    </row>
    <row r="123" spans="2:20" x14ac:dyDescent="0.25">
      <c r="B123" s="6">
        <f>'CL &amp; Data'!B545/1000000000</f>
        <v>9.4441000000000006</v>
      </c>
      <c r="D123" s="6">
        <f>'CL &amp; Data'!C545</f>
        <v>-15.450208</v>
      </c>
      <c r="F123" s="6">
        <f>'CL &amp; Data'!D545</f>
        <v>-56.595585</v>
      </c>
      <c r="H123" s="6">
        <f>'CL &amp; Data'!E545</f>
        <v>-22.863057999999999</v>
      </c>
      <c r="J123" s="6">
        <f>'CL &amp; Data'!F545</f>
        <v>-37.178561999999999</v>
      </c>
      <c r="L123" s="6">
        <f>'CL &amp; Data'!L545/1000000000</f>
        <v>9.4441000000000006</v>
      </c>
      <c r="N123" s="6">
        <f>'CL &amp; Data'!M545</f>
        <v>-12.264611</v>
      </c>
      <c r="P123" s="6">
        <f>'CL &amp; Data'!N545</f>
        <v>-50.531418000000002</v>
      </c>
      <c r="R123" s="6">
        <f>'CL &amp; Data'!O545</f>
        <v>-37.099335000000004</v>
      </c>
      <c r="T123" s="6">
        <f>'CL &amp; Data'!P545</f>
        <v>-22.822441000000001</v>
      </c>
    </row>
    <row r="124" spans="2:20" x14ac:dyDescent="0.25">
      <c r="B124" s="6">
        <f>'CL &amp; Data'!B546/1000000000</f>
        <v>9.5240500000000008</v>
      </c>
      <c r="D124" s="6">
        <f>'CL &amp; Data'!C546</f>
        <v>-15.505995</v>
      </c>
      <c r="F124" s="6">
        <f>'CL &amp; Data'!D546</f>
        <v>-55.515822999999997</v>
      </c>
      <c r="H124" s="6">
        <f>'CL &amp; Data'!E546</f>
        <v>-23.132079999999998</v>
      </c>
      <c r="J124" s="6">
        <f>'CL &amp; Data'!F546</f>
        <v>-36.628962999999999</v>
      </c>
      <c r="L124" s="6">
        <f>'CL &amp; Data'!L546/1000000000</f>
        <v>9.5240500000000008</v>
      </c>
      <c r="N124" s="6">
        <f>'CL &amp; Data'!M546</f>
        <v>-12.621344000000001</v>
      </c>
      <c r="P124" s="6">
        <f>'CL &amp; Data'!N546</f>
        <v>-50.329937000000001</v>
      </c>
      <c r="R124" s="6">
        <f>'CL &amp; Data'!O546</f>
        <v>-36.586131999999999</v>
      </c>
      <c r="T124" s="6">
        <f>'CL &amp; Data'!P546</f>
        <v>-23.096468000000002</v>
      </c>
    </row>
    <row r="125" spans="2:20" x14ac:dyDescent="0.25">
      <c r="B125" s="6">
        <f>'CL &amp; Data'!B547/1000000000</f>
        <v>9.6039999999999992</v>
      </c>
      <c r="D125" s="6">
        <f>'CL &amp; Data'!C547</f>
        <v>-15.522721000000001</v>
      </c>
      <c r="F125" s="6">
        <f>'CL &amp; Data'!D547</f>
        <v>-54.719687999999998</v>
      </c>
      <c r="H125" s="6">
        <f>'CL &amp; Data'!E547</f>
        <v>-23.436052</v>
      </c>
      <c r="J125" s="6">
        <f>'CL &amp; Data'!F547</f>
        <v>-36.115172999999999</v>
      </c>
      <c r="L125" s="6">
        <f>'CL &amp; Data'!L547/1000000000</f>
        <v>9.6039999999999992</v>
      </c>
      <c r="N125" s="6">
        <f>'CL &amp; Data'!M547</f>
        <v>-13.040727</v>
      </c>
      <c r="P125" s="6">
        <f>'CL &amp; Data'!N547</f>
        <v>-50.533833000000001</v>
      </c>
      <c r="R125" s="6">
        <f>'CL &amp; Data'!O547</f>
        <v>-36.090294</v>
      </c>
      <c r="T125" s="6">
        <f>'CL &amp; Data'!P547</f>
        <v>-23.403317999999999</v>
      </c>
    </row>
    <row r="126" spans="2:20" x14ac:dyDescent="0.25">
      <c r="B126" s="6">
        <f>'CL &amp; Data'!B548/1000000000</f>
        <v>9.6839499999999994</v>
      </c>
      <c r="D126" s="6">
        <f>'CL &amp; Data'!C548</f>
        <v>-15.549130999999999</v>
      </c>
      <c r="F126" s="6">
        <f>'CL &amp; Data'!D548</f>
        <v>-54.037945000000001</v>
      </c>
      <c r="H126" s="6">
        <f>'CL &amp; Data'!E548</f>
        <v>-23.774891</v>
      </c>
      <c r="J126" s="6">
        <f>'CL &amp; Data'!F548</f>
        <v>-35.630428000000002</v>
      </c>
      <c r="L126" s="6">
        <f>'CL &amp; Data'!L548/1000000000</f>
        <v>9.6839499999999994</v>
      </c>
      <c r="N126" s="6">
        <f>'CL &amp; Data'!M548</f>
        <v>-13.508295</v>
      </c>
      <c r="P126" s="6">
        <f>'CL &amp; Data'!N548</f>
        <v>-50.678607999999997</v>
      </c>
      <c r="R126" s="6">
        <f>'CL &amp; Data'!O548</f>
        <v>-35.622180999999998</v>
      </c>
      <c r="T126" s="6">
        <f>'CL &amp; Data'!P548</f>
        <v>-23.747060999999999</v>
      </c>
    </row>
    <row r="127" spans="2:20" x14ac:dyDescent="0.25">
      <c r="B127" s="6">
        <f>'CL &amp; Data'!B549/1000000000</f>
        <v>9.7638999999999996</v>
      </c>
      <c r="D127" s="6">
        <f>'CL &amp; Data'!C549</f>
        <v>-15.554295</v>
      </c>
      <c r="F127" s="6">
        <f>'CL &amp; Data'!D549</f>
        <v>-53.675541000000003</v>
      </c>
      <c r="H127" s="6">
        <f>'CL &amp; Data'!E549</f>
        <v>-24.124662000000001</v>
      </c>
      <c r="J127" s="6">
        <f>'CL &amp; Data'!F549</f>
        <v>-35.154881000000003</v>
      </c>
      <c r="L127" s="6">
        <f>'CL &amp; Data'!L549/1000000000</f>
        <v>9.7638999999999996</v>
      </c>
      <c r="N127" s="6">
        <f>'CL &amp; Data'!M549</f>
        <v>-14.048715</v>
      </c>
      <c r="P127" s="6">
        <f>'CL &amp; Data'!N549</f>
        <v>-50.912807000000001</v>
      </c>
      <c r="R127" s="6">
        <f>'CL &amp; Data'!O549</f>
        <v>-35.163970999999997</v>
      </c>
      <c r="T127" s="6">
        <f>'CL &amp; Data'!P549</f>
        <v>-24.097414000000001</v>
      </c>
    </row>
    <row r="128" spans="2:20" x14ac:dyDescent="0.25">
      <c r="B128" s="6">
        <f>'CL &amp; Data'!B550/1000000000</f>
        <v>9.8438499999999998</v>
      </c>
      <c r="D128" s="6">
        <f>'CL &amp; Data'!C550</f>
        <v>-15.618239000000001</v>
      </c>
      <c r="F128" s="6">
        <f>'CL &amp; Data'!D550</f>
        <v>-53.378802999999998</v>
      </c>
      <c r="H128" s="6">
        <f>'CL &amp; Data'!E550</f>
        <v>-24.536894</v>
      </c>
      <c r="J128" s="6">
        <f>'CL &amp; Data'!F550</f>
        <v>-34.635406000000003</v>
      </c>
      <c r="L128" s="6">
        <f>'CL &amp; Data'!L550/1000000000</f>
        <v>9.8438499999999998</v>
      </c>
      <c r="N128" s="6">
        <f>'CL &amp; Data'!M550</f>
        <v>-14.645617</v>
      </c>
      <c r="P128" s="6">
        <f>'CL &amp; Data'!N550</f>
        <v>-50.807388000000003</v>
      </c>
      <c r="R128" s="6">
        <f>'CL &amp; Data'!O550</f>
        <v>-34.662745999999999</v>
      </c>
      <c r="T128" s="6">
        <f>'CL &amp; Data'!P550</f>
        <v>-24.500080000000001</v>
      </c>
    </row>
    <row r="129" spans="2:20" x14ac:dyDescent="0.25">
      <c r="B129" s="6">
        <f>'CL &amp; Data'!B551/1000000000</f>
        <v>9.9238</v>
      </c>
      <c r="D129" s="6">
        <f>'CL &amp; Data'!C551</f>
        <v>-15.639937</v>
      </c>
      <c r="F129" s="6">
        <f>'CL &amp; Data'!D551</f>
        <v>-53.320366</v>
      </c>
      <c r="H129" s="6">
        <f>'CL &amp; Data'!E551</f>
        <v>-24.942364000000001</v>
      </c>
      <c r="J129" s="6">
        <f>'CL &amp; Data'!F551</f>
        <v>-34.130558000000001</v>
      </c>
      <c r="L129" s="6">
        <f>'CL &amp; Data'!L551/1000000000</f>
        <v>9.9238</v>
      </c>
      <c r="N129" s="6">
        <f>'CL &amp; Data'!M551</f>
        <v>-15.280702</v>
      </c>
      <c r="P129" s="6">
        <f>'CL &amp; Data'!N551</f>
        <v>-50.274231</v>
      </c>
      <c r="R129" s="6">
        <f>'CL &amp; Data'!O551</f>
        <v>-34.167895999999999</v>
      </c>
      <c r="T129" s="6">
        <f>'CL &amp; Data'!P551</f>
        <v>-24.899906000000001</v>
      </c>
    </row>
    <row r="130" spans="2:20" x14ac:dyDescent="0.25">
      <c r="B130" s="6">
        <f>'CL &amp; Data'!B552/1000000000</f>
        <v>10.00375</v>
      </c>
      <c r="D130" s="6">
        <f>'CL &amp; Data'!C552</f>
        <v>-15.658848000000001</v>
      </c>
      <c r="F130" s="6">
        <f>'CL &amp; Data'!D552</f>
        <v>-53.565658999999997</v>
      </c>
      <c r="H130" s="6">
        <f>'CL &amp; Data'!E552</f>
        <v>-25.363588</v>
      </c>
      <c r="J130" s="6">
        <f>'CL &amp; Data'!F552</f>
        <v>-33.625743999999997</v>
      </c>
      <c r="L130" s="6">
        <f>'CL &amp; Data'!L552/1000000000</f>
        <v>10.00375</v>
      </c>
      <c r="N130" s="6">
        <f>'CL &amp; Data'!M552</f>
        <v>-15.939598</v>
      </c>
      <c r="P130" s="6">
        <f>'CL &amp; Data'!N552</f>
        <v>-49.639060999999998</v>
      </c>
      <c r="R130" s="6">
        <f>'CL &amp; Data'!O552</f>
        <v>-33.657753</v>
      </c>
      <c r="T130" s="6">
        <f>'CL &amp; Data'!P552</f>
        <v>-25.314899</v>
      </c>
    </row>
    <row r="131" spans="2:20" x14ac:dyDescent="0.25">
      <c r="B131" s="6">
        <f>'CL &amp; Data'!B553/1000000000</f>
        <v>10.0837</v>
      </c>
      <c r="D131" s="6">
        <f>'CL &amp; Data'!C553</f>
        <v>-15.668227</v>
      </c>
      <c r="F131" s="6">
        <f>'CL &amp; Data'!D553</f>
        <v>-54.018749</v>
      </c>
      <c r="H131" s="6">
        <f>'CL &amp; Data'!E553</f>
        <v>-25.798272999999998</v>
      </c>
      <c r="J131" s="6">
        <f>'CL &amp; Data'!F553</f>
        <v>-33.139159999999997</v>
      </c>
      <c r="L131" s="6">
        <f>'CL &amp; Data'!L553/1000000000</f>
        <v>10.0837</v>
      </c>
      <c r="N131" s="6">
        <f>'CL &amp; Data'!M553</f>
        <v>-16.605</v>
      </c>
      <c r="P131" s="6">
        <f>'CL &amp; Data'!N553</f>
        <v>-49.017772999999998</v>
      </c>
      <c r="R131" s="6">
        <f>'CL &amp; Data'!O553</f>
        <v>-33.157780000000002</v>
      </c>
      <c r="T131" s="6">
        <f>'CL &amp; Data'!P553</f>
        <v>-25.747568000000001</v>
      </c>
    </row>
    <row r="132" spans="2:20" x14ac:dyDescent="0.25">
      <c r="B132" s="6">
        <f>'CL &amp; Data'!B554/1000000000</f>
        <v>10.163650000000001</v>
      </c>
      <c r="D132" s="6">
        <f>'CL &amp; Data'!C554</f>
        <v>-15.754410999999999</v>
      </c>
      <c r="F132" s="6">
        <f>'CL &amp; Data'!D554</f>
        <v>-54.506439</v>
      </c>
      <c r="H132" s="6">
        <f>'CL &amp; Data'!E554</f>
        <v>-26.252307999999999</v>
      </c>
      <c r="J132" s="6">
        <f>'CL &amp; Data'!F554</f>
        <v>-32.660679000000002</v>
      </c>
      <c r="L132" s="6">
        <f>'CL &amp; Data'!L554/1000000000</f>
        <v>10.163650000000001</v>
      </c>
      <c r="N132" s="6">
        <f>'CL &amp; Data'!M554</f>
        <v>-17.259460000000001</v>
      </c>
      <c r="P132" s="6">
        <f>'CL &amp; Data'!N554</f>
        <v>-48.411166999999999</v>
      </c>
      <c r="R132" s="6">
        <f>'CL &amp; Data'!O554</f>
        <v>-32.691071000000001</v>
      </c>
      <c r="T132" s="6">
        <f>'CL &amp; Data'!P554</f>
        <v>-26.185186000000002</v>
      </c>
    </row>
    <row r="133" spans="2:20" x14ac:dyDescent="0.25">
      <c r="B133" s="6">
        <f>'CL &amp; Data'!B555/1000000000</f>
        <v>10.243600000000001</v>
      </c>
      <c r="D133" s="6">
        <f>'CL &amp; Data'!C555</f>
        <v>-15.814458</v>
      </c>
      <c r="F133" s="6">
        <f>'CL &amp; Data'!D555</f>
        <v>-55.078772999999998</v>
      </c>
      <c r="H133" s="6">
        <f>'CL &amp; Data'!E555</f>
        <v>-26.673238999999999</v>
      </c>
      <c r="J133" s="6">
        <f>'CL &amp; Data'!F555</f>
        <v>-32.215426999999998</v>
      </c>
      <c r="L133" s="6">
        <f>'CL &amp; Data'!L555/1000000000</f>
        <v>10.243600000000001</v>
      </c>
      <c r="N133" s="6">
        <f>'CL &amp; Data'!M555</f>
        <v>-17.922388000000002</v>
      </c>
      <c r="P133" s="6">
        <f>'CL &amp; Data'!N555</f>
        <v>-48.098202000000001</v>
      </c>
      <c r="R133" s="6">
        <f>'CL &amp; Data'!O555</f>
        <v>-32.277999999999999</v>
      </c>
      <c r="T133" s="6">
        <f>'CL &amp; Data'!P555</f>
        <v>-26.602042999999998</v>
      </c>
    </row>
    <row r="134" spans="2:20" x14ac:dyDescent="0.25">
      <c r="B134" s="6">
        <f>'CL &amp; Data'!B556/1000000000</f>
        <v>10.323549999999999</v>
      </c>
      <c r="D134" s="6">
        <f>'CL &amp; Data'!C556</f>
        <v>-15.985290000000001</v>
      </c>
      <c r="F134" s="6">
        <f>'CL &amp; Data'!D556</f>
        <v>-55.468380000000003</v>
      </c>
      <c r="H134" s="6">
        <f>'CL &amp; Data'!E556</f>
        <v>-27.097083999999999</v>
      </c>
      <c r="J134" s="6">
        <f>'CL &amp; Data'!F556</f>
        <v>-31.763801999999998</v>
      </c>
      <c r="L134" s="6">
        <f>'CL &amp; Data'!L556/1000000000</f>
        <v>10.323549999999999</v>
      </c>
      <c r="N134" s="6">
        <f>'CL &amp; Data'!M556</f>
        <v>-18.570025999999999</v>
      </c>
      <c r="P134" s="6">
        <f>'CL &amp; Data'!N556</f>
        <v>-47.957256000000001</v>
      </c>
      <c r="R134" s="6">
        <f>'CL &amp; Data'!O556</f>
        <v>-31.832201000000001</v>
      </c>
      <c r="T134" s="6">
        <f>'CL &amp; Data'!P556</f>
        <v>-27.013335999999999</v>
      </c>
    </row>
    <row r="135" spans="2:20" x14ac:dyDescent="0.25">
      <c r="B135" s="6">
        <f>'CL &amp; Data'!B557/1000000000</f>
        <v>10.403499999999999</v>
      </c>
      <c r="D135" s="6">
        <f>'CL &amp; Data'!C557</f>
        <v>-16.104679000000001</v>
      </c>
      <c r="F135" s="6">
        <f>'CL &amp; Data'!D557</f>
        <v>-55.857140000000001</v>
      </c>
      <c r="H135" s="6">
        <f>'CL &amp; Data'!E557</f>
        <v>-27.48237</v>
      </c>
      <c r="J135" s="6">
        <f>'CL &amp; Data'!F557</f>
        <v>-31.360613000000001</v>
      </c>
      <c r="L135" s="6">
        <f>'CL &amp; Data'!L557/1000000000</f>
        <v>10.403499999999999</v>
      </c>
      <c r="N135" s="6">
        <f>'CL &amp; Data'!M557</f>
        <v>-19.229900000000001</v>
      </c>
      <c r="P135" s="6">
        <f>'CL &amp; Data'!N557</f>
        <v>-48.325577000000003</v>
      </c>
      <c r="R135" s="6">
        <f>'CL &amp; Data'!O557</f>
        <v>-31.460587</v>
      </c>
      <c r="T135" s="6">
        <f>'CL &amp; Data'!P557</f>
        <v>-27.404959000000002</v>
      </c>
    </row>
    <row r="136" spans="2:20" x14ac:dyDescent="0.25">
      <c r="B136" s="6">
        <f>'CL &amp; Data'!B558/1000000000</f>
        <v>10.483449999999999</v>
      </c>
      <c r="D136" s="6">
        <f>'CL &amp; Data'!C558</f>
        <v>-16.244322</v>
      </c>
      <c r="F136" s="6">
        <f>'CL &amp; Data'!D558</f>
        <v>-55.991855999999999</v>
      </c>
      <c r="H136" s="6">
        <f>'CL &amp; Data'!E558</f>
        <v>-27.813994999999998</v>
      </c>
      <c r="J136" s="6">
        <f>'CL &amp; Data'!F558</f>
        <v>-30.978242999999999</v>
      </c>
      <c r="L136" s="6">
        <f>'CL &amp; Data'!L558/1000000000</f>
        <v>10.483449999999999</v>
      </c>
      <c r="N136" s="6">
        <f>'CL &amp; Data'!M558</f>
        <v>-19.966474999999999</v>
      </c>
      <c r="P136" s="6">
        <f>'CL &amp; Data'!N558</f>
        <v>-48.773612999999997</v>
      </c>
      <c r="R136" s="6">
        <f>'CL &amp; Data'!O558</f>
        <v>-31.089860999999999</v>
      </c>
      <c r="T136" s="6">
        <f>'CL &amp; Data'!P558</f>
        <v>-27.735544000000001</v>
      </c>
    </row>
    <row r="137" spans="2:20" x14ac:dyDescent="0.25">
      <c r="B137" s="6">
        <f>'CL &amp; Data'!B559/1000000000</f>
        <v>10.5634</v>
      </c>
      <c r="D137" s="6">
        <f>'CL &amp; Data'!C559</f>
        <v>-16.455454</v>
      </c>
      <c r="F137" s="6">
        <f>'CL &amp; Data'!D559</f>
        <v>-56.011550999999997</v>
      </c>
      <c r="H137" s="6">
        <f>'CL &amp; Data'!E559</f>
        <v>-28.118238000000002</v>
      </c>
      <c r="J137" s="6">
        <f>'CL &amp; Data'!F559</f>
        <v>-30.617201000000001</v>
      </c>
      <c r="L137" s="6">
        <f>'CL &amp; Data'!L559/1000000000</f>
        <v>10.5634</v>
      </c>
      <c r="N137" s="6">
        <f>'CL &amp; Data'!M559</f>
        <v>-20.74081</v>
      </c>
      <c r="P137" s="6">
        <f>'CL &amp; Data'!N559</f>
        <v>-49.358317999999997</v>
      </c>
      <c r="R137" s="6">
        <f>'CL &amp; Data'!O559</f>
        <v>-30.728487000000001</v>
      </c>
      <c r="T137" s="6">
        <f>'CL &amp; Data'!P559</f>
        <v>-28.034979</v>
      </c>
    </row>
    <row r="138" spans="2:20" x14ac:dyDescent="0.25">
      <c r="B138" s="6">
        <f>'CL &amp; Data'!B560/1000000000</f>
        <v>10.64335</v>
      </c>
      <c r="D138" s="6">
        <f>'CL &amp; Data'!C560</f>
        <v>-16.700216000000001</v>
      </c>
      <c r="F138" s="6">
        <f>'CL &amp; Data'!D560</f>
        <v>-55.871391000000003</v>
      </c>
      <c r="H138" s="6">
        <f>'CL &amp; Data'!E560</f>
        <v>-28.359442000000001</v>
      </c>
      <c r="J138" s="6">
        <f>'CL &amp; Data'!F560</f>
        <v>-30.272444</v>
      </c>
      <c r="L138" s="6">
        <f>'CL &amp; Data'!L560/1000000000</f>
        <v>10.64335</v>
      </c>
      <c r="N138" s="6">
        <f>'CL &amp; Data'!M560</f>
        <v>-21.554290999999999</v>
      </c>
      <c r="P138" s="6">
        <f>'CL &amp; Data'!N560</f>
        <v>-49.992587999999998</v>
      </c>
      <c r="R138" s="6">
        <f>'CL &amp; Data'!O560</f>
        <v>-30.388731</v>
      </c>
      <c r="T138" s="6">
        <f>'CL &amp; Data'!P560</f>
        <v>-28.273029000000001</v>
      </c>
    </row>
    <row r="139" spans="2:20" x14ac:dyDescent="0.25">
      <c r="B139" s="6">
        <f>'CL &amp; Data'!B561/1000000000</f>
        <v>10.7233</v>
      </c>
      <c r="D139" s="6">
        <f>'CL &amp; Data'!C561</f>
        <v>-16.98349</v>
      </c>
      <c r="F139" s="6">
        <f>'CL &amp; Data'!D561</f>
        <v>-55.764957000000003</v>
      </c>
      <c r="H139" s="6">
        <f>'CL &amp; Data'!E561</f>
        <v>-28.534427999999998</v>
      </c>
      <c r="J139" s="6">
        <f>'CL &amp; Data'!F561</f>
        <v>-29.956658999999998</v>
      </c>
      <c r="L139" s="6">
        <f>'CL &amp; Data'!L561/1000000000</f>
        <v>10.7233</v>
      </c>
      <c r="N139" s="6">
        <f>'CL &amp; Data'!M561</f>
        <v>-22.390841999999999</v>
      </c>
      <c r="P139" s="6">
        <f>'CL &amp; Data'!N561</f>
        <v>-50.887165000000003</v>
      </c>
      <c r="R139" s="6">
        <f>'CL &amp; Data'!O561</f>
        <v>-30.063496000000001</v>
      </c>
      <c r="T139" s="6">
        <f>'CL &amp; Data'!P561</f>
        <v>-28.434636999999999</v>
      </c>
    </row>
    <row r="140" spans="2:20" x14ac:dyDescent="0.25">
      <c r="B140" s="6">
        <f>'CL &amp; Data'!B562/1000000000</f>
        <v>10.80325</v>
      </c>
      <c r="D140" s="6">
        <f>'CL &amp; Data'!C562</f>
        <v>-17.288468999999999</v>
      </c>
      <c r="F140" s="6">
        <f>'CL &amp; Data'!D562</f>
        <v>-55.441783999999998</v>
      </c>
      <c r="H140" s="6">
        <f>'CL &amp; Data'!E562</f>
        <v>-28.614968999999999</v>
      </c>
      <c r="J140" s="6">
        <f>'CL &amp; Data'!F562</f>
        <v>-29.625537999999999</v>
      </c>
      <c r="L140" s="6">
        <f>'CL &amp; Data'!L562/1000000000</f>
        <v>10.80325</v>
      </c>
      <c r="N140" s="6">
        <f>'CL &amp; Data'!M562</f>
        <v>-23.081160000000001</v>
      </c>
      <c r="P140" s="6">
        <f>'CL &amp; Data'!N562</f>
        <v>-51.665816999999997</v>
      </c>
      <c r="R140" s="6">
        <f>'CL &amp; Data'!O562</f>
        <v>-29.719899999999999</v>
      </c>
      <c r="T140" s="6">
        <f>'CL &amp; Data'!P562</f>
        <v>-28.495139999999999</v>
      </c>
    </row>
    <row r="141" spans="2:20" x14ac:dyDescent="0.25">
      <c r="B141" s="6">
        <f>'CL &amp; Data'!B563/1000000000</f>
        <v>10.8832</v>
      </c>
      <c r="D141" s="6">
        <f>'CL &amp; Data'!C563</f>
        <v>-17.596191000000001</v>
      </c>
      <c r="F141" s="6">
        <f>'CL &amp; Data'!D563</f>
        <v>-55.223145000000002</v>
      </c>
      <c r="H141" s="6">
        <f>'CL &amp; Data'!E563</f>
        <v>-28.631284999999998</v>
      </c>
      <c r="J141" s="6">
        <f>'CL &amp; Data'!F563</f>
        <v>-29.338799000000002</v>
      </c>
      <c r="L141" s="6">
        <f>'CL &amp; Data'!L563/1000000000</f>
        <v>10.8832</v>
      </c>
      <c r="N141" s="6">
        <f>'CL &amp; Data'!M563</f>
        <v>-23.58633</v>
      </c>
      <c r="P141" s="6">
        <f>'CL &amp; Data'!N563</f>
        <v>-52.719555</v>
      </c>
      <c r="R141" s="6">
        <f>'CL &amp; Data'!O563</f>
        <v>-29.424316000000001</v>
      </c>
      <c r="T141" s="6">
        <f>'CL &amp; Data'!P563</f>
        <v>-28.493319</v>
      </c>
    </row>
    <row r="142" spans="2:20" x14ac:dyDescent="0.25">
      <c r="B142" s="6">
        <f>'CL &amp; Data'!B564/1000000000</f>
        <v>10.963150000000001</v>
      </c>
      <c r="D142" s="6">
        <f>'CL &amp; Data'!C564</f>
        <v>-17.857161999999999</v>
      </c>
      <c r="F142" s="6">
        <f>'CL &amp; Data'!D564</f>
        <v>-55.216751000000002</v>
      </c>
      <c r="H142" s="6">
        <f>'CL &amp; Data'!E564</f>
        <v>-28.542249999999999</v>
      </c>
      <c r="J142" s="6">
        <f>'CL &amp; Data'!F564</f>
        <v>-29.070433000000001</v>
      </c>
      <c r="L142" s="6">
        <f>'CL &amp; Data'!L564/1000000000</f>
        <v>10.963150000000001</v>
      </c>
      <c r="N142" s="6">
        <f>'CL &amp; Data'!M564</f>
        <v>-23.712644999999998</v>
      </c>
      <c r="P142" s="6">
        <f>'CL &amp; Data'!N564</f>
        <v>-54.207732999999998</v>
      </c>
      <c r="R142" s="6">
        <f>'CL &amp; Data'!O564</f>
        <v>-29.151636</v>
      </c>
      <c r="T142" s="6">
        <f>'CL &amp; Data'!P564</f>
        <v>-28.401964</v>
      </c>
    </row>
    <row r="143" spans="2:20" x14ac:dyDescent="0.25">
      <c r="B143" s="6">
        <f>'CL &amp; Data'!B565/1000000000</f>
        <v>11.043100000000001</v>
      </c>
      <c r="D143" s="6">
        <f>'CL &amp; Data'!C565</f>
        <v>-18.067678000000001</v>
      </c>
      <c r="F143" s="6">
        <f>'CL &amp; Data'!D565</f>
        <v>-55.031139000000003</v>
      </c>
      <c r="H143" s="6">
        <f>'CL &amp; Data'!E565</f>
        <v>-28.397209</v>
      </c>
      <c r="J143" s="6">
        <f>'CL &amp; Data'!F565</f>
        <v>-28.829253999999999</v>
      </c>
      <c r="L143" s="6">
        <f>'CL &amp; Data'!L565/1000000000</f>
        <v>11.043100000000001</v>
      </c>
      <c r="N143" s="6">
        <f>'CL &amp; Data'!M565</f>
        <v>-23.446114000000001</v>
      </c>
      <c r="P143" s="6">
        <f>'CL &amp; Data'!N565</f>
        <v>-55.252234999999999</v>
      </c>
      <c r="R143" s="6">
        <f>'CL &amp; Data'!O565</f>
        <v>-28.906300999999999</v>
      </c>
      <c r="T143" s="6">
        <f>'CL &amp; Data'!P565</f>
        <v>-28.260960000000001</v>
      </c>
    </row>
    <row r="144" spans="2:20" x14ac:dyDescent="0.25">
      <c r="B144" s="6">
        <f>'CL &amp; Data'!B566/1000000000</f>
        <v>11.123049999999999</v>
      </c>
      <c r="D144" s="6">
        <f>'CL &amp; Data'!C566</f>
        <v>-18.275960999999999</v>
      </c>
      <c r="F144" s="6">
        <f>'CL &amp; Data'!D566</f>
        <v>-54.852310000000003</v>
      </c>
      <c r="H144" s="6">
        <f>'CL &amp; Data'!E566</f>
        <v>-28.218364999999999</v>
      </c>
      <c r="J144" s="6">
        <f>'CL &amp; Data'!F566</f>
        <v>-28.619299000000002</v>
      </c>
      <c r="L144" s="6">
        <f>'CL &amp; Data'!L566/1000000000</f>
        <v>11.123049999999999</v>
      </c>
      <c r="N144" s="6">
        <f>'CL &amp; Data'!M566</f>
        <v>-22.729942000000001</v>
      </c>
      <c r="P144" s="6">
        <f>'CL &amp; Data'!N566</f>
        <v>-56.295731000000004</v>
      </c>
      <c r="R144" s="6">
        <f>'CL &amp; Data'!O566</f>
        <v>-28.698294000000001</v>
      </c>
      <c r="T144" s="6">
        <f>'CL &amp; Data'!P566</f>
        <v>-28.08708</v>
      </c>
    </row>
    <row r="145" spans="2:20" x14ac:dyDescent="0.25">
      <c r="B145" s="6">
        <f>'CL &amp; Data'!B567/1000000000</f>
        <v>11.202999999999999</v>
      </c>
      <c r="D145" s="6">
        <f>'CL &amp; Data'!C567</f>
        <v>-18.450517999999999</v>
      </c>
      <c r="F145" s="6">
        <f>'CL &amp; Data'!D567</f>
        <v>-54.797195000000002</v>
      </c>
      <c r="H145" s="6">
        <f>'CL &amp; Data'!E567</f>
        <v>-27.994295000000001</v>
      </c>
      <c r="J145" s="6">
        <f>'CL &amp; Data'!F567</f>
        <v>-28.436214</v>
      </c>
      <c r="L145" s="6">
        <f>'CL &amp; Data'!L567/1000000000</f>
        <v>11.202999999999999</v>
      </c>
      <c r="N145" s="6">
        <f>'CL &amp; Data'!M567</f>
        <v>-21.703852000000001</v>
      </c>
      <c r="P145" s="6">
        <f>'CL &amp; Data'!N567</f>
        <v>-57.308228</v>
      </c>
      <c r="R145" s="6">
        <f>'CL &amp; Data'!O567</f>
        <v>-28.509810999999999</v>
      </c>
      <c r="T145" s="6">
        <f>'CL &amp; Data'!P567</f>
        <v>-27.863873000000002</v>
      </c>
    </row>
    <row r="146" spans="2:20" x14ac:dyDescent="0.25">
      <c r="B146" s="6">
        <f>'CL &amp; Data'!B568/1000000000</f>
        <v>11.28295</v>
      </c>
      <c r="D146" s="6">
        <f>'CL &amp; Data'!C568</f>
        <v>-18.622253000000001</v>
      </c>
      <c r="F146" s="6">
        <f>'CL &amp; Data'!D568</f>
        <v>-54.680599000000001</v>
      </c>
      <c r="H146" s="6">
        <f>'CL &amp; Data'!E568</f>
        <v>-27.750957</v>
      </c>
      <c r="J146" s="6">
        <f>'CL &amp; Data'!F568</f>
        <v>-28.249542000000002</v>
      </c>
      <c r="L146" s="6">
        <f>'CL &amp; Data'!L568/1000000000</f>
        <v>11.28295</v>
      </c>
      <c r="N146" s="6">
        <f>'CL &amp; Data'!M568</f>
        <v>-20.362444</v>
      </c>
      <c r="P146" s="6">
        <f>'CL &amp; Data'!N568</f>
        <v>-57.900581000000003</v>
      </c>
      <c r="R146" s="6">
        <f>'CL &amp; Data'!O568</f>
        <v>-28.314810000000001</v>
      </c>
      <c r="T146" s="6">
        <f>'CL &amp; Data'!P568</f>
        <v>-27.626009</v>
      </c>
    </row>
    <row r="147" spans="2:20" x14ac:dyDescent="0.25">
      <c r="B147" s="6">
        <f>'CL &amp; Data'!B569/1000000000</f>
        <v>11.3629</v>
      </c>
      <c r="D147" s="6">
        <f>'CL &amp; Data'!C569</f>
        <v>-18.659147000000001</v>
      </c>
      <c r="F147" s="6">
        <f>'CL &amp; Data'!D569</f>
        <v>-54.614834000000002</v>
      </c>
      <c r="H147" s="6">
        <f>'CL &amp; Data'!E569</f>
        <v>-27.487299</v>
      </c>
      <c r="J147" s="6">
        <f>'CL &amp; Data'!F569</f>
        <v>-28.118666000000001</v>
      </c>
      <c r="L147" s="6">
        <f>'CL &amp; Data'!L569/1000000000</f>
        <v>11.3629</v>
      </c>
      <c r="N147" s="6">
        <f>'CL &amp; Data'!M569</f>
        <v>-18.995121000000001</v>
      </c>
      <c r="P147" s="6">
        <f>'CL &amp; Data'!N569</f>
        <v>-58.374518999999999</v>
      </c>
      <c r="R147" s="6">
        <f>'CL &amp; Data'!O569</f>
        <v>-28.178455</v>
      </c>
      <c r="T147" s="6">
        <f>'CL &amp; Data'!P569</f>
        <v>-27.364296</v>
      </c>
    </row>
    <row r="148" spans="2:20" x14ac:dyDescent="0.25">
      <c r="B148" s="6">
        <f>'CL &amp; Data'!B570/1000000000</f>
        <v>11.44285</v>
      </c>
      <c r="D148" s="6">
        <f>'CL &amp; Data'!C570</f>
        <v>-18.650368</v>
      </c>
      <c r="F148" s="6">
        <f>'CL &amp; Data'!D570</f>
        <v>-54.998531</v>
      </c>
      <c r="H148" s="6">
        <f>'CL &amp; Data'!E570</f>
        <v>-27.184313</v>
      </c>
      <c r="J148" s="6">
        <f>'CL &amp; Data'!F570</f>
        <v>-27.977164999999999</v>
      </c>
      <c r="L148" s="6">
        <f>'CL &amp; Data'!L570/1000000000</f>
        <v>11.44285</v>
      </c>
      <c r="N148" s="6">
        <f>'CL &amp; Data'!M570</f>
        <v>-17.689364999999999</v>
      </c>
      <c r="P148" s="6">
        <f>'CL &amp; Data'!N570</f>
        <v>-59.133926000000002</v>
      </c>
      <c r="R148" s="6">
        <f>'CL &amp; Data'!O570</f>
        <v>-28.047934999999999</v>
      </c>
      <c r="T148" s="6">
        <f>'CL &amp; Data'!P570</f>
        <v>-27.060946999999999</v>
      </c>
    </row>
    <row r="149" spans="2:20" x14ac:dyDescent="0.25">
      <c r="B149" s="6">
        <f>'CL &amp; Data'!B571/1000000000</f>
        <v>11.5228</v>
      </c>
      <c r="D149" s="6">
        <f>'CL &amp; Data'!C571</f>
        <v>-18.568794</v>
      </c>
      <c r="F149" s="6">
        <f>'CL &amp; Data'!D571</f>
        <v>-55.337631000000002</v>
      </c>
      <c r="H149" s="6">
        <f>'CL &amp; Data'!E571</f>
        <v>-26.863762000000001</v>
      </c>
      <c r="J149" s="6">
        <f>'CL &amp; Data'!F571</f>
        <v>-27.853705999999999</v>
      </c>
      <c r="L149" s="6">
        <f>'CL &amp; Data'!L571/1000000000</f>
        <v>11.5228</v>
      </c>
      <c r="N149" s="6">
        <f>'CL &amp; Data'!M571</f>
        <v>-16.490753000000002</v>
      </c>
      <c r="P149" s="6">
        <f>'CL &amp; Data'!N571</f>
        <v>-59.364426000000002</v>
      </c>
      <c r="R149" s="6">
        <f>'CL &amp; Data'!O571</f>
        <v>-27.926991999999998</v>
      </c>
      <c r="T149" s="6">
        <f>'CL &amp; Data'!P571</f>
        <v>-26.753962999999999</v>
      </c>
    </row>
    <row r="150" spans="2:20" x14ac:dyDescent="0.25">
      <c r="B150" s="6">
        <f>'CL &amp; Data'!B572/1000000000</f>
        <v>11.60275</v>
      </c>
      <c r="D150" s="6">
        <f>'CL &amp; Data'!C572</f>
        <v>-18.491897999999999</v>
      </c>
      <c r="F150" s="6">
        <f>'CL &amp; Data'!D572</f>
        <v>-55.763420000000004</v>
      </c>
      <c r="H150" s="6">
        <f>'CL &amp; Data'!E572</f>
        <v>-26.554698999999999</v>
      </c>
      <c r="J150" s="6">
        <f>'CL &amp; Data'!F572</f>
        <v>-27.771553000000001</v>
      </c>
      <c r="L150" s="6">
        <f>'CL &amp; Data'!L572/1000000000</f>
        <v>11.60275</v>
      </c>
      <c r="N150" s="6">
        <f>'CL &amp; Data'!M572</f>
        <v>-15.397080000000001</v>
      </c>
      <c r="P150" s="6">
        <f>'CL &amp; Data'!N572</f>
        <v>-59.288108999999999</v>
      </c>
      <c r="R150" s="6">
        <f>'CL &amp; Data'!O572</f>
        <v>-27.850283000000001</v>
      </c>
      <c r="T150" s="6">
        <f>'CL &amp; Data'!P572</f>
        <v>-26.454702000000001</v>
      </c>
    </row>
    <row r="151" spans="2:20" x14ac:dyDescent="0.25">
      <c r="B151" s="6">
        <f>'CL &amp; Data'!B573/1000000000</f>
        <v>11.682700000000001</v>
      </c>
      <c r="D151" s="6">
        <f>'CL &amp; Data'!C573</f>
        <v>-18.398683999999999</v>
      </c>
      <c r="F151" s="6">
        <f>'CL &amp; Data'!D573</f>
        <v>-56.341586999999997</v>
      </c>
      <c r="H151" s="6">
        <f>'CL &amp; Data'!E573</f>
        <v>-26.228577000000001</v>
      </c>
      <c r="J151" s="6">
        <f>'CL &amp; Data'!F573</f>
        <v>-27.697046</v>
      </c>
      <c r="L151" s="6">
        <f>'CL &amp; Data'!L573/1000000000</f>
        <v>11.682700000000001</v>
      </c>
      <c r="N151" s="6">
        <f>'CL &amp; Data'!M573</f>
        <v>-14.423890999999999</v>
      </c>
      <c r="P151" s="6">
        <f>'CL &amp; Data'!N573</f>
        <v>-58.850192999999997</v>
      </c>
      <c r="R151" s="6">
        <f>'CL &amp; Data'!O573</f>
        <v>-27.776730000000001</v>
      </c>
      <c r="T151" s="6">
        <f>'CL &amp; Data'!P573</f>
        <v>-26.135925</v>
      </c>
    </row>
    <row r="152" spans="2:20" x14ac:dyDescent="0.25">
      <c r="B152" s="6">
        <f>'CL &amp; Data'!B574/1000000000</f>
        <v>11.762650000000001</v>
      </c>
      <c r="D152" s="6">
        <f>'CL &amp; Data'!C574</f>
        <v>-18.272546999999999</v>
      </c>
      <c r="F152" s="6">
        <f>'CL &amp; Data'!D574</f>
        <v>-56.920757000000002</v>
      </c>
      <c r="H152" s="6">
        <f>'CL &amp; Data'!E574</f>
        <v>-25.896916999999998</v>
      </c>
      <c r="J152" s="6">
        <f>'CL &amp; Data'!F574</f>
        <v>-27.647086999999999</v>
      </c>
      <c r="L152" s="6">
        <f>'CL &amp; Data'!L574/1000000000</f>
        <v>11.762650000000001</v>
      </c>
      <c r="N152" s="6">
        <f>'CL &amp; Data'!M574</f>
        <v>-13.515784</v>
      </c>
      <c r="P152" s="6">
        <f>'CL &amp; Data'!N574</f>
        <v>-58.150379000000001</v>
      </c>
      <c r="R152" s="6">
        <f>'CL &amp; Data'!O574</f>
        <v>-27.719080000000002</v>
      </c>
      <c r="T152" s="6">
        <f>'CL &amp; Data'!P574</f>
        <v>-25.818909000000001</v>
      </c>
    </row>
    <row r="153" spans="2:20" x14ac:dyDescent="0.25">
      <c r="B153" s="6">
        <f>'CL &amp; Data'!B575/1000000000</f>
        <v>11.842599999999999</v>
      </c>
      <c r="D153" s="6">
        <f>'CL &amp; Data'!C575</f>
        <v>-18.140167000000002</v>
      </c>
      <c r="F153" s="6">
        <f>'CL &amp; Data'!D575</f>
        <v>-56.959000000000003</v>
      </c>
      <c r="H153" s="6">
        <f>'CL &amp; Data'!E575</f>
        <v>-25.583054000000001</v>
      </c>
      <c r="J153" s="6">
        <f>'CL &amp; Data'!F575</f>
        <v>-27.618196000000001</v>
      </c>
      <c r="L153" s="6">
        <f>'CL &amp; Data'!L575/1000000000</f>
        <v>11.842599999999999</v>
      </c>
      <c r="N153" s="6">
        <f>'CL &amp; Data'!M575</f>
        <v>-12.646379</v>
      </c>
      <c r="P153" s="6">
        <f>'CL &amp; Data'!N575</f>
        <v>-56.929431999999998</v>
      </c>
      <c r="R153" s="6">
        <f>'CL &amp; Data'!O575</f>
        <v>-27.681011000000002</v>
      </c>
      <c r="T153" s="6">
        <f>'CL &amp; Data'!P575</f>
        <v>-25.510884999999998</v>
      </c>
    </row>
    <row r="154" spans="2:20" x14ac:dyDescent="0.25">
      <c r="B154" s="6">
        <f>'CL &amp; Data'!B576/1000000000</f>
        <v>11.922549999999999</v>
      </c>
      <c r="D154" s="6">
        <f>'CL &amp; Data'!C576</f>
        <v>-18.035215000000001</v>
      </c>
      <c r="F154" s="6">
        <f>'CL &amp; Data'!D576</f>
        <v>-56.967734999999998</v>
      </c>
      <c r="H154" s="6">
        <f>'CL &amp; Data'!E576</f>
        <v>-25.269627</v>
      </c>
      <c r="J154" s="6">
        <f>'CL &amp; Data'!F576</f>
        <v>-27.594816000000002</v>
      </c>
      <c r="L154" s="6">
        <f>'CL &amp; Data'!L576/1000000000</f>
        <v>11.922549999999999</v>
      </c>
      <c r="N154" s="6">
        <f>'CL &amp; Data'!M576</f>
        <v>-11.880623</v>
      </c>
      <c r="P154" s="6">
        <f>'CL &amp; Data'!N576</f>
        <v>-55.794719999999998</v>
      </c>
      <c r="R154" s="6">
        <f>'CL &amp; Data'!O576</f>
        <v>-27.656438999999999</v>
      </c>
      <c r="T154" s="6">
        <f>'CL &amp; Data'!P576</f>
        <v>-25.199408999999999</v>
      </c>
    </row>
    <row r="155" spans="2:20" x14ac:dyDescent="0.25">
      <c r="B155" s="6">
        <f>'CL &amp; Data'!B577/1000000000</f>
        <v>12.0025</v>
      </c>
      <c r="D155" s="6">
        <f>'CL &amp; Data'!C577</f>
        <v>-17.949922999999998</v>
      </c>
      <c r="F155" s="6">
        <f>'CL &amp; Data'!D577</f>
        <v>-56.692439999999998</v>
      </c>
      <c r="H155" s="6">
        <f>'CL &amp; Data'!E577</f>
        <v>-24.963747000000001</v>
      </c>
      <c r="J155" s="6">
        <f>'CL &amp; Data'!F577</f>
        <v>-27.577223</v>
      </c>
      <c r="L155" s="6">
        <f>'CL &amp; Data'!L577/1000000000</f>
        <v>12.0025</v>
      </c>
      <c r="N155" s="6">
        <f>'CL &amp; Data'!M577</f>
        <v>-11.206704</v>
      </c>
      <c r="P155" s="6">
        <f>'CL &amp; Data'!N577</f>
        <v>-54.581843999999997</v>
      </c>
      <c r="R155" s="6">
        <f>'CL &amp; Data'!O577</f>
        <v>-27.634744999999999</v>
      </c>
      <c r="T155" s="6">
        <f>'CL &amp; Data'!P577</f>
        <v>-24.892942000000001</v>
      </c>
    </row>
    <row r="156" spans="2:20" x14ac:dyDescent="0.25">
      <c r="B156" s="6">
        <f>'CL &amp; Data'!B578/1000000000</f>
        <v>12.08245</v>
      </c>
      <c r="D156" s="6">
        <f>'CL &amp; Data'!C578</f>
        <v>-17.867782999999999</v>
      </c>
      <c r="F156" s="6">
        <f>'CL &amp; Data'!D578</f>
        <v>-56.126953</v>
      </c>
      <c r="H156" s="6">
        <f>'CL &amp; Data'!E578</f>
        <v>-24.656669999999998</v>
      </c>
      <c r="J156" s="6">
        <f>'CL &amp; Data'!F578</f>
        <v>-27.584973999999999</v>
      </c>
      <c r="L156" s="6">
        <f>'CL &amp; Data'!L578/1000000000</f>
        <v>12.08245</v>
      </c>
      <c r="N156" s="6">
        <f>'CL &amp; Data'!M578</f>
        <v>-10.581072000000001</v>
      </c>
      <c r="P156" s="6">
        <f>'CL &amp; Data'!N578</f>
        <v>-53.672035000000001</v>
      </c>
      <c r="R156" s="6">
        <f>'CL &amp; Data'!O578</f>
        <v>-27.652743999999998</v>
      </c>
      <c r="T156" s="6">
        <f>'CL &amp; Data'!P578</f>
        <v>-24.584548999999999</v>
      </c>
    </row>
    <row r="157" spans="2:20" x14ac:dyDescent="0.25">
      <c r="B157" s="6">
        <f>'CL &amp; Data'!B579/1000000000</f>
        <v>12.1624</v>
      </c>
      <c r="D157" s="6">
        <f>'CL &amp; Data'!C579</f>
        <v>-17.728085</v>
      </c>
      <c r="F157" s="6">
        <f>'CL &amp; Data'!D579</f>
        <v>-55.175010999999998</v>
      </c>
      <c r="H157" s="6">
        <f>'CL &amp; Data'!E579</f>
        <v>-24.347905999999998</v>
      </c>
      <c r="J157" s="6">
        <f>'CL &amp; Data'!F579</f>
        <v>-27.567568000000001</v>
      </c>
      <c r="L157" s="6">
        <f>'CL &amp; Data'!L579/1000000000</f>
        <v>12.1624</v>
      </c>
      <c r="N157" s="6">
        <f>'CL &amp; Data'!M579</f>
        <v>-10.01979</v>
      </c>
      <c r="P157" s="6">
        <f>'CL &amp; Data'!N579</f>
        <v>-52.432158999999999</v>
      </c>
      <c r="R157" s="6">
        <f>'CL &amp; Data'!O579</f>
        <v>-27.662485</v>
      </c>
      <c r="T157" s="6">
        <f>'CL &amp; Data'!P579</f>
        <v>-24.270477</v>
      </c>
    </row>
    <row r="158" spans="2:20" x14ac:dyDescent="0.25">
      <c r="B158" s="6">
        <f>'CL &amp; Data'!B580/1000000000</f>
        <v>12.24235</v>
      </c>
      <c r="D158" s="6">
        <f>'CL &amp; Data'!C580</f>
        <v>-17.574753000000001</v>
      </c>
      <c r="F158" s="6">
        <f>'CL &amp; Data'!D580</f>
        <v>-54.386341000000002</v>
      </c>
      <c r="H158" s="6">
        <f>'CL &amp; Data'!E580</f>
        <v>-24.030745</v>
      </c>
      <c r="J158" s="6">
        <f>'CL &amp; Data'!F580</f>
        <v>-27.571335000000001</v>
      </c>
      <c r="L158" s="6">
        <f>'CL &amp; Data'!L580/1000000000</f>
        <v>12.24235</v>
      </c>
      <c r="N158" s="6">
        <f>'CL &amp; Data'!M580</f>
        <v>-9.4962978000000007</v>
      </c>
      <c r="P158" s="6">
        <f>'CL &amp; Data'!N580</f>
        <v>-51.577179000000001</v>
      </c>
      <c r="R158" s="6">
        <f>'CL &amp; Data'!O580</f>
        <v>-27.679531000000001</v>
      </c>
      <c r="T158" s="6">
        <f>'CL &amp; Data'!P580</f>
        <v>-23.955746000000001</v>
      </c>
    </row>
    <row r="159" spans="2:20" x14ac:dyDescent="0.25">
      <c r="B159" s="6">
        <f>'CL &amp; Data'!B581/1000000000</f>
        <v>12.3223</v>
      </c>
      <c r="D159" s="6">
        <f>'CL &amp; Data'!C581</f>
        <v>-17.473042</v>
      </c>
      <c r="F159" s="6">
        <f>'CL &amp; Data'!D581</f>
        <v>-53.477116000000002</v>
      </c>
      <c r="H159" s="6">
        <f>'CL &amp; Data'!E581</f>
        <v>-23.697638999999999</v>
      </c>
      <c r="J159" s="6">
        <f>'CL &amp; Data'!F581</f>
        <v>-27.579253999999999</v>
      </c>
      <c r="L159" s="6">
        <f>'CL &amp; Data'!L581/1000000000</f>
        <v>12.3223</v>
      </c>
      <c r="N159" s="6">
        <f>'CL &amp; Data'!M581</f>
        <v>-9.0039529999999992</v>
      </c>
      <c r="P159" s="6">
        <f>'CL &amp; Data'!N581</f>
        <v>-50.825263999999997</v>
      </c>
      <c r="R159" s="6">
        <f>'CL &amp; Data'!O581</f>
        <v>-27.697918000000001</v>
      </c>
      <c r="T159" s="6">
        <f>'CL &amp; Data'!P581</f>
        <v>-23.624728999999999</v>
      </c>
    </row>
    <row r="160" spans="2:20" x14ac:dyDescent="0.25">
      <c r="B160" s="6">
        <f>'CL &amp; Data'!B582/1000000000</f>
        <v>12.40225</v>
      </c>
      <c r="D160" s="6">
        <f>'CL &amp; Data'!C582</f>
        <v>-17.410876999999999</v>
      </c>
      <c r="F160" s="6">
        <f>'CL &amp; Data'!D582</f>
        <v>-52.583271000000003</v>
      </c>
      <c r="H160" s="6">
        <f>'CL &amp; Data'!E582</f>
        <v>-23.351274</v>
      </c>
      <c r="J160" s="6">
        <f>'CL &amp; Data'!F582</f>
        <v>-27.559639000000001</v>
      </c>
      <c r="L160" s="6">
        <f>'CL &amp; Data'!L582/1000000000</f>
        <v>12.40225</v>
      </c>
      <c r="N160" s="6">
        <f>'CL &amp; Data'!M582</f>
        <v>-8.5447559000000002</v>
      </c>
      <c r="P160" s="6">
        <f>'CL &amp; Data'!N582</f>
        <v>-50.101841</v>
      </c>
      <c r="R160" s="6">
        <f>'CL &amp; Data'!O582</f>
        <v>-27.703091000000001</v>
      </c>
      <c r="T160" s="6">
        <f>'CL &amp; Data'!P582</f>
        <v>-23.277526999999999</v>
      </c>
    </row>
    <row r="161" spans="2:20" x14ac:dyDescent="0.25">
      <c r="B161" s="6">
        <f>'CL &amp; Data'!B583/1000000000</f>
        <v>12.482200000000001</v>
      </c>
      <c r="D161" s="6">
        <f>'CL &amp; Data'!C583</f>
        <v>-17.398814999999999</v>
      </c>
      <c r="F161" s="6">
        <f>'CL &amp; Data'!D583</f>
        <v>-51.706977999999999</v>
      </c>
      <c r="H161" s="6">
        <f>'CL &amp; Data'!E583</f>
        <v>-22.990658</v>
      </c>
      <c r="J161" s="6">
        <f>'CL &amp; Data'!F583</f>
        <v>-27.537307999999999</v>
      </c>
      <c r="L161" s="6">
        <f>'CL &amp; Data'!L583/1000000000</f>
        <v>12.482200000000001</v>
      </c>
      <c r="N161" s="6">
        <f>'CL &amp; Data'!M583</f>
        <v>-8.1437387000000001</v>
      </c>
      <c r="P161" s="6">
        <f>'CL &amp; Data'!N583</f>
        <v>-49.353682999999997</v>
      </c>
      <c r="R161" s="6">
        <f>'CL &amp; Data'!O583</f>
        <v>-27.697984999999999</v>
      </c>
      <c r="T161" s="6">
        <f>'CL &amp; Data'!P583</f>
        <v>-22.917632999999999</v>
      </c>
    </row>
    <row r="162" spans="2:20" x14ac:dyDescent="0.25">
      <c r="B162" s="6">
        <f>'CL &amp; Data'!B584/1000000000</f>
        <v>12.562150000000001</v>
      </c>
      <c r="D162" s="6">
        <f>'CL &amp; Data'!C584</f>
        <v>-17.447792</v>
      </c>
      <c r="F162" s="6">
        <f>'CL &amp; Data'!D584</f>
        <v>-50.998657000000001</v>
      </c>
      <c r="H162" s="6">
        <f>'CL &amp; Data'!E584</f>
        <v>-22.603694999999998</v>
      </c>
      <c r="J162" s="6">
        <f>'CL &amp; Data'!F584</f>
        <v>-27.525587000000002</v>
      </c>
      <c r="L162" s="6">
        <f>'CL &amp; Data'!L584/1000000000</f>
        <v>12.562150000000001</v>
      </c>
      <c r="N162" s="6">
        <f>'CL &amp; Data'!M584</f>
        <v>-7.7604413000000001</v>
      </c>
      <c r="P162" s="6">
        <f>'CL &amp; Data'!N584</f>
        <v>-48.738377</v>
      </c>
      <c r="R162" s="6">
        <f>'CL &amp; Data'!O584</f>
        <v>-27.705183000000002</v>
      </c>
      <c r="T162" s="6">
        <f>'CL &amp; Data'!P584</f>
        <v>-22.534829999999999</v>
      </c>
    </row>
    <row r="163" spans="2:20" x14ac:dyDescent="0.25">
      <c r="B163" s="6">
        <f>'CL &amp; Data'!B585/1000000000</f>
        <v>12.642099999999999</v>
      </c>
      <c r="D163" s="6">
        <f>'CL &amp; Data'!C585</f>
        <v>-17.608038000000001</v>
      </c>
      <c r="F163" s="6">
        <f>'CL &amp; Data'!D585</f>
        <v>-50.322631999999999</v>
      </c>
      <c r="H163" s="6">
        <f>'CL &amp; Data'!E585</f>
        <v>-22.190961999999999</v>
      </c>
      <c r="J163" s="6">
        <f>'CL &amp; Data'!F585</f>
        <v>-27.505804000000001</v>
      </c>
      <c r="L163" s="6">
        <f>'CL &amp; Data'!L585/1000000000</f>
        <v>12.642099999999999</v>
      </c>
      <c r="N163" s="6">
        <f>'CL &amp; Data'!M585</f>
        <v>-7.4058675999999997</v>
      </c>
      <c r="P163" s="6">
        <f>'CL &amp; Data'!N585</f>
        <v>-48.072262000000002</v>
      </c>
      <c r="R163" s="6">
        <f>'CL &amp; Data'!O585</f>
        <v>-27.698999000000001</v>
      </c>
      <c r="T163" s="6">
        <f>'CL &amp; Data'!P585</f>
        <v>-22.125610000000002</v>
      </c>
    </row>
    <row r="164" spans="2:20" x14ac:dyDescent="0.25">
      <c r="B164" s="6">
        <f>'CL &amp; Data'!B586/1000000000</f>
        <v>12.722049999999999</v>
      </c>
      <c r="D164" s="6">
        <f>'CL &amp; Data'!C586</f>
        <v>-17.827186999999999</v>
      </c>
      <c r="F164" s="6">
        <f>'CL &amp; Data'!D586</f>
        <v>-49.703712000000003</v>
      </c>
      <c r="H164" s="6">
        <f>'CL &amp; Data'!E586</f>
        <v>-21.766470000000002</v>
      </c>
      <c r="J164" s="6">
        <f>'CL &amp; Data'!F586</f>
        <v>-27.499018</v>
      </c>
      <c r="L164" s="6">
        <f>'CL &amp; Data'!L586/1000000000</f>
        <v>12.722049999999999</v>
      </c>
      <c r="N164" s="6">
        <f>'CL &amp; Data'!M586</f>
        <v>-7.0523771999999996</v>
      </c>
      <c r="P164" s="6">
        <f>'CL &amp; Data'!N586</f>
        <v>-47.482329999999997</v>
      </c>
      <c r="R164" s="6">
        <f>'CL &amp; Data'!O586</f>
        <v>-27.694026999999998</v>
      </c>
      <c r="T164" s="6">
        <f>'CL &amp; Data'!P586</f>
        <v>-21.70318</v>
      </c>
    </row>
    <row r="165" spans="2:20" x14ac:dyDescent="0.25">
      <c r="B165" s="6">
        <f>'CL &amp; Data'!B587/1000000000</f>
        <v>12.802</v>
      </c>
      <c r="D165" s="6">
        <f>'CL &amp; Data'!C587</f>
        <v>-18.136848000000001</v>
      </c>
      <c r="F165" s="6">
        <f>'CL &amp; Data'!D587</f>
        <v>-49.111946000000003</v>
      </c>
      <c r="H165" s="6">
        <f>'CL &amp; Data'!E587</f>
        <v>-21.314420999999999</v>
      </c>
      <c r="J165" s="6">
        <f>'CL &amp; Data'!F587</f>
        <v>-27.506826</v>
      </c>
      <c r="L165" s="6">
        <f>'CL &amp; Data'!L587/1000000000</f>
        <v>12.802</v>
      </c>
      <c r="N165" s="6">
        <f>'CL &amp; Data'!M587</f>
        <v>-6.7137675000000003</v>
      </c>
      <c r="P165" s="6">
        <f>'CL &amp; Data'!N587</f>
        <v>-46.962673000000002</v>
      </c>
      <c r="R165" s="6">
        <f>'CL &amp; Data'!O587</f>
        <v>-27.701505999999998</v>
      </c>
      <c r="T165" s="6">
        <f>'CL &amp; Data'!P587</f>
        <v>-21.252388</v>
      </c>
    </row>
    <row r="166" spans="2:20" x14ac:dyDescent="0.25">
      <c r="B166" s="6">
        <f>'CL &amp; Data'!B588/1000000000</f>
        <v>12.88195</v>
      </c>
      <c r="D166" s="6">
        <f>'CL &amp; Data'!C588</f>
        <v>-18.610997999999999</v>
      </c>
      <c r="F166" s="6">
        <f>'CL &amp; Data'!D588</f>
        <v>-48.569164000000001</v>
      </c>
      <c r="H166" s="6">
        <f>'CL &amp; Data'!E588</f>
        <v>-20.849627999999999</v>
      </c>
      <c r="J166" s="6">
        <f>'CL &amp; Data'!F588</f>
        <v>-27.532292999999999</v>
      </c>
      <c r="L166" s="6">
        <f>'CL &amp; Data'!L588/1000000000</f>
        <v>12.88195</v>
      </c>
      <c r="N166" s="6">
        <f>'CL &amp; Data'!M588</f>
        <v>-6.3984994999999998</v>
      </c>
      <c r="P166" s="6">
        <f>'CL &amp; Data'!N588</f>
        <v>-46.585045000000001</v>
      </c>
      <c r="R166" s="6">
        <f>'CL &amp; Data'!O588</f>
        <v>-27.733944000000001</v>
      </c>
      <c r="T166" s="6">
        <f>'CL &amp; Data'!P588</f>
        <v>-20.784174</v>
      </c>
    </row>
    <row r="167" spans="2:20" x14ac:dyDescent="0.25">
      <c r="B167" s="6">
        <f>'CL &amp; Data'!B589/1000000000</f>
        <v>12.9619</v>
      </c>
      <c r="D167" s="6">
        <f>'CL &amp; Data'!C589</f>
        <v>-19.302282000000002</v>
      </c>
      <c r="F167" s="6">
        <f>'CL &amp; Data'!D589</f>
        <v>-47.951625999999997</v>
      </c>
      <c r="H167" s="6">
        <f>'CL &amp; Data'!E589</f>
        <v>-20.358559</v>
      </c>
      <c r="J167" s="6">
        <f>'CL &amp; Data'!F589</f>
        <v>-27.572631999999999</v>
      </c>
      <c r="L167" s="6">
        <f>'CL &amp; Data'!L589/1000000000</f>
        <v>12.9619</v>
      </c>
      <c r="N167" s="6">
        <f>'CL &amp; Data'!M589</f>
        <v>-6.1190433999999998</v>
      </c>
      <c r="P167" s="6">
        <f>'CL &amp; Data'!N589</f>
        <v>-46.21904</v>
      </c>
      <c r="R167" s="6">
        <f>'CL &amp; Data'!O589</f>
        <v>-27.767879000000001</v>
      </c>
      <c r="T167" s="6">
        <f>'CL &amp; Data'!P589</f>
        <v>-20.298765</v>
      </c>
    </row>
    <row r="168" spans="2:20" x14ac:dyDescent="0.25">
      <c r="B168" s="6">
        <f>'CL &amp; Data'!B590/1000000000</f>
        <v>13.04185</v>
      </c>
      <c r="D168" s="6">
        <f>'CL &amp; Data'!C590</f>
        <v>-20.291651000000002</v>
      </c>
      <c r="F168" s="6">
        <f>'CL &amp; Data'!D590</f>
        <v>-47.322246999999997</v>
      </c>
      <c r="H168" s="6">
        <f>'CL &amp; Data'!E590</f>
        <v>-19.850864000000001</v>
      </c>
      <c r="J168" s="6">
        <f>'CL &amp; Data'!F590</f>
        <v>-27.643837000000001</v>
      </c>
      <c r="L168" s="6">
        <f>'CL &amp; Data'!L590/1000000000</f>
        <v>13.04185</v>
      </c>
      <c r="N168" s="6">
        <f>'CL &amp; Data'!M590</f>
        <v>-5.844449</v>
      </c>
      <c r="P168" s="6">
        <f>'CL &amp; Data'!N590</f>
        <v>-45.908031000000001</v>
      </c>
      <c r="R168" s="6">
        <f>'CL &amp; Data'!O590</f>
        <v>-27.849053999999999</v>
      </c>
      <c r="T168" s="6">
        <f>'CL &amp; Data'!P590</f>
        <v>-19.788176</v>
      </c>
    </row>
    <row r="169" spans="2:20" x14ac:dyDescent="0.25">
      <c r="B169" s="6">
        <f>'CL &amp; Data'!B591/1000000000</f>
        <v>13.1218</v>
      </c>
      <c r="D169" s="6">
        <f>'CL &amp; Data'!C591</f>
        <v>-21.487857999999999</v>
      </c>
      <c r="F169" s="6">
        <f>'CL &amp; Data'!D591</f>
        <v>-46.661178999999997</v>
      </c>
      <c r="H169" s="6">
        <f>'CL &amp; Data'!E591</f>
        <v>-19.315491000000002</v>
      </c>
      <c r="J169" s="6">
        <f>'CL &amp; Data'!F591</f>
        <v>-27.740582</v>
      </c>
      <c r="L169" s="6">
        <f>'CL &amp; Data'!L591/1000000000</f>
        <v>13.1218</v>
      </c>
      <c r="N169" s="6">
        <f>'CL &amp; Data'!M591</f>
        <v>-5.5780896999999996</v>
      </c>
      <c r="P169" s="6">
        <f>'CL &amp; Data'!N591</f>
        <v>-45.634754000000001</v>
      </c>
      <c r="R169" s="6">
        <f>'CL &amp; Data'!O591</f>
        <v>-27.975859</v>
      </c>
      <c r="T169" s="6">
        <f>'CL &amp; Data'!P591</f>
        <v>-19.255410999999999</v>
      </c>
    </row>
    <row r="170" spans="2:20" x14ac:dyDescent="0.25">
      <c r="B170" s="6">
        <f>'CL &amp; Data'!B592/1000000000</f>
        <v>13.201750000000001</v>
      </c>
      <c r="D170" s="6">
        <f>'CL &amp; Data'!C592</f>
        <v>-23.200824999999998</v>
      </c>
      <c r="F170" s="6">
        <f>'CL &amp; Data'!D592</f>
        <v>-45.982174000000001</v>
      </c>
      <c r="H170" s="6">
        <f>'CL &amp; Data'!E592</f>
        <v>-18.776693000000002</v>
      </c>
      <c r="J170" s="6">
        <f>'CL &amp; Data'!F592</f>
        <v>-27.904033999999999</v>
      </c>
      <c r="L170" s="6">
        <f>'CL &amp; Data'!L592/1000000000</f>
        <v>13.201750000000001</v>
      </c>
      <c r="N170" s="6">
        <f>'CL &amp; Data'!M592</f>
        <v>-5.3309736000000001</v>
      </c>
      <c r="P170" s="6">
        <f>'CL &amp; Data'!N592</f>
        <v>-45.509543999999998</v>
      </c>
      <c r="R170" s="6">
        <f>'CL &amp; Data'!O592</f>
        <v>-28.146222999999999</v>
      </c>
      <c r="T170" s="6">
        <f>'CL &amp; Data'!P592</f>
        <v>-18.715136000000001</v>
      </c>
    </row>
    <row r="171" spans="2:20" x14ac:dyDescent="0.25">
      <c r="B171" s="6">
        <f>'CL &amp; Data'!B593/1000000000</f>
        <v>13.281700000000001</v>
      </c>
      <c r="D171" s="6">
        <f>'CL &amp; Data'!C593</f>
        <v>-25.300689999999999</v>
      </c>
      <c r="F171" s="6">
        <f>'CL &amp; Data'!D593</f>
        <v>-45.275497000000001</v>
      </c>
      <c r="H171" s="6">
        <f>'CL &amp; Data'!E593</f>
        <v>-18.215626</v>
      </c>
      <c r="J171" s="6">
        <f>'CL &amp; Data'!F593</f>
        <v>-28.126359999999998</v>
      </c>
      <c r="L171" s="6">
        <f>'CL &amp; Data'!L593/1000000000</f>
        <v>13.281700000000001</v>
      </c>
      <c r="N171" s="6">
        <f>'CL &amp; Data'!M593</f>
        <v>-5.1034651000000002</v>
      </c>
      <c r="P171" s="6">
        <f>'CL &amp; Data'!N593</f>
        <v>-45.430069000000003</v>
      </c>
      <c r="R171" s="6">
        <f>'CL &amp; Data'!O593</f>
        <v>-28.354519</v>
      </c>
      <c r="T171" s="6">
        <f>'CL &amp; Data'!P593</f>
        <v>-18.153483999999999</v>
      </c>
    </row>
    <row r="172" spans="2:20" x14ac:dyDescent="0.25">
      <c r="B172" s="6">
        <f>'CL &amp; Data'!B594/1000000000</f>
        <v>13.361649999999999</v>
      </c>
      <c r="D172" s="6">
        <f>'CL &amp; Data'!C594</f>
        <v>-26.939661000000001</v>
      </c>
      <c r="F172" s="6">
        <f>'CL &amp; Data'!D594</f>
        <v>-44.576236999999999</v>
      </c>
      <c r="H172" s="6">
        <f>'CL &amp; Data'!E594</f>
        <v>-17.649324</v>
      </c>
      <c r="J172" s="6">
        <f>'CL &amp; Data'!F594</f>
        <v>-28.375731999999999</v>
      </c>
      <c r="L172" s="6">
        <f>'CL &amp; Data'!L594/1000000000</f>
        <v>13.361649999999999</v>
      </c>
      <c r="N172" s="6">
        <f>'CL &amp; Data'!M594</f>
        <v>-4.9013885999999998</v>
      </c>
      <c r="P172" s="6">
        <f>'CL &amp; Data'!N594</f>
        <v>-45.492710000000002</v>
      </c>
      <c r="R172" s="6">
        <f>'CL &amp; Data'!O594</f>
        <v>-28.58164</v>
      </c>
      <c r="T172" s="6">
        <f>'CL &amp; Data'!P594</f>
        <v>-17.590647000000001</v>
      </c>
    </row>
    <row r="173" spans="2:20" x14ac:dyDescent="0.25">
      <c r="B173" s="6">
        <f>'CL &amp; Data'!B595/1000000000</f>
        <v>13.441599999999999</v>
      </c>
      <c r="D173" s="6">
        <f>'CL &amp; Data'!C595</f>
        <v>-27.656161999999998</v>
      </c>
      <c r="F173" s="6">
        <f>'CL &amp; Data'!D595</f>
        <v>-43.911696999999997</v>
      </c>
      <c r="H173" s="6">
        <f>'CL &amp; Data'!E595</f>
        <v>-17.085858999999999</v>
      </c>
      <c r="J173" s="6">
        <f>'CL &amp; Data'!F595</f>
        <v>-28.652032999999999</v>
      </c>
      <c r="L173" s="6">
        <f>'CL &amp; Data'!L595/1000000000</f>
        <v>13.441599999999999</v>
      </c>
      <c r="N173" s="6">
        <f>'CL &amp; Data'!M595</f>
        <v>-4.7177576999999999</v>
      </c>
      <c r="P173" s="6">
        <f>'CL &amp; Data'!N595</f>
        <v>-45.579433000000002</v>
      </c>
      <c r="R173" s="6">
        <f>'CL &amp; Data'!O595</f>
        <v>-28.832844000000001</v>
      </c>
      <c r="T173" s="6">
        <f>'CL &amp; Data'!P595</f>
        <v>-17.028292</v>
      </c>
    </row>
    <row r="174" spans="2:20" x14ac:dyDescent="0.25">
      <c r="B174" s="6">
        <f>'CL &amp; Data'!B596/1000000000</f>
        <v>13.52155</v>
      </c>
      <c r="D174" s="6">
        <f>'CL &amp; Data'!C596</f>
        <v>-27.424057000000001</v>
      </c>
      <c r="F174" s="6">
        <f>'CL &amp; Data'!D596</f>
        <v>-43.241740999999998</v>
      </c>
      <c r="H174" s="6">
        <f>'CL &amp; Data'!E596</f>
        <v>-16.523367</v>
      </c>
      <c r="J174" s="6">
        <f>'CL &amp; Data'!F596</f>
        <v>-28.948758999999999</v>
      </c>
      <c r="L174" s="6">
        <f>'CL &amp; Data'!L596/1000000000</f>
        <v>13.52155</v>
      </c>
      <c r="N174" s="6">
        <f>'CL &amp; Data'!M596</f>
        <v>-4.5514288000000001</v>
      </c>
      <c r="P174" s="6">
        <f>'CL &amp; Data'!N596</f>
        <v>-45.589984999999999</v>
      </c>
      <c r="R174" s="6">
        <f>'CL &amp; Data'!O596</f>
        <v>-29.108308999999998</v>
      </c>
      <c r="T174" s="6">
        <f>'CL &amp; Data'!P596</f>
        <v>-16.470794999999999</v>
      </c>
    </row>
    <row r="175" spans="2:20" x14ac:dyDescent="0.25">
      <c r="B175" s="6">
        <f>'CL &amp; Data'!B597/1000000000</f>
        <v>13.6015</v>
      </c>
      <c r="D175" s="6">
        <f>'CL &amp; Data'!C597</f>
        <v>-26.008078000000001</v>
      </c>
      <c r="F175" s="6">
        <f>'CL &amp; Data'!D597</f>
        <v>-42.632308999999999</v>
      </c>
      <c r="H175" s="6">
        <f>'CL &amp; Data'!E597</f>
        <v>-15.958349</v>
      </c>
      <c r="J175" s="6">
        <f>'CL &amp; Data'!F597</f>
        <v>-29.257218999999999</v>
      </c>
      <c r="L175" s="6">
        <f>'CL &amp; Data'!L597/1000000000</f>
        <v>13.6015</v>
      </c>
      <c r="N175" s="6">
        <f>'CL &amp; Data'!M597</f>
        <v>-4.4047985000000001</v>
      </c>
      <c r="P175" s="6">
        <f>'CL &amp; Data'!N597</f>
        <v>-45.334865999999998</v>
      </c>
      <c r="R175" s="6">
        <f>'CL &amp; Data'!O597</f>
        <v>-29.406403999999998</v>
      </c>
      <c r="T175" s="6">
        <f>'CL &amp; Data'!P597</f>
        <v>-15.915407</v>
      </c>
    </row>
    <row r="176" spans="2:20" x14ac:dyDescent="0.25">
      <c r="B176" s="6">
        <f>'CL &amp; Data'!B598/1000000000</f>
        <v>13.68145</v>
      </c>
      <c r="D176" s="6">
        <f>'CL &amp; Data'!C598</f>
        <v>-23.612594999999999</v>
      </c>
      <c r="F176" s="6">
        <f>'CL &amp; Data'!D598</f>
        <v>-42.101494000000002</v>
      </c>
      <c r="H176" s="6">
        <f>'CL &amp; Data'!E598</f>
        <v>-15.414813000000001</v>
      </c>
      <c r="J176" s="6">
        <f>'CL &amp; Data'!F598</f>
        <v>-29.565926000000001</v>
      </c>
      <c r="L176" s="6">
        <f>'CL &amp; Data'!L598/1000000000</f>
        <v>13.68145</v>
      </c>
      <c r="N176" s="6">
        <f>'CL &amp; Data'!M598</f>
        <v>-4.27949</v>
      </c>
      <c r="P176" s="6">
        <f>'CL &amp; Data'!N598</f>
        <v>-45.053767999999998</v>
      </c>
      <c r="R176" s="6">
        <f>'CL &amp; Data'!O598</f>
        <v>-29.708019</v>
      </c>
      <c r="T176" s="6">
        <f>'CL &amp; Data'!P598</f>
        <v>-15.377172</v>
      </c>
    </row>
    <row r="177" spans="2:20" x14ac:dyDescent="0.25">
      <c r="B177" s="6">
        <f>'CL &amp; Data'!B599/1000000000</f>
        <v>13.7614</v>
      </c>
      <c r="D177" s="6">
        <f>'CL &amp; Data'!C599</f>
        <v>-21.132871999999999</v>
      </c>
      <c r="F177" s="6">
        <f>'CL &amp; Data'!D599</f>
        <v>-41.669922</v>
      </c>
      <c r="H177" s="6">
        <f>'CL &amp; Data'!E599</f>
        <v>-14.882491999999999</v>
      </c>
      <c r="J177" s="6">
        <f>'CL &amp; Data'!F599</f>
        <v>-29.912745999999999</v>
      </c>
      <c r="L177" s="6">
        <f>'CL &amp; Data'!L599/1000000000</f>
        <v>13.7614</v>
      </c>
      <c r="N177" s="6">
        <f>'CL &amp; Data'!M599</f>
        <v>-4.1699142</v>
      </c>
      <c r="P177" s="6">
        <f>'CL &amp; Data'!N599</f>
        <v>-44.531272999999999</v>
      </c>
      <c r="R177" s="6">
        <f>'CL &amp; Data'!O599</f>
        <v>-30.056972999999999</v>
      </c>
      <c r="T177" s="6">
        <f>'CL &amp; Data'!P599</f>
        <v>-14.839459</v>
      </c>
    </row>
    <row r="178" spans="2:20" x14ac:dyDescent="0.25">
      <c r="B178" s="6">
        <f>'CL &amp; Data'!B600/1000000000</f>
        <v>13.84135</v>
      </c>
      <c r="D178" s="6">
        <f>'CL &amp; Data'!C600</f>
        <v>-19.021042000000001</v>
      </c>
      <c r="F178" s="6">
        <f>'CL &amp; Data'!D600</f>
        <v>-41.286751000000002</v>
      </c>
      <c r="H178" s="6">
        <f>'CL &amp; Data'!E600</f>
        <v>-14.380250999999999</v>
      </c>
      <c r="J178" s="6">
        <f>'CL &amp; Data'!F600</f>
        <v>-30.299648000000001</v>
      </c>
      <c r="L178" s="6">
        <f>'CL &amp; Data'!L600/1000000000</f>
        <v>13.84135</v>
      </c>
      <c r="N178" s="6">
        <f>'CL &amp; Data'!M600</f>
        <v>-4.0762434000000001</v>
      </c>
      <c r="P178" s="6">
        <f>'CL &amp; Data'!N600</f>
        <v>-44.021605999999998</v>
      </c>
      <c r="R178" s="6">
        <f>'CL &amp; Data'!O600</f>
        <v>-30.437135999999999</v>
      </c>
      <c r="T178" s="6">
        <f>'CL &amp; Data'!P600</f>
        <v>-14.333199</v>
      </c>
    </row>
    <row r="179" spans="2:20" x14ac:dyDescent="0.25">
      <c r="B179" s="6">
        <f>'CL &amp; Data'!B601/1000000000</f>
        <v>13.9213</v>
      </c>
      <c r="D179" s="6">
        <f>'CL &amp; Data'!C601</f>
        <v>-17.333649000000001</v>
      </c>
      <c r="F179" s="6">
        <f>'CL &amp; Data'!D601</f>
        <v>-41.010131999999999</v>
      </c>
      <c r="H179" s="6">
        <f>'CL &amp; Data'!E601</f>
        <v>-13.909431</v>
      </c>
      <c r="J179" s="6">
        <f>'CL &amp; Data'!F601</f>
        <v>-30.748864999999999</v>
      </c>
      <c r="L179" s="6">
        <f>'CL &amp; Data'!L601/1000000000</f>
        <v>13.9213</v>
      </c>
      <c r="N179" s="6">
        <f>'CL &amp; Data'!M601</f>
        <v>-3.9992318</v>
      </c>
      <c r="P179" s="6">
        <f>'CL &amp; Data'!N601</f>
        <v>-43.443134000000001</v>
      </c>
      <c r="R179" s="6">
        <f>'CL &amp; Data'!O601</f>
        <v>-30.867619000000001</v>
      </c>
      <c r="T179" s="6">
        <f>'CL &amp; Data'!P601</f>
        <v>-13.845649</v>
      </c>
    </row>
    <row r="180" spans="2:20" x14ac:dyDescent="0.25">
      <c r="B180" s="6">
        <f>'CL &amp; Data'!B602/1000000000</f>
        <v>14.001250000000001</v>
      </c>
      <c r="D180" s="6">
        <f>'CL &amp; Data'!C602</f>
        <v>-16.044128000000001</v>
      </c>
      <c r="F180" s="6">
        <f>'CL &amp; Data'!D602</f>
        <v>-40.811019999999999</v>
      </c>
      <c r="H180" s="6">
        <f>'CL &amp; Data'!E602</f>
        <v>-13.473055</v>
      </c>
      <c r="J180" s="6">
        <f>'CL &amp; Data'!F602</f>
        <v>-31.277777</v>
      </c>
      <c r="L180" s="6">
        <f>'CL &amp; Data'!L602/1000000000</f>
        <v>14.001250000000001</v>
      </c>
      <c r="N180" s="6">
        <f>'CL &amp; Data'!M602</f>
        <v>-3.9361207</v>
      </c>
      <c r="P180" s="6">
        <f>'CL &amp; Data'!N602</f>
        <v>-42.908154000000003</v>
      </c>
      <c r="R180" s="6">
        <f>'CL &amp; Data'!O602</f>
        <v>-31.379809999999999</v>
      </c>
      <c r="T180" s="6">
        <f>'CL &amp; Data'!P602</f>
        <v>-13.399943</v>
      </c>
    </row>
    <row r="181" spans="2:20" x14ac:dyDescent="0.25">
      <c r="B181" s="6">
        <f>'CL &amp; Data'!B603/1000000000</f>
        <v>14.081200000000001</v>
      </c>
      <c r="D181" s="6">
        <f>'CL &amp; Data'!C603</f>
        <v>-15.068324</v>
      </c>
      <c r="F181" s="6">
        <f>'CL &amp; Data'!D603</f>
        <v>-40.669311999999998</v>
      </c>
      <c r="H181" s="6">
        <f>'CL &amp; Data'!E603</f>
        <v>-13.081626</v>
      </c>
      <c r="J181" s="6">
        <f>'CL &amp; Data'!F603</f>
        <v>-31.901060000000001</v>
      </c>
      <c r="L181" s="6">
        <f>'CL &amp; Data'!L603/1000000000</f>
        <v>14.081200000000001</v>
      </c>
      <c r="N181" s="6">
        <f>'CL &amp; Data'!M603</f>
        <v>-3.8888471</v>
      </c>
      <c r="P181" s="6">
        <f>'CL &amp; Data'!N603</f>
        <v>-42.334679000000001</v>
      </c>
      <c r="R181" s="6">
        <f>'CL &amp; Data'!O603</f>
        <v>-31.998428000000001</v>
      </c>
      <c r="T181" s="6">
        <f>'CL &amp; Data'!P603</f>
        <v>-13.005443</v>
      </c>
    </row>
    <row r="182" spans="2:20" x14ac:dyDescent="0.25">
      <c r="B182" s="6">
        <f>'CL &amp; Data'!B604/1000000000</f>
        <v>14.161149999999999</v>
      </c>
      <c r="D182" s="6">
        <f>'CL &amp; Data'!C604</f>
        <v>-14.398533</v>
      </c>
      <c r="F182" s="6">
        <f>'CL &amp; Data'!D604</f>
        <v>-40.630253000000003</v>
      </c>
      <c r="H182" s="6">
        <f>'CL &amp; Data'!E604</f>
        <v>-12.751023</v>
      </c>
      <c r="J182" s="6">
        <f>'CL &amp; Data'!F604</f>
        <v>-32.645172000000002</v>
      </c>
      <c r="L182" s="6">
        <f>'CL &amp; Data'!L604/1000000000</f>
        <v>14.161149999999999</v>
      </c>
      <c r="N182" s="6">
        <f>'CL &amp; Data'!M604</f>
        <v>-3.8616218999999998</v>
      </c>
      <c r="P182" s="6">
        <f>'CL &amp; Data'!N604</f>
        <v>-41.903624999999998</v>
      </c>
      <c r="R182" s="6">
        <f>'CL &amp; Data'!O604</f>
        <v>-32.738075000000002</v>
      </c>
      <c r="T182" s="6">
        <f>'CL &amp; Data'!P604</f>
        <v>-12.673555</v>
      </c>
    </row>
    <row r="183" spans="2:20" x14ac:dyDescent="0.25">
      <c r="B183" s="6">
        <f>'CL &amp; Data'!B605/1000000000</f>
        <v>14.241099999999999</v>
      </c>
      <c r="D183" s="6">
        <f>'CL &amp; Data'!C605</f>
        <v>-13.96951</v>
      </c>
      <c r="F183" s="6">
        <f>'CL &amp; Data'!D605</f>
        <v>-40.707507999999997</v>
      </c>
      <c r="H183" s="6">
        <f>'CL &amp; Data'!E605</f>
        <v>-12.487966999999999</v>
      </c>
      <c r="J183" s="6">
        <f>'CL &amp; Data'!F605</f>
        <v>-33.531719000000002</v>
      </c>
      <c r="L183" s="6">
        <f>'CL &amp; Data'!L605/1000000000</f>
        <v>14.241099999999999</v>
      </c>
      <c r="N183" s="6">
        <f>'CL &amp; Data'!M605</f>
        <v>-3.8467330999999998</v>
      </c>
      <c r="P183" s="6">
        <f>'CL &amp; Data'!N605</f>
        <v>-41.580050999999997</v>
      </c>
      <c r="R183" s="6">
        <f>'CL &amp; Data'!O605</f>
        <v>-33.635840999999999</v>
      </c>
      <c r="T183" s="6">
        <f>'CL &amp; Data'!P605</f>
        <v>-12.415962</v>
      </c>
    </row>
    <row r="184" spans="2:20" x14ac:dyDescent="0.25">
      <c r="B184" s="6">
        <f>'CL &amp; Data'!B606/1000000000</f>
        <v>14.32105</v>
      </c>
      <c r="D184" s="6">
        <f>'CL &amp; Data'!C606</f>
        <v>-13.852599</v>
      </c>
      <c r="F184" s="6">
        <f>'CL &amp; Data'!D606</f>
        <v>-40.912295999999998</v>
      </c>
      <c r="H184" s="6">
        <f>'CL &amp; Data'!E606</f>
        <v>-12.321974000000001</v>
      </c>
      <c r="J184" s="6">
        <f>'CL &amp; Data'!F606</f>
        <v>-34.584991000000002</v>
      </c>
      <c r="L184" s="6">
        <f>'CL &amp; Data'!L606/1000000000</f>
        <v>14.32105</v>
      </c>
      <c r="N184" s="6">
        <f>'CL &amp; Data'!M606</f>
        <v>-3.8513997</v>
      </c>
      <c r="P184" s="6">
        <f>'CL &amp; Data'!N606</f>
        <v>-41.451363000000001</v>
      </c>
      <c r="R184" s="6">
        <f>'CL &amp; Data'!O606</f>
        <v>-34.685802000000002</v>
      </c>
      <c r="T184" s="6">
        <f>'CL &amp; Data'!P606</f>
        <v>-12.256555000000001</v>
      </c>
    </row>
    <row r="185" spans="2:20" x14ac:dyDescent="0.25">
      <c r="B185" s="6">
        <f>'CL &amp; Data'!B607/1000000000</f>
        <v>14.401</v>
      </c>
      <c r="D185" s="6">
        <f>'CL &amp; Data'!C607</f>
        <v>-14.024623</v>
      </c>
      <c r="F185" s="6">
        <f>'CL &amp; Data'!D607</f>
        <v>-41.292400000000001</v>
      </c>
      <c r="H185" s="6">
        <f>'CL &amp; Data'!E607</f>
        <v>-12.270747</v>
      </c>
      <c r="J185" s="6">
        <f>'CL &amp; Data'!F607</f>
        <v>-35.806477000000001</v>
      </c>
      <c r="L185" s="6">
        <f>'CL &amp; Data'!L607/1000000000</f>
        <v>14.401</v>
      </c>
      <c r="N185" s="6">
        <f>'CL &amp; Data'!M607</f>
        <v>-3.8714349000000001</v>
      </c>
      <c r="P185" s="6">
        <f>'CL &amp; Data'!N607</f>
        <v>-41.595230000000001</v>
      </c>
      <c r="R185" s="6">
        <f>'CL &amp; Data'!O607</f>
        <v>-35.898539999999997</v>
      </c>
      <c r="T185" s="6">
        <f>'CL &amp; Data'!P607</f>
        <v>-12.205444999999999</v>
      </c>
    </row>
    <row r="186" spans="2:20" x14ac:dyDescent="0.25">
      <c r="B186" s="6">
        <f>'CL &amp; Data'!B608/1000000000</f>
        <v>14.48095</v>
      </c>
      <c r="D186" s="6">
        <f>'CL &amp; Data'!C608</f>
        <v>-14.436056000000001</v>
      </c>
      <c r="F186" s="6">
        <f>'CL &amp; Data'!D608</f>
        <v>-41.893402000000002</v>
      </c>
      <c r="H186" s="6">
        <f>'CL &amp; Data'!E608</f>
        <v>-12.338089999999999</v>
      </c>
      <c r="J186" s="6">
        <f>'CL &amp; Data'!F608</f>
        <v>-37.231757999999999</v>
      </c>
      <c r="L186" s="6">
        <f>'CL &amp; Data'!L608/1000000000</f>
        <v>14.48095</v>
      </c>
      <c r="N186" s="6">
        <f>'CL &amp; Data'!M608</f>
        <v>-3.9061553</v>
      </c>
      <c r="P186" s="6">
        <f>'CL &amp; Data'!N608</f>
        <v>-41.951484999999998</v>
      </c>
      <c r="R186" s="6">
        <f>'CL &amp; Data'!O608</f>
        <v>-37.303455</v>
      </c>
      <c r="T186" s="6">
        <f>'CL &amp; Data'!P608</f>
        <v>-12.274221000000001</v>
      </c>
    </row>
    <row r="187" spans="2:20" x14ac:dyDescent="0.25">
      <c r="B187" s="6">
        <f>'CL &amp; Data'!B609/1000000000</f>
        <v>14.5609</v>
      </c>
      <c r="D187" s="6">
        <f>'CL &amp; Data'!C609</f>
        <v>-15.080766000000001</v>
      </c>
      <c r="F187" s="6">
        <f>'CL &amp; Data'!D609</f>
        <v>-42.747039999999998</v>
      </c>
      <c r="H187" s="6">
        <f>'CL &amp; Data'!E609</f>
        <v>-12.546905000000001</v>
      </c>
      <c r="J187" s="6">
        <f>'CL &amp; Data'!F609</f>
        <v>-38.901505</v>
      </c>
      <c r="L187" s="6">
        <f>'CL &amp; Data'!L609/1000000000</f>
        <v>14.5609</v>
      </c>
      <c r="N187" s="6">
        <f>'CL &amp; Data'!M609</f>
        <v>-3.9580777</v>
      </c>
      <c r="P187" s="6">
        <f>'CL &amp; Data'!N609</f>
        <v>-42.577804999999998</v>
      </c>
      <c r="R187" s="6">
        <f>'CL &amp; Data'!O609</f>
        <v>-38.935218999999996</v>
      </c>
      <c r="T187" s="6">
        <f>'CL &amp; Data'!P609</f>
        <v>-12.483798</v>
      </c>
    </row>
    <row r="188" spans="2:20" x14ac:dyDescent="0.25">
      <c r="B188" s="6">
        <f>'CL &amp; Data'!B610/1000000000</f>
        <v>14.64085</v>
      </c>
      <c r="D188" s="6">
        <f>'CL &amp; Data'!C610</f>
        <v>-15.804093</v>
      </c>
      <c r="F188" s="6">
        <f>'CL &amp; Data'!D610</f>
        <v>-43.910964999999997</v>
      </c>
      <c r="H188" s="6">
        <f>'CL &amp; Data'!E610</f>
        <v>-12.896813</v>
      </c>
      <c r="J188" s="6">
        <f>'CL &amp; Data'!F610</f>
        <v>-40.8675</v>
      </c>
      <c r="L188" s="6">
        <f>'CL &amp; Data'!L610/1000000000</f>
        <v>14.64085</v>
      </c>
      <c r="N188" s="6">
        <f>'CL &amp; Data'!M610</f>
        <v>-4.0283984999999998</v>
      </c>
      <c r="P188" s="6">
        <f>'CL &amp; Data'!N610</f>
        <v>-43.524323000000003</v>
      </c>
      <c r="R188" s="6">
        <f>'CL &amp; Data'!O610</f>
        <v>-40.850833999999999</v>
      </c>
      <c r="T188" s="6">
        <f>'CL &amp; Data'!P610</f>
        <v>-12.832772</v>
      </c>
    </row>
    <row r="189" spans="2:20" x14ac:dyDescent="0.25">
      <c r="B189" s="6">
        <f>'CL &amp; Data'!B611/1000000000</f>
        <v>14.720800000000001</v>
      </c>
      <c r="D189" s="6">
        <f>'CL &amp; Data'!C611</f>
        <v>-16.343133999999999</v>
      </c>
      <c r="F189" s="6">
        <f>'CL &amp; Data'!D611</f>
        <v>-45.372298999999998</v>
      </c>
      <c r="H189" s="6">
        <f>'CL &amp; Data'!E611</f>
        <v>-13.387864</v>
      </c>
      <c r="J189" s="6">
        <f>'CL &amp; Data'!F611</f>
        <v>-43.072989999999997</v>
      </c>
      <c r="L189" s="6">
        <f>'CL &amp; Data'!L611/1000000000</f>
        <v>14.720800000000001</v>
      </c>
      <c r="N189" s="6">
        <f>'CL &amp; Data'!M611</f>
        <v>-4.1186175</v>
      </c>
      <c r="P189" s="6">
        <f>'CL &amp; Data'!N611</f>
        <v>-44.770653000000003</v>
      </c>
      <c r="R189" s="6">
        <f>'CL &amp; Data'!O611</f>
        <v>-43.018959000000002</v>
      </c>
      <c r="T189" s="6">
        <f>'CL &amp; Data'!P611</f>
        <v>-13.326803</v>
      </c>
    </row>
    <row r="190" spans="2:20" x14ac:dyDescent="0.25">
      <c r="B190" s="6">
        <f>'CL &amp; Data'!B612/1000000000</f>
        <v>14.800750000000001</v>
      </c>
      <c r="D190" s="6">
        <f>'CL &amp; Data'!C612</f>
        <v>-16.558160999999998</v>
      </c>
      <c r="F190" s="6">
        <f>'CL &amp; Data'!D612</f>
        <v>-46.924610000000001</v>
      </c>
      <c r="H190" s="6">
        <f>'CL &amp; Data'!E612</f>
        <v>-14.017916</v>
      </c>
      <c r="J190" s="6">
        <f>'CL &amp; Data'!F612</f>
        <v>-44.897326999999997</v>
      </c>
      <c r="L190" s="6">
        <f>'CL &amp; Data'!L612/1000000000</f>
        <v>14.800750000000001</v>
      </c>
      <c r="N190" s="6">
        <f>'CL &amp; Data'!M612</f>
        <v>-4.2339963999999997</v>
      </c>
      <c r="P190" s="6">
        <f>'CL &amp; Data'!N612</f>
        <v>-46.354838999999998</v>
      </c>
      <c r="R190" s="6">
        <f>'CL &amp; Data'!O612</f>
        <v>-44.840786000000001</v>
      </c>
      <c r="T190" s="6">
        <f>'CL &amp; Data'!P612</f>
        <v>-13.960183000000001</v>
      </c>
    </row>
    <row r="191" spans="2:20" x14ac:dyDescent="0.25">
      <c r="B191" s="6">
        <f>'CL &amp; Data'!B613/1000000000</f>
        <v>14.880699999999999</v>
      </c>
      <c r="D191" s="6">
        <f>'CL &amp; Data'!C613</f>
        <v>-16.317671000000001</v>
      </c>
      <c r="F191" s="6">
        <f>'CL &amp; Data'!D613</f>
        <v>-48.281726999999997</v>
      </c>
      <c r="H191" s="6">
        <f>'CL &amp; Data'!E613</f>
        <v>-14.781584000000001</v>
      </c>
      <c r="J191" s="6">
        <f>'CL &amp; Data'!F613</f>
        <v>-45.625492000000001</v>
      </c>
      <c r="L191" s="6">
        <f>'CL &amp; Data'!L613/1000000000</f>
        <v>14.880699999999999</v>
      </c>
      <c r="N191" s="6">
        <f>'CL &amp; Data'!M613</f>
        <v>-4.3727479000000002</v>
      </c>
      <c r="P191" s="6">
        <f>'CL &amp; Data'!N613</f>
        <v>-48.361660000000001</v>
      </c>
      <c r="R191" s="6">
        <f>'CL &amp; Data'!O613</f>
        <v>-45.621181</v>
      </c>
      <c r="T191" s="6">
        <f>'CL &amp; Data'!P613</f>
        <v>-14.727133</v>
      </c>
    </row>
    <row r="192" spans="2:20" x14ac:dyDescent="0.25">
      <c r="B192" s="6">
        <f>'CL &amp; Data'!B614/1000000000</f>
        <v>14.960649999999999</v>
      </c>
      <c r="D192" s="6">
        <f>'CL &amp; Data'!C614</f>
        <v>-15.642377</v>
      </c>
      <c r="F192" s="6">
        <f>'CL &amp; Data'!D614</f>
        <v>-49.105797000000003</v>
      </c>
      <c r="H192" s="6">
        <f>'CL &amp; Data'!E614</f>
        <v>-15.673577999999999</v>
      </c>
      <c r="J192" s="6">
        <f>'CL &amp; Data'!F614</f>
        <v>-45.168655000000001</v>
      </c>
      <c r="L192" s="6">
        <f>'CL &amp; Data'!L614/1000000000</f>
        <v>14.960649999999999</v>
      </c>
      <c r="N192" s="6">
        <f>'CL &amp; Data'!M614</f>
        <v>-4.5404520000000002</v>
      </c>
      <c r="P192" s="6">
        <f>'CL &amp; Data'!N614</f>
        <v>-50.602642000000003</v>
      </c>
      <c r="R192" s="6">
        <f>'CL &amp; Data'!O614</f>
        <v>-45.227221999999998</v>
      </c>
      <c r="T192" s="6">
        <f>'CL &amp; Data'!P614</f>
        <v>-15.620327</v>
      </c>
    </row>
    <row r="193" spans="2:20" x14ac:dyDescent="0.25">
      <c r="B193" s="6">
        <f>'CL &amp; Data'!B615/1000000000</f>
        <v>15.0406</v>
      </c>
      <c r="D193" s="6">
        <f>'CL &amp; Data'!C615</f>
        <v>-14.652809</v>
      </c>
      <c r="F193" s="6">
        <f>'CL &amp; Data'!D615</f>
        <v>-49.261012999999998</v>
      </c>
      <c r="H193" s="6">
        <f>'CL &amp; Data'!E615</f>
        <v>-16.684913999999999</v>
      </c>
      <c r="J193" s="6">
        <f>'CL &amp; Data'!F615</f>
        <v>-43.587971000000003</v>
      </c>
      <c r="L193" s="6">
        <f>'CL &amp; Data'!L615/1000000000</f>
        <v>15.0406</v>
      </c>
      <c r="N193" s="6">
        <f>'CL &amp; Data'!M615</f>
        <v>-4.7374286999999997</v>
      </c>
      <c r="P193" s="6">
        <f>'CL &amp; Data'!N615</f>
        <v>-52.402980999999997</v>
      </c>
      <c r="R193" s="6">
        <f>'CL &amp; Data'!O615</f>
        <v>-43.684612000000001</v>
      </c>
      <c r="T193" s="6">
        <f>'CL &amp; Data'!P615</f>
        <v>-16.637114</v>
      </c>
    </row>
    <row r="194" spans="2:20" x14ac:dyDescent="0.25">
      <c r="B194" s="6">
        <f>'CL &amp; Data'!B616/1000000000</f>
        <v>15.12055</v>
      </c>
      <c r="D194" s="6">
        <f>'CL &amp; Data'!C616</f>
        <v>-13.561624</v>
      </c>
      <c r="F194" s="6">
        <f>'CL &amp; Data'!D616</f>
        <v>-48.803600000000003</v>
      </c>
      <c r="H194" s="6">
        <f>'CL &amp; Data'!E616</f>
        <v>-17.813746999999999</v>
      </c>
      <c r="J194" s="6">
        <f>'CL &amp; Data'!F616</f>
        <v>-41.010719000000002</v>
      </c>
      <c r="L194" s="6">
        <f>'CL &amp; Data'!L616/1000000000</f>
        <v>15.12055</v>
      </c>
      <c r="N194" s="6">
        <f>'CL &amp; Data'!M616</f>
        <v>-4.9635734999999999</v>
      </c>
      <c r="P194" s="6">
        <f>'CL &amp; Data'!N616</f>
        <v>-53.293739000000002</v>
      </c>
      <c r="R194" s="6">
        <f>'CL &amp; Data'!O616</f>
        <v>-41.124851</v>
      </c>
      <c r="T194" s="6">
        <f>'CL &amp; Data'!P616</f>
        <v>-17.770571</v>
      </c>
    </row>
    <row r="195" spans="2:20" x14ac:dyDescent="0.25">
      <c r="B195" s="6">
        <f>'CL &amp; Data'!B617/1000000000</f>
        <v>15.2005</v>
      </c>
      <c r="D195" s="6">
        <f>'CL &amp; Data'!C617</f>
        <v>-12.484783999999999</v>
      </c>
      <c r="F195" s="6">
        <f>'CL &amp; Data'!D617</f>
        <v>-47.844771999999999</v>
      </c>
      <c r="H195" s="6">
        <f>'CL &amp; Data'!E617</f>
        <v>-19.059464999999999</v>
      </c>
      <c r="J195" s="6">
        <f>'CL &amp; Data'!F617</f>
        <v>-38.07423</v>
      </c>
      <c r="L195" s="6">
        <f>'CL &amp; Data'!L617/1000000000</f>
        <v>15.2005</v>
      </c>
      <c r="N195" s="6">
        <f>'CL &amp; Data'!M617</f>
        <v>-5.2191314999999996</v>
      </c>
      <c r="P195" s="6">
        <f>'CL &amp; Data'!N617</f>
        <v>-53.113930000000003</v>
      </c>
      <c r="R195" s="6">
        <f>'CL &amp; Data'!O617</f>
        <v>-38.192844000000001</v>
      </c>
      <c r="T195" s="6">
        <f>'CL &amp; Data'!P617</f>
        <v>-19.021667000000001</v>
      </c>
    </row>
    <row r="196" spans="2:20" x14ac:dyDescent="0.25">
      <c r="B196" s="6">
        <f>'CL &amp; Data'!B618/1000000000</f>
        <v>15.28045</v>
      </c>
      <c r="D196" s="6">
        <f>'CL &amp; Data'!C618</f>
        <v>-11.553108</v>
      </c>
      <c r="F196" s="6">
        <f>'CL &amp; Data'!D618</f>
        <v>-46.711666000000001</v>
      </c>
      <c r="H196" s="6">
        <f>'CL &amp; Data'!E618</f>
        <v>-20.421253</v>
      </c>
      <c r="J196" s="6">
        <f>'CL &amp; Data'!F618</f>
        <v>-35.492344000000003</v>
      </c>
      <c r="L196" s="6">
        <f>'CL &amp; Data'!L618/1000000000</f>
        <v>15.28045</v>
      </c>
      <c r="N196" s="6">
        <f>'CL &amp; Data'!M618</f>
        <v>-5.4959502000000002</v>
      </c>
      <c r="P196" s="6">
        <f>'CL &amp; Data'!N618</f>
        <v>-51.758147999999998</v>
      </c>
      <c r="R196" s="6">
        <f>'CL &amp; Data'!O618</f>
        <v>-35.572800000000001</v>
      </c>
      <c r="T196" s="6">
        <f>'CL &amp; Data'!P618</f>
        <v>-20.389872</v>
      </c>
    </row>
    <row r="197" spans="2:20" x14ac:dyDescent="0.25">
      <c r="B197" s="6">
        <f>'CL &amp; Data'!B619/1000000000</f>
        <v>15.3604</v>
      </c>
      <c r="D197" s="6">
        <f>'CL &amp; Data'!C619</f>
        <v>-10.766476000000001</v>
      </c>
      <c r="F197" s="6">
        <f>'CL &amp; Data'!D619</f>
        <v>-45.657333000000001</v>
      </c>
      <c r="H197" s="6">
        <f>'CL &amp; Data'!E619</f>
        <v>-21.898947</v>
      </c>
      <c r="J197" s="6">
        <f>'CL &amp; Data'!F619</f>
        <v>-33.341610000000003</v>
      </c>
      <c r="L197" s="6">
        <f>'CL &amp; Data'!L619/1000000000</f>
        <v>15.3604</v>
      </c>
      <c r="N197" s="6">
        <f>'CL &amp; Data'!M619</f>
        <v>-5.7843727999999999</v>
      </c>
      <c r="P197" s="6">
        <f>'CL &amp; Data'!N619</f>
        <v>-49.625484</v>
      </c>
      <c r="R197" s="6">
        <f>'CL &amp; Data'!O619</f>
        <v>-33.407581</v>
      </c>
      <c r="T197" s="6">
        <f>'CL &amp; Data'!P619</f>
        <v>-21.873277999999999</v>
      </c>
    </row>
    <row r="198" spans="2:20" x14ac:dyDescent="0.25">
      <c r="B198" s="6">
        <f>'CL &amp; Data'!B620/1000000000</f>
        <v>15.44035</v>
      </c>
      <c r="D198" s="6">
        <f>'CL &amp; Data'!C620</f>
        <v>-10.084713000000001</v>
      </c>
      <c r="F198" s="6">
        <f>'CL &amp; Data'!D620</f>
        <v>-44.731541</v>
      </c>
      <c r="H198" s="6">
        <f>'CL &amp; Data'!E620</f>
        <v>-23.489483</v>
      </c>
      <c r="J198" s="6">
        <f>'CL &amp; Data'!F620</f>
        <v>-31.512739</v>
      </c>
      <c r="L198" s="6">
        <f>'CL &amp; Data'!L620/1000000000</f>
        <v>15.44035</v>
      </c>
      <c r="N198" s="6">
        <f>'CL &amp; Data'!M620</f>
        <v>-6.0722889999999996</v>
      </c>
      <c r="P198" s="6">
        <f>'CL &amp; Data'!N620</f>
        <v>-47.254013</v>
      </c>
      <c r="R198" s="6">
        <f>'CL &amp; Data'!O620</f>
        <v>-31.588291000000002</v>
      </c>
      <c r="T198" s="6">
        <f>'CL &amp; Data'!P620</f>
        <v>-23.46677</v>
      </c>
    </row>
    <row r="199" spans="2:20" x14ac:dyDescent="0.25">
      <c r="B199" s="6">
        <f>'CL &amp; Data'!B621/1000000000</f>
        <v>15.520300000000001</v>
      </c>
      <c r="D199" s="6">
        <f>'CL &amp; Data'!C621</f>
        <v>-9.5152082</v>
      </c>
      <c r="F199" s="6">
        <f>'CL &amp; Data'!D621</f>
        <v>-43.875442999999997</v>
      </c>
      <c r="H199" s="6">
        <f>'CL &amp; Data'!E621</f>
        <v>-25.157238</v>
      </c>
      <c r="J199" s="6">
        <f>'CL &amp; Data'!F621</f>
        <v>-29.924043999999999</v>
      </c>
      <c r="L199" s="6">
        <f>'CL &amp; Data'!L621/1000000000</f>
        <v>15.520300000000001</v>
      </c>
      <c r="N199" s="6">
        <f>'CL &amp; Data'!M621</f>
        <v>-6.3461784999999997</v>
      </c>
      <c r="P199" s="6">
        <f>'CL &amp; Data'!N621</f>
        <v>-45.143509000000002</v>
      </c>
      <c r="R199" s="6">
        <f>'CL &amp; Data'!O621</f>
        <v>-30.033512000000002</v>
      </c>
      <c r="T199" s="6">
        <f>'CL &amp; Data'!P621</f>
        <v>-25.138214000000001</v>
      </c>
    </row>
    <row r="200" spans="2:20" x14ac:dyDescent="0.25">
      <c r="B200" s="6">
        <f>'CL &amp; Data'!B622/1000000000</f>
        <v>15.600250000000001</v>
      </c>
      <c r="D200" s="6">
        <f>'CL &amp; Data'!C622</f>
        <v>-9.0517453999999997</v>
      </c>
      <c r="F200" s="6">
        <f>'CL &amp; Data'!D622</f>
        <v>-43.073711000000003</v>
      </c>
      <c r="H200" s="6">
        <f>'CL &amp; Data'!E622</f>
        <v>-26.870418999999998</v>
      </c>
      <c r="J200" s="6">
        <f>'CL &amp; Data'!F622</f>
        <v>-28.549875</v>
      </c>
      <c r="L200" s="6">
        <f>'CL &amp; Data'!L622/1000000000</f>
        <v>15.600250000000001</v>
      </c>
      <c r="N200" s="6">
        <f>'CL &amp; Data'!M622</f>
        <v>-6.6019744999999999</v>
      </c>
      <c r="P200" s="6">
        <f>'CL &amp; Data'!N622</f>
        <v>-43.497978000000003</v>
      </c>
      <c r="R200" s="6">
        <f>'CL &amp; Data'!O622</f>
        <v>-28.682659000000001</v>
      </c>
      <c r="T200" s="6">
        <f>'CL &amp; Data'!P622</f>
        <v>-26.855072</v>
      </c>
    </row>
    <row r="201" spans="2:20" x14ac:dyDescent="0.25">
      <c r="B201" s="6">
        <f>'CL &amp; Data'!B623/1000000000</f>
        <v>15.680199999999999</v>
      </c>
      <c r="D201" s="6">
        <f>'CL &amp; Data'!C623</f>
        <v>-8.6772212999999994</v>
      </c>
      <c r="F201" s="6">
        <f>'CL &amp; Data'!D623</f>
        <v>-42.241591999999997</v>
      </c>
      <c r="H201" s="6">
        <f>'CL &amp; Data'!E623</f>
        <v>-28.552112999999999</v>
      </c>
      <c r="J201" s="6">
        <f>'CL &amp; Data'!F623</f>
        <v>-27.352785000000001</v>
      </c>
      <c r="L201" s="6">
        <f>'CL &amp; Data'!L623/1000000000</f>
        <v>15.680199999999999</v>
      </c>
      <c r="N201" s="6">
        <f>'CL &amp; Data'!M623</f>
        <v>-6.8322744000000002</v>
      </c>
      <c r="P201" s="6">
        <f>'CL &amp; Data'!N623</f>
        <v>-42.262996999999999</v>
      </c>
      <c r="R201" s="6">
        <f>'CL &amp; Data'!O623</f>
        <v>-27.498927999999999</v>
      </c>
      <c r="T201" s="6">
        <f>'CL &amp; Data'!P623</f>
        <v>-28.547378999999999</v>
      </c>
    </row>
    <row r="202" spans="2:20" x14ac:dyDescent="0.25">
      <c r="B202" s="6">
        <f>'CL &amp; Data'!B624/1000000000</f>
        <v>15.760149999999999</v>
      </c>
      <c r="D202" s="6">
        <f>'CL &amp; Data'!C624</f>
        <v>-8.3824252999999995</v>
      </c>
      <c r="F202" s="6">
        <f>'CL &amp; Data'!D624</f>
        <v>-41.370857000000001</v>
      </c>
      <c r="H202" s="6">
        <f>'CL &amp; Data'!E624</f>
        <v>-30.072714000000001</v>
      </c>
      <c r="J202" s="6">
        <f>'CL &amp; Data'!F624</f>
        <v>-26.258123000000001</v>
      </c>
      <c r="L202" s="6">
        <f>'CL &amp; Data'!L624/1000000000</f>
        <v>15.760149999999999</v>
      </c>
      <c r="N202" s="6">
        <f>'CL &amp; Data'!M624</f>
        <v>-7.0152450000000002</v>
      </c>
      <c r="P202" s="6">
        <f>'CL &amp; Data'!N624</f>
        <v>-41.175784999999998</v>
      </c>
      <c r="R202" s="6">
        <f>'CL &amp; Data'!O624</f>
        <v>-26.413305000000001</v>
      </c>
      <c r="T202" s="6">
        <f>'CL &amp; Data'!P624</f>
        <v>-30.065387999999999</v>
      </c>
    </row>
    <row r="203" spans="2:20" x14ac:dyDescent="0.25">
      <c r="B203" s="6">
        <f>'CL &amp; Data'!B625/1000000000</f>
        <v>15.8401</v>
      </c>
      <c r="D203" s="6">
        <f>'CL &amp; Data'!C625</f>
        <v>-8.1664314000000005</v>
      </c>
      <c r="F203" s="6">
        <f>'CL &amp; Data'!D625</f>
        <v>-40.471457999999998</v>
      </c>
      <c r="H203" s="6">
        <f>'CL &amp; Data'!E625</f>
        <v>-31.283778999999999</v>
      </c>
      <c r="J203" s="6">
        <f>'CL &amp; Data'!F625</f>
        <v>-25.239201999999999</v>
      </c>
      <c r="L203" s="6">
        <f>'CL &amp; Data'!L625/1000000000</f>
        <v>15.8401</v>
      </c>
      <c r="N203" s="6">
        <f>'CL &amp; Data'!M625</f>
        <v>-7.1633753999999996</v>
      </c>
      <c r="P203" s="6">
        <f>'CL &amp; Data'!N625</f>
        <v>-40.357792000000003</v>
      </c>
      <c r="R203" s="6">
        <f>'CL &amp; Data'!O625</f>
        <v>-25.404796999999999</v>
      </c>
      <c r="T203" s="6">
        <f>'CL &amp; Data'!P625</f>
        <v>-31.267219999999998</v>
      </c>
    </row>
    <row r="204" spans="2:20" x14ac:dyDescent="0.25">
      <c r="B204" s="6">
        <f>'CL &amp; Data'!B626/1000000000</f>
        <v>15.92005</v>
      </c>
      <c r="D204" s="6">
        <f>'CL &amp; Data'!C626</f>
        <v>-8.0172653</v>
      </c>
      <c r="F204" s="6">
        <f>'CL &amp; Data'!D626</f>
        <v>-39.716163999999999</v>
      </c>
      <c r="H204" s="6">
        <f>'CL &amp; Data'!E626</f>
        <v>-32.143180999999998</v>
      </c>
      <c r="J204" s="6">
        <f>'CL &amp; Data'!F626</f>
        <v>-24.450362999999999</v>
      </c>
      <c r="L204" s="6">
        <f>'CL &amp; Data'!L626/1000000000</f>
        <v>15.92005</v>
      </c>
      <c r="N204" s="6">
        <f>'CL &amp; Data'!M626</f>
        <v>-7.2672176000000004</v>
      </c>
      <c r="P204" s="6">
        <f>'CL &amp; Data'!N626</f>
        <v>-39.805236999999998</v>
      </c>
      <c r="R204" s="6">
        <f>'CL &amp; Data'!O626</f>
        <v>-24.623643999999999</v>
      </c>
      <c r="T204" s="6">
        <f>'CL &amp; Data'!P626</f>
        <v>-32.117930999999999</v>
      </c>
    </row>
    <row r="205" spans="2:20" x14ac:dyDescent="0.25">
      <c r="B205" s="6">
        <f>'CL &amp; Data'!B627/1000000000</f>
        <v>16</v>
      </c>
      <c r="D205" s="6">
        <f>'CL &amp; Data'!C627</f>
        <v>-7.9302254000000003</v>
      </c>
      <c r="F205" s="6">
        <f>'CL &amp; Data'!D627</f>
        <v>-39.1479</v>
      </c>
      <c r="H205" s="6">
        <f>'CL &amp; Data'!E627</f>
        <v>-32.66254</v>
      </c>
      <c r="J205" s="6">
        <f>'CL &amp; Data'!F627</f>
        <v>-23.868929000000001</v>
      </c>
      <c r="L205" s="6">
        <f>'CL &amp; Data'!L627/1000000000</f>
        <v>16</v>
      </c>
      <c r="N205" s="6">
        <f>'CL &amp; Data'!M627</f>
        <v>-7.3270035</v>
      </c>
      <c r="P205" s="6">
        <f>'CL &amp; Data'!N627</f>
        <v>-39.409004000000003</v>
      </c>
      <c r="R205" s="6">
        <f>'CL &amp; Data'!O627</f>
        <v>-24.045067</v>
      </c>
      <c r="T205" s="6">
        <f>'CL &amp; Data'!P627</f>
        <v>-32.627578999999997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6"/>
  <sheetViews>
    <sheetView topLeftCell="A76" workbookViewId="0">
      <selection activeCell="I107" sqref="I107"/>
    </sheetView>
  </sheetViews>
  <sheetFormatPr defaultRowHeight="15" x14ac:dyDescent="0.25"/>
  <cols>
    <col min="1" max="1" width="13.7109375" style="40" customWidth="1"/>
    <col min="2" max="2" width="8" style="6" customWidth="1"/>
    <col min="3" max="3" width="2" style="7" customWidth="1"/>
    <col min="4" max="4" width="12" style="6" customWidth="1"/>
    <col min="5" max="5" width="15.5703125" style="13" bestFit="1" customWidth="1"/>
    <col min="6" max="6" width="14.42578125" style="5" bestFit="1" customWidth="1"/>
    <col min="7" max="7" width="2" style="7" customWidth="1"/>
    <col min="8" max="8" width="24.42578125" style="6" customWidth="1"/>
    <col min="9" max="9" width="15.5703125" style="13" bestFit="1" customWidth="1"/>
    <col min="10" max="10" width="14.42578125" style="5" bestFit="1" customWidth="1"/>
    <col min="11" max="11" width="13.7109375" style="40" customWidth="1"/>
    <col min="12" max="12" width="8" style="6" customWidth="1"/>
    <col min="13" max="13" width="2" style="7" customWidth="1"/>
    <col min="14" max="14" width="12" style="6" customWidth="1"/>
    <col min="15" max="15" width="15.7109375" style="13" bestFit="1" customWidth="1"/>
    <col min="16" max="16" width="14.42578125" style="5" bestFit="1" customWidth="1"/>
    <col min="17" max="17" width="2" style="7" customWidth="1"/>
    <col min="18" max="18" width="12" style="6" customWidth="1"/>
    <col min="19" max="19" width="15.7109375" style="13" bestFit="1" customWidth="1"/>
    <col min="20" max="20" width="14.42578125" style="5" bestFit="1" customWidth="1"/>
    <col min="21" max="21" width="2" style="7" customWidth="1"/>
    <col min="22" max="22" width="8" style="80" customWidth="1"/>
    <col min="27" max="16384" width="9.140625" style="3"/>
  </cols>
  <sheetData>
    <row r="1" spans="1:22" x14ac:dyDescent="0.25">
      <c r="B1" s="6" t="s">
        <v>11</v>
      </c>
      <c r="D1" s="44" t="str">
        <f>'CL &amp; Data'!C214</f>
        <v>IF CL-HSLO 4G-RF Log Mag(dB)</v>
      </c>
      <c r="E1" s="13" t="s">
        <v>15</v>
      </c>
      <c r="F1" s="44" t="str">
        <f>'CL &amp; Data'!D214</f>
        <v>IF RL-HSLO 4G-RF Log Mag(dB)</v>
      </c>
      <c r="H1" s="6" t="str">
        <f>'CL &amp; Data'!C320</f>
        <v>IF CL-LSLO 12-RF Log Mag(dB)</v>
      </c>
      <c r="I1" s="13" t="s">
        <v>15</v>
      </c>
      <c r="J1" s="44" t="str">
        <f>'CL &amp; Data'!D320</f>
        <v>IF RL-LSLO 12-RF Log Mag(dB)</v>
      </c>
      <c r="L1" s="6" t="s">
        <v>11</v>
      </c>
      <c r="N1" s="42" t="str">
        <f>'CL &amp; Data'!M214</f>
        <v>IF CL-HSLO 4G-RF Log Mag(dB)</v>
      </c>
      <c r="O1" s="13" t="s">
        <v>14</v>
      </c>
      <c r="P1" s="44" t="str">
        <f>'CL &amp; Data'!N214</f>
        <v>IF RL-HSLO 4G-RF Log Mag(dB)</v>
      </c>
      <c r="R1" s="6" t="str">
        <f>'CL &amp; Data'!M320</f>
        <v>IF CL-LSLO 12-RF Log Mag(dB)</v>
      </c>
      <c r="S1" s="13" t="s">
        <v>14</v>
      </c>
      <c r="T1" s="44" t="str">
        <f>'CL &amp; Data'!N320</f>
        <v>IF RL-LSLO 12-RF Log Mag(dB)</v>
      </c>
      <c r="V1" s="80" t="s">
        <v>11</v>
      </c>
    </row>
    <row r="2" spans="1:22" x14ac:dyDescent="0.25">
      <c r="A2" s="39" t="s">
        <v>106</v>
      </c>
      <c r="E2" s="37" t="s">
        <v>105</v>
      </c>
      <c r="F2" s="6"/>
      <c r="I2" s="37" t="s">
        <v>105</v>
      </c>
      <c r="J2" s="6"/>
      <c r="K2" s="39" t="s">
        <v>107</v>
      </c>
      <c r="O2" s="37" t="s">
        <v>105</v>
      </c>
      <c r="P2" s="6"/>
      <c r="S2" s="37" t="s">
        <v>105</v>
      </c>
      <c r="T2" s="6"/>
    </row>
    <row r="3" spans="1:22" x14ac:dyDescent="0.25">
      <c r="B3" s="6">
        <f>'CL &amp; Data'!B215/1000000000</f>
        <v>0.01</v>
      </c>
      <c r="C3" s="8"/>
      <c r="D3" s="6">
        <f>'CL &amp; Data'!C215</f>
        <v>-7.9869994999999996</v>
      </c>
      <c r="E3" s="13">
        <f>D3-$D$5</f>
        <v>-2.5348999999996735E-3</v>
      </c>
      <c r="F3" s="6">
        <f>'CL &amp; Data'!D215</f>
        <v>-21.008058999999999</v>
      </c>
      <c r="G3" s="8"/>
      <c r="H3" s="6">
        <f>'CL &amp; Data'!C321</f>
        <v>-11.061229000000001</v>
      </c>
      <c r="I3" s="13">
        <f>H3-$H$3</f>
        <v>0</v>
      </c>
      <c r="J3" s="6">
        <f>'CL &amp; Data'!D321</f>
        <v>-52.295749999999998</v>
      </c>
      <c r="L3" s="6">
        <f>'CL &amp; Data'!L215/1000000000</f>
        <v>0.01</v>
      </c>
      <c r="M3" s="8"/>
      <c r="N3" s="6">
        <f>'CL &amp; Data'!M215</f>
        <v>-8.5452604000000001</v>
      </c>
      <c r="O3" s="13">
        <f>N3-$N$21</f>
        <v>-0.20725440000000006</v>
      </c>
      <c r="P3" s="6">
        <f>'CL &amp; Data'!N215</f>
        <v>-16.867011999999999</v>
      </c>
      <c r="Q3" s="8"/>
      <c r="R3" s="6">
        <f>'CL &amp; Data'!M321</f>
        <v>-10.097340000000001</v>
      </c>
      <c r="S3" s="13">
        <f>R3-$R$3</f>
        <v>0</v>
      </c>
      <c r="T3" s="6">
        <f>'CL &amp; Data'!N321</f>
        <v>-23.416551999999999</v>
      </c>
      <c r="U3" s="8"/>
      <c r="V3" s="80">
        <f>'CL &amp; Data'!B321/1000000000</f>
        <v>0.01</v>
      </c>
    </row>
    <row r="4" spans="1:22" x14ac:dyDescent="0.25">
      <c r="A4" s="51" t="s">
        <v>115</v>
      </c>
      <c r="B4" s="6">
        <f>'CL &amp; Data'!B216/1000000000</f>
        <v>6.9900000000000004E-2</v>
      </c>
      <c r="C4" s="8"/>
      <c r="D4" s="6">
        <f>'CL &amp; Data'!C216</f>
        <v>-7.9772553000000004</v>
      </c>
      <c r="E4" s="13">
        <f t="shared" ref="E4:E67" si="0">D4-$D$5</f>
        <v>7.20929999999953E-3</v>
      </c>
      <c r="F4" s="6">
        <f>'CL &amp; Data'!D216</f>
        <v>-21.146291999999999</v>
      </c>
      <c r="G4" s="8"/>
      <c r="H4" s="6">
        <f>'CL &amp; Data'!C322</f>
        <v>-11.092326999999999</v>
      </c>
      <c r="I4" s="13">
        <f t="shared" ref="I4:I67" si="1">H4-$H$3</f>
        <v>-3.1097999999998294E-2</v>
      </c>
      <c r="J4" s="6">
        <f>'CL &amp; Data'!D322</f>
        <v>-49.067120000000003</v>
      </c>
      <c r="K4" s="51" t="s">
        <v>115</v>
      </c>
      <c r="L4" s="6">
        <f>'CL &amp; Data'!L216/1000000000</f>
        <v>6.9900000000000004E-2</v>
      </c>
      <c r="M4" s="8"/>
      <c r="N4" s="6">
        <f>'CL &amp; Data'!M216</f>
        <v>-8.5557593999999995</v>
      </c>
      <c r="O4" s="13">
        <f t="shared" ref="O4:O67" si="2">N4-$N$21</f>
        <v>-0.21775339999999943</v>
      </c>
      <c r="P4" s="6">
        <f>'CL &amp; Data'!N216</f>
        <v>-17.162299999999998</v>
      </c>
      <c r="Q4" s="8"/>
      <c r="R4" s="6">
        <f>'CL &amp; Data'!M322</f>
        <v>-10.108533</v>
      </c>
      <c r="S4" s="13">
        <f t="shared" ref="S4:S67" si="3">R4-$R$3</f>
        <v>-1.1192999999998676E-2</v>
      </c>
      <c r="T4" s="6">
        <f>'CL &amp; Data'!N322</f>
        <v>-22.766172000000001</v>
      </c>
      <c r="U4" s="8"/>
      <c r="V4" s="80">
        <f>'CL &amp; Data'!B322/1000000000</f>
        <v>6.9900000000000004E-2</v>
      </c>
    </row>
    <row r="5" spans="1:22" x14ac:dyDescent="0.25">
      <c r="A5" s="51" t="s">
        <v>202</v>
      </c>
      <c r="B5" s="6">
        <f>'CL &amp; Data'!B217/1000000000</f>
        <v>0.1298</v>
      </c>
      <c r="C5" s="8"/>
      <c r="D5" s="6">
        <f>'CL &amp; Data'!C217</f>
        <v>-7.9844645999999999</v>
      </c>
      <c r="E5" s="13">
        <f t="shared" si="0"/>
        <v>0</v>
      </c>
      <c r="F5" s="6">
        <f>'CL &amp; Data'!D217</f>
        <v>-21.582878000000001</v>
      </c>
      <c r="G5" s="8"/>
      <c r="H5" s="6">
        <f>'CL &amp; Data'!C323</f>
        <v>-11.131278999999999</v>
      </c>
      <c r="I5" s="13">
        <f t="shared" si="1"/>
        <v>-7.0049999999998391E-2</v>
      </c>
      <c r="J5" s="6">
        <f>'CL &amp; Data'!D323</f>
        <v>-45.382075999999998</v>
      </c>
      <c r="K5" s="51" t="s">
        <v>202</v>
      </c>
      <c r="L5" s="6">
        <f>'CL &amp; Data'!L217/1000000000</f>
        <v>0.1298</v>
      </c>
      <c r="M5" s="8"/>
      <c r="N5" s="6">
        <f>'CL &amp; Data'!M217</f>
        <v>-8.5967646000000002</v>
      </c>
      <c r="O5" s="13">
        <f t="shared" si="2"/>
        <v>-0.25875860000000017</v>
      </c>
      <c r="P5" s="6">
        <f>'CL &amp; Data'!N217</f>
        <v>-17.527393</v>
      </c>
      <c r="Q5" s="8"/>
      <c r="R5" s="6">
        <f>'CL &amp; Data'!M323</f>
        <v>-10.106783</v>
      </c>
      <c r="S5" s="13">
        <f t="shared" si="3"/>
        <v>-9.442999999999202E-3</v>
      </c>
      <c r="T5" s="6">
        <f>'CL &amp; Data'!N323</f>
        <v>-21.959171000000001</v>
      </c>
      <c r="U5" s="8"/>
      <c r="V5" s="80">
        <f>'CL &amp; Data'!B323/1000000000</f>
        <v>0.1298</v>
      </c>
    </row>
    <row r="6" spans="1:22" x14ac:dyDescent="0.25">
      <c r="A6" s="51" t="s">
        <v>203</v>
      </c>
      <c r="B6" s="6">
        <f>'CL &amp; Data'!B218/1000000000</f>
        <v>0.18970000000000001</v>
      </c>
      <c r="C6" s="8"/>
      <c r="D6" s="6">
        <f>'CL &amp; Data'!C218</f>
        <v>-8.0255784999999999</v>
      </c>
      <c r="E6" s="13">
        <f t="shared" si="0"/>
        <v>-4.1113900000000037E-2</v>
      </c>
      <c r="F6" s="6">
        <f>'CL &amp; Data'!D218</f>
        <v>-21.993867999999999</v>
      </c>
      <c r="G6" s="8"/>
      <c r="H6" s="6">
        <f>'CL &amp; Data'!C324</f>
        <v>-11.204599</v>
      </c>
      <c r="I6" s="13">
        <f t="shared" si="1"/>
        <v>-0.14336999999999911</v>
      </c>
      <c r="J6" s="6">
        <f>'CL &amp; Data'!D324</f>
        <v>-42.388817000000003</v>
      </c>
      <c r="K6" s="51" t="s">
        <v>203</v>
      </c>
      <c r="L6" s="6">
        <f>'CL &amp; Data'!L218/1000000000</f>
        <v>0.18970000000000001</v>
      </c>
      <c r="M6" s="8"/>
      <c r="N6" s="6">
        <f>'CL &amp; Data'!M218</f>
        <v>-8.6814508000000004</v>
      </c>
      <c r="O6" s="13">
        <f t="shared" si="2"/>
        <v>-0.34344480000000033</v>
      </c>
      <c r="P6" s="6">
        <f>'CL &amp; Data'!N218</f>
        <v>-18.032655999999999</v>
      </c>
      <c r="Q6" s="8"/>
      <c r="R6" s="6">
        <f>'CL &amp; Data'!M324</f>
        <v>-10.173468</v>
      </c>
      <c r="S6" s="13">
        <f t="shared" si="3"/>
        <v>-7.6127999999998863E-2</v>
      </c>
      <c r="T6" s="6">
        <f>'CL &amp; Data'!N324</f>
        <v>-21.201422000000001</v>
      </c>
      <c r="U6" s="8"/>
      <c r="V6" s="80">
        <f>'CL &amp; Data'!B324/1000000000</f>
        <v>0.18970000000000001</v>
      </c>
    </row>
    <row r="7" spans="1:22" x14ac:dyDescent="0.25">
      <c r="B7" s="6">
        <f>'CL &amp; Data'!B219/1000000000</f>
        <v>0.24959999999999999</v>
      </c>
      <c r="C7" s="8"/>
      <c r="D7" s="6">
        <f>'CL &amp; Data'!C219</f>
        <v>-8.0480994999999993</v>
      </c>
      <c r="E7" s="13">
        <f t="shared" si="0"/>
        <v>-6.3634899999999384E-2</v>
      </c>
      <c r="F7" s="6">
        <f>'CL &amp; Data'!D219</f>
        <v>-21.697388</v>
      </c>
      <c r="G7" s="8"/>
      <c r="H7" s="6">
        <f>'CL &amp; Data'!C325</f>
        <v>-11.221119</v>
      </c>
      <c r="I7" s="13">
        <f t="shared" si="1"/>
        <v>-0.15988999999999898</v>
      </c>
      <c r="J7" s="6">
        <f>'CL &amp; Data'!D325</f>
        <v>-39.954678000000001</v>
      </c>
      <c r="L7" s="6">
        <f>'CL &amp; Data'!L219/1000000000</f>
        <v>0.24959999999999999</v>
      </c>
      <c r="M7" s="8"/>
      <c r="N7" s="6">
        <f>'CL &amp; Data'!M219</f>
        <v>-8.7246121999999993</v>
      </c>
      <c r="O7" s="13">
        <f t="shared" si="2"/>
        <v>-0.38660619999999923</v>
      </c>
      <c r="P7" s="6">
        <f>'CL &amp; Data'!N219</f>
        <v>-18.767962000000001</v>
      </c>
      <c r="Q7" s="8"/>
      <c r="R7" s="6">
        <f>'CL &amp; Data'!M325</f>
        <v>-10.175654</v>
      </c>
      <c r="S7" s="13">
        <f t="shared" si="3"/>
        <v>-7.8313999999998885E-2</v>
      </c>
      <c r="T7" s="6">
        <f>'CL &amp; Data'!N325</f>
        <v>-20.033328999999998</v>
      </c>
      <c r="U7" s="8"/>
      <c r="V7" s="80">
        <f>'CL &amp; Data'!B325/1000000000</f>
        <v>0.24959999999999999</v>
      </c>
    </row>
    <row r="8" spans="1:22" x14ac:dyDescent="0.25">
      <c r="B8" s="6">
        <f>'CL &amp; Data'!B220/1000000000</f>
        <v>0.3095</v>
      </c>
      <c r="C8" s="8"/>
      <c r="D8" s="6">
        <f>'CL &amp; Data'!C220</f>
        <v>-8.0115271000000003</v>
      </c>
      <c r="E8" s="13">
        <f t="shared" si="0"/>
        <v>-2.7062500000000433E-2</v>
      </c>
      <c r="F8" s="6">
        <f>'CL &amp; Data'!D220</f>
        <v>-21.568083000000001</v>
      </c>
      <c r="G8" s="8"/>
      <c r="H8" s="6">
        <f>'CL &amp; Data'!C326</f>
        <v>-11.214637</v>
      </c>
      <c r="I8" s="13">
        <f t="shared" si="1"/>
        <v>-0.15340799999999888</v>
      </c>
      <c r="J8" s="6">
        <f>'CL &amp; Data'!D326</f>
        <v>-35.857303999999999</v>
      </c>
      <c r="L8" s="6">
        <f>'CL &amp; Data'!L220/1000000000</f>
        <v>0.3095</v>
      </c>
      <c r="M8" s="8"/>
      <c r="N8" s="6">
        <f>'CL &amp; Data'!M220</f>
        <v>-8.7140445999999994</v>
      </c>
      <c r="O8" s="13">
        <f t="shared" si="2"/>
        <v>-0.37603859999999933</v>
      </c>
      <c r="P8" s="6">
        <f>'CL &amp; Data'!N220</f>
        <v>-19.705677000000001</v>
      </c>
      <c r="Q8" s="8"/>
      <c r="R8" s="6">
        <f>'CL &amp; Data'!M326</f>
        <v>-10.177478000000001</v>
      </c>
      <c r="S8" s="13">
        <f t="shared" si="3"/>
        <v>-8.013799999999982E-2</v>
      </c>
      <c r="T8" s="6">
        <f>'CL &amp; Data'!N326</f>
        <v>-19.056379</v>
      </c>
      <c r="U8" s="8"/>
      <c r="V8" s="80">
        <f>'CL &amp; Data'!B326/1000000000</f>
        <v>0.3095</v>
      </c>
    </row>
    <row r="9" spans="1:22" x14ac:dyDescent="0.25">
      <c r="B9" s="6">
        <f>'CL &amp; Data'!B221/1000000000</f>
        <v>0.36940000000000001</v>
      </c>
      <c r="C9" s="8"/>
      <c r="D9" s="6">
        <f>'CL &amp; Data'!C221</f>
        <v>-7.9620986</v>
      </c>
      <c r="E9" s="13">
        <f t="shared" si="0"/>
        <v>2.2365999999999886E-2</v>
      </c>
      <c r="F9" s="6">
        <f>'CL &amp; Data'!D221</f>
        <v>-21.771732</v>
      </c>
      <c r="G9" s="8"/>
      <c r="H9" s="6">
        <f>'CL &amp; Data'!C327</f>
        <v>-11.16375</v>
      </c>
      <c r="I9" s="13">
        <f t="shared" si="1"/>
        <v>-0.10252099999999942</v>
      </c>
      <c r="J9" s="6">
        <f>'CL &amp; Data'!D327</f>
        <v>-33.412970999999999</v>
      </c>
      <c r="L9" s="6">
        <f>'CL &amp; Data'!L221/1000000000</f>
        <v>0.36940000000000001</v>
      </c>
      <c r="M9" s="8"/>
      <c r="N9" s="6">
        <f>'CL &amp; Data'!M221</f>
        <v>-8.6786604000000001</v>
      </c>
      <c r="O9" s="13">
        <f t="shared" si="2"/>
        <v>-0.34065440000000002</v>
      </c>
      <c r="P9" s="6">
        <f>'CL &amp; Data'!N221</f>
        <v>-20.191240000000001</v>
      </c>
      <c r="Q9" s="8"/>
      <c r="R9" s="6">
        <f>'CL &amp; Data'!M327</f>
        <v>-10.118671000000001</v>
      </c>
      <c r="S9" s="13">
        <f t="shared" si="3"/>
        <v>-2.1330999999999989E-2</v>
      </c>
      <c r="T9" s="6">
        <f>'CL &amp; Data'!N327</f>
        <v>-18.167978000000002</v>
      </c>
      <c r="U9" s="8"/>
      <c r="V9" s="80">
        <f>'CL &amp; Data'!B327/1000000000</f>
        <v>0.36940000000000001</v>
      </c>
    </row>
    <row r="10" spans="1:22" x14ac:dyDescent="0.25">
      <c r="B10" s="6">
        <f>'CL &amp; Data'!B222/1000000000</f>
        <v>0.42930000000000001</v>
      </c>
      <c r="C10" s="8"/>
      <c r="D10" s="6">
        <f>'CL &amp; Data'!C222</f>
        <v>-7.8831005000000003</v>
      </c>
      <c r="E10" s="13">
        <f t="shared" si="0"/>
        <v>0.10136409999999962</v>
      </c>
      <c r="F10" s="6">
        <f>'CL &amp; Data'!D222</f>
        <v>-21.337692000000001</v>
      </c>
      <c r="G10" s="8"/>
      <c r="H10" s="6">
        <f>'CL &amp; Data'!C328</f>
        <v>-11.109671000000001</v>
      </c>
      <c r="I10" s="13">
        <f t="shared" si="1"/>
        <v>-4.8441999999999652E-2</v>
      </c>
      <c r="J10" s="6">
        <f>'CL &amp; Data'!D328</f>
        <v>-31.620867000000001</v>
      </c>
      <c r="L10" s="6">
        <f>'CL &amp; Data'!L222/1000000000</f>
        <v>0.42930000000000001</v>
      </c>
      <c r="M10" s="8"/>
      <c r="N10" s="6">
        <f>'CL &amp; Data'!M222</f>
        <v>-8.6413039999999999</v>
      </c>
      <c r="O10" s="13">
        <f t="shared" si="2"/>
        <v>-0.30329799999999985</v>
      </c>
      <c r="P10" s="6">
        <f>'CL &amp; Data'!N222</f>
        <v>-20.898444999999999</v>
      </c>
      <c r="Q10" s="8"/>
      <c r="R10" s="6">
        <f>'CL &amp; Data'!M328</f>
        <v>-10.081113999999999</v>
      </c>
      <c r="S10" s="13">
        <f t="shared" si="3"/>
        <v>1.6226000000001406E-2</v>
      </c>
      <c r="T10" s="6">
        <f>'CL &amp; Data'!N328</f>
        <v>-17.413916</v>
      </c>
      <c r="U10" s="8"/>
      <c r="V10" s="80">
        <f>'CL &amp; Data'!B328/1000000000</f>
        <v>0.42930000000000001</v>
      </c>
    </row>
    <row r="11" spans="1:22" x14ac:dyDescent="0.25">
      <c r="B11" s="6">
        <f>'CL &amp; Data'!B223/1000000000</f>
        <v>0.48920000000000002</v>
      </c>
      <c r="C11" s="8"/>
      <c r="D11" s="6">
        <f>'CL &amp; Data'!C223</f>
        <v>-7.7820454000000003</v>
      </c>
      <c r="E11" s="13">
        <f t="shared" si="0"/>
        <v>0.20241919999999958</v>
      </c>
      <c r="F11" s="6">
        <f>'CL &amp; Data'!D223</f>
        <v>-20.806228999999998</v>
      </c>
      <c r="G11" s="8"/>
      <c r="H11" s="6">
        <f>'CL &amp; Data'!C329</f>
        <v>-10.988951999999999</v>
      </c>
      <c r="I11" s="13">
        <f t="shared" si="1"/>
        <v>7.2277000000001479E-2</v>
      </c>
      <c r="J11" s="6">
        <f>'CL &amp; Data'!D329</f>
        <v>-28.601455999999999</v>
      </c>
      <c r="L11" s="6">
        <f>'CL &amp; Data'!L223/1000000000</f>
        <v>0.48920000000000002</v>
      </c>
      <c r="M11" s="8"/>
      <c r="N11" s="6">
        <f>'CL &amp; Data'!M223</f>
        <v>-8.5559262999999994</v>
      </c>
      <c r="O11" s="13">
        <f t="shared" si="2"/>
        <v>-0.2179202999999994</v>
      </c>
      <c r="P11" s="6">
        <f>'CL &amp; Data'!N223</f>
        <v>-21.616039000000001</v>
      </c>
      <c r="Q11" s="8"/>
      <c r="R11" s="6">
        <f>'CL &amp; Data'!M329</f>
        <v>-9.9674835000000002</v>
      </c>
      <c r="S11" s="13">
        <f t="shared" si="3"/>
        <v>0.12985650000000071</v>
      </c>
      <c r="T11" s="6">
        <f>'CL &amp; Data'!N329</f>
        <v>-16.434078</v>
      </c>
      <c r="U11" s="8"/>
      <c r="V11" s="80">
        <f>'CL &amp; Data'!B329/1000000000</f>
        <v>0.48920000000000002</v>
      </c>
    </row>
    <row r="12" spans="1:22" x14ac:dyDescent="0.25">
      <c r="B12" s="6">
        <f>'CL &amp; Data'!B224/1000000000</f>
        <v>0.54910000000000003</v>
      </c>
      <c r="C12" s="8"/>
      <c r="D12" s="6">
        <f>'CL &amp; Data'!C224</f>
        <v>-7.7870374</v>
      </c>
      <c r="E12" s="13">
        <f t="shared" si="0"/>
        <v>0.19742719999999991</v>
      </c>
      <c r="F12" s="6">
        <f>'CL &amp; Data'!D224</f>
        <v>-20.675446999999998</v>
      </c>
      <c r="G12" s="8"/>
      <c r="H12" s="6">
        <f>'CL &amp; Data'!C330</f>
        <v>-11.005134999999999</v>
      </c>
      <c r="I12" s="13">
        <f t="shared" si="1"/>
        <v>5.6094000000001643E-2</v>
      </c>
      <c r="J12" s="6">
        <f>'CL &amp; Data'!D330</f>
        <v>-27.082739</v>
      </c>
      <c r="L12" s="6">
        <f>'CL &amp; Data'!L224/1000000000</f>
        <v>0.54910000000000003</v>
      </c>
      <c r="M12" s="8"/>
      <c r="N12" s="6">
        <f>'CL &amp; Data'!M224</f>
        <v>-8.5696039000000006</v>
      </c>
      <c r="O12" s="13">
        <f t="shared" si="2"/>
        <v>-0.23159790000000058</v>
      </c>
      <c r="P12" s="6">
        <f>'CL &amp; Data'!N224</f>
        <v>-22.192715</v>
      </c>
      <c r="Q12" s="8"/>
      <c r="R12" s="6">
        <f>'CL &amp; Data'!M330</f>
        <v>-10.000648</v>
      </c>
      <c r="S12" s="13">
        <f t="shared" si="3"/>
        <v>9.6692000000000888E-2</v>
      </c>
      <c r="T12" s="6">
        <f>'CL &amp; Data'!N330</f>
        <v>-15.643539000000001</v>
      </c>
      <c r="U12" s="8"/>
      <c r="V12" s="80">
        <f>'CL &amp; Data'!B330/1000000000</f>
        <v>0.54910000000000003</v>
      </c>
    </row>
    <row r="13" spans="1:22" x14ac:dyDescent="0.25">
      <c r="B13" s="6">
        <f>'CL &amp; Data'!B225/1000000000</f>
        <v>0.60899999999999999</v>
      </c>
      <c r="C13" s="8"/>
      <c r="D13" s="6">
        <f>'CL &amp; Data'!C225</f>
        <v>-7.8403168000000001</v>
      </c>
      <c r="E13" s="13">
        <f t="shared" si="0"/>
        <v>0.14414779999999983</v>
      </c>
      <c r="F13" s="6">
        <f>'CL &amp; Data'!D225</f>
        <v>-20.696771999999999</v>
      </c>
      <c r="G13" s="8"/>
      <c r="H13" s="6">
        <f>'CL &amp; Data'!C331</f>
        <v>-11.026775000000001</v>
      </c>
      <c r="I13" s="13">
        <f t="shared" si="1"/>
        <v>3.4454000000000207E-2</v>
      </c>
      <c r="J13" s="6">
        <f>'CL &amp; Data'!D331</f>
        <v>-26.177195000000001</v>
      </c>
      <c r="L13" s="6">
        <f>'CL &amp; Data'!L225/1000000000</f>
        <v>0.60899999999999999</v>
      </c>
      <c r="M13" s="8"/>
      <c r="N13" s="6">
        <f>'CL &amp; Data'!M225</f>
        <v>-8.5932549999999992</v>
      </c>
      <c r="O13" s="13">
        <f t="shared" si="2"/>
        <v>-0.25524899999999917</v>
      </c>
      <c r="P13" s="6">
        <f>'CL &amp; Data'!N225</f>
        <v>-22.429682</v>
      </c>
      <c r="Q13" s="8"/>
      <c r="R13" s="6">
        <f>'CL &amp; Data'!M331</f>
        <v>-10.026533000000001</v>
      </c>
      <c r="S13" s="13">
        <f t="shared" si="3"/>
        <v>7.0807000000000286E-2</v>
      </c>
      <c r="T13" s="6">
        <f>'CL &amp; Data'!N331</f>
        <v>-15.050119</v>
      </c>
      <c r="U13" s="8"/>
      <c r="V13" s="80">
        <f>'CL &amp; Data'!B331/1000000000</f>
        <v>0.60899999999999999</v>
      </c>
    </row>
    <row r="14" spans="1:22" x14ac:dyDescent="0.25">
      <c r="B14" s="6">
        <f>'CL &amp; Data'!B226/1000000000</f>
        <v>0.66890000000000005</v>
      </c>
      <c r="C14" s="8"/>
      <c r="D14" s="6">
        <f>'CL &amp; Data'!C226</f>
        <v>-7.9361582000000004</v>
      </c>
      <c r="E14" s="13">
        <f t="shared" si="0"/>
        <v>4.8306399999999527E-2</v>
      </c>
      <c r="F14" s="6">
        <f>'CL &amp; Data'!D226</f>
        <v>-20.097019</v>
      </c>
      <c r="G14" s="8"/>
      <c r="H14" s="6">
        <f>'CL &amp; Data'!C332</f>
        <v>-11.113709999999999</v>
      </c>
      <c r="I14" s="13">
        <f t="shared" si="1"/>
        <v>-5.2480999999998446E-2</v>
      </c>
      <c r="J14" s="6">
        <f>'CL &amp; Data'!D332</f>
        <v>-25.731871000000002</v>
      </c>
      <c r="L14" s="6">
        <f>'CL &amp; Data'!L226/1000000000</f>
        <v>0.66890000000000005</v>
      </c>
      <c r="M14" s="8"/>
      <c r="N14" s="6">
        <f>'CL &amp; Data'!M226</f>
        <v>-8.6801700999999998</v>
      </c>
      <c r="O14" s="13">
        <f t="shared" si="2"/>
        <v>-0.34216409999999975</v>
      </c>
      <c r="P14" s="6">
        <f>'CL &amp; Data'!N226</f>
        <v>-23.110714000000002</v>
      </c>
      <c r="Q14" s="8"/>
      <c r="R14" s="6">
        <f>'CL &amp; Data'!M332</f>
        <v>-10.136191999999999</v>
      </c>
      <c r="S14" s="13">
        <f t="shared" si="3"/>
        <v>-3.8851999999998554E-2</v>
      </c>
      <c r="T14" s="6">
        <f>'CL &amp; Data'!N332</f>
        <v>-14.625254999999999</v>
      </c>
      <c r="U14" s="8"/>
      <c r="V14" s="80">
        <f>'CL &amp; Data'!B332/1000000000</f>
        <v>0.66890000000000005</v>
      </c>
    </row>
    <row r="15" spans="1:22" x14ac:dyDescent="0.25">
      <c r="B15" s="6">
        <f>'CL &amp; Data'!B227/1000000000</f>
        <v>0.7288</v>
      </c>
      <c r="C15" s="8"/>
      <c r="D15" s="6">
        <f>'CL &amp; Data'!C227</f>
        <v>-7.9465298999999998</v>
      </c>
      <c r="E15" s="13">
        <f t="shared" si="0"/>
        <v>3.7934700000000099E-2</v>
      </c>
      <c r="F15" s="6">
        <f>'CL &amp; Data'!D227</f>
        <v>-19.588646000000001</v>
      </c>
      <c r="G15" s="8"/>
      <c r="H15" s="6">
        <f>'CL &amp; Data'!C333</f>
        <v>-11.081749</v>
      </c>
      <c r="I15" s="13">
        <f t="shared" si="1"/>
        <v>-2.0519999999999428E-2</v>
      </c>
      <c r="J15" s="6">
        <f>'CL &amp; Data'!D333</f>
        <v>-24.703987000000001</v>
      </c>
      <c r="L15" s="6">
        <f>'CL &amp; Data'!L227/1000000000</f>
        <v>0.7288</v>
      </c>
      <c r="M15" s="8"/>
      <c r="N15" s="6">
        <f>'CL &amp; Data'!M227</f>
        <v>-8.6347828</v>
      </c>
      <c r="O15" s="13">
        <f t="shared" si="2"/>
        <v>-0.29677679999999995</v>
      </c>
      <c r="P15" s="6">
        <f>'CL &amp; Data'!N227</f>
        <v>-23.822476999999999</v>
      </c>
      <c r="Q15" s="8"/>
      <c r="R15" s="6">
        <f>'CL &amp; Data'!M333</f>
        <v>-10.106562</v>
      </c>
      <c r="S15" s="13">
        <f t="shared" si="3"/>
        <v>-9.2219999999993973E-3</v>
      </c>
      <c r="T15" s="6">
        <f>'CL &amp; Data'!N333</f>
        <v>-14.107734000000001</v>
      </c>
      <c r="U15" s="8"/>
      <c r="V15" s="80">
        <f>'CL &amp; Data'!B333/1000000000</f>
        <v>0.7288</v>
      </c>
    </row>
    <row r="16" spans="1:22" x14ac:dyDescent="0.25">
      <c r="B16" s="6">
        <f>'CL &amp; Data'!B228/1000000000</f>
        <v>0.78869999999999996</v>
      </c>
      <c r="C16" s="8"/>
      <c r="D16" s="6">
        <f>'CL &amp; Data'!C228</f>
        <v>-7.9176621000000003</v>
      </c>
      <c r="E16" s="13">
        <f t="shared" si="0"/>
        <v>6.6802499999999654E-2</v>
      </c>
      <c r="F16" s="6">
        <f>'CL &amp; Data'!D228</f>
        <v>-19.588792999999999</v>
      </c>
      <c r="G16" s="8"/>
      <c r="H16" s="6">
        <f>'CL &amp; Data'!C334</f>
        <v>-11.075923</v>
      </c>
      <c r="I16" s="13">
        <f t="shared" si="1"/>
        <v>-1.4693999999998653E-2</v>
      </c>
      <c r="J16" s="6">
        <f>'CL &amp; Data'!D334</f>
        <v>-23.845621000000001</v>
      </c>
      <c r="L16" s="6">
        <f>'CL &amp; Data'!L228/1000000000</f>
        <v>0.78869999999999996</v>
      </c>
      <c r="M16" s="8"/>
      <c r="N16" s="6">
        <f>'CL &amp; Data'!M228</f>
        <v>-8.5721378000000001</v>
      </c>
      <c r="O16" s="13">
        <f t="shared" si="2"/>
        <v>-0.23413180000000011</v>
      </c>
      <c r="P16" s="6">
        <f>'CL &amp; Data'!N228</f>
        <v>-23.888701999999999</v>
      </c>
      <c r="Q16" s="8"/>
      <c r="R16" s="6">
        <f>'CL &amp; Data'!M334</f>
        <v>-10.101243</v>
      </c>
      <c r="S16" s="13">
        <f t="shared" si="3"/>
        <v>-3.9029999999993237E-3</v>
      </c>
      <c r="T16" s="6">
        <f>'CL &amp; Data'!N334</f>
        <v>-13.633430000000001</v>
      </c>
      <c r="U16" s="8"/>
      <c r="V16" s="80">
        <f>'CL &amp; Data'!B334/1000000000</f>
        <v>0.78869999999999996</v>
      </c>
    </row>
    <row r="17" spans="2:22" x14ac:dyDescent="0.25">
      <c r="B17" s="6">
        <f>'CL &amp; Data'!B229/1000000000</f>
        <v>0.84860000000000002</v>
      </c>
      <c r="C17" s="8"/>
      <c r="D17" s="6">
        <f>'CL &amp; Data'!C229</f>
        <v>-7.9255041999999998</v>
      </c>
      <c r="E17" s="13">
        <f t="shared" si="0"/>
        <v>5.8960400000000135E-2</v>
      </c>
      <c r="F17" s="6">
        <f>'CL &amp; Data'!D229</f>
        <v>-19.368065000000001</v>
      </c>
      <c r="G17" s="8"/>
      <c r="H17" s="6">
        <f>'CL &amp; Data'!C335</f>
        <v>-11.078459000000001</v>
      </c>
      <c r="I17" s="13">
        <f t="shared" si="1"/>
        <v>-1.7229999999999634E-2</v>
      </c>
      <c r="J17" s="6">
        <f>'CL &amp; Data'!D335</f>
        <v>-23.128176</v>
      </c>
      <c r="L17" s="6">
        <f>'CL &amp; Data'!L229/1000000000</f>
        <v>0.84860000000000002</v>
      </c>
      <c r="M17" s="8"/>
      <c r="N17" s="6">
        <f>'CL &amp; Data'!M229</f>
        <v>-8.5028895999999996</v>
      </c>
      <c r="O17" s="13">
        <f t="shared" si="2"/>
        <v>-0.16488359999999957</v>
      </c>
      <c r="P17" s="6">
        <f>'CL &amp; Data'!N229</f>
        <v>-24.232247999999998</v>
      </c>
      <c r="Q17" s="8"/>
      <c r="R17" s="6">
        <f>'CL &amp; Data'!M335</f>
        <v>-10.099124</v>
      </c>
      <c r="S17" s="13">
        <f t="shared" si="3"/>
        <v>-1.7839999999988976E-3</v>
      </c>
      <c r="T17" s="6">
        <f>'CL &amp; Data'!N335</f>
        <v>-13.254390000000001</v>
      </c>
      <c r="U17" s="8"/>
      <c r="V17" s="80">
        <f>'CL &amp; Data'!B335/1000000000</f>
        <v>0.84860000000000002</v>
      </c>
    </row>
    <row r="18" spans="2:22" x14ac:dyDescent="0.25">
      <c r="B18" s="6">
        <f>'CL &amp; Data'!B230/1000000000</f>
        <v>0.90849999999999997</v>
      </c>
      <c r="C18" s="8"/>
      <c r="D18" s="6">
        <f>'CL &amp; Data'!C230</f>
        <v>-7.9071078000000004</v>
      </c>
      <c r="E18" s="13">
        <f t="shared" si="0"/>
        <v>7.7356799999999559E-2</v>
      </c>
      <c r="F18" s="6">
        <f>'CL &amp; Data'!D230</f>
        <v>-19.033480000000001</v>
      </c>
      <c r="G18" s="8"/>
      <c r="H18" s="6">
        <f>'CL &amp; Data'!C336</f>
        <v>-11.074661000000001</v>
      </c>
      <c r="I18" s="13">
        <f t="shared" si="1"/>
        <v>-1.3431999999999888E-2</v>
      </c>
      <c r="J18" s="6">
        <f>'CL &amp; Data'!D336</f>
        <v>-22.491917000000001</v>
      </c>
      <c r="L18" s="6">
        <f>'CL &amp; Data'!L230/1000000000</f>
        <v>0.90849999999999997</v>
      </c>
      <c r="M18" s="8"/>
      <c r="N18" s="6">
        <f>'CL &amp; Data'!M230</f>
        <v>-8.4190331</v>
      </c>
      <c r="O18" s="13">
        <f t="shared" si="2"/>
        <v>-8.1027100000000019E-2</v>
      </c>
      <c r="P18" s="6">
        <f>'CL &amp; Data'!N230</f>
        <v>-25.443901</v>
      </c>
      <c r="Q18" s="8"/>
      <c r="R18" s="6">
        <f>'CL &amp; Data'!M336</f>
        <v>-10.088056</v>
      </c>
      <c r="S18" s="13">
        <f t="shared" si="3"/>
        <v>9.2840000000009582E-3</v>
      </c>
      <c r="T18" s="6">
        <f>'CL &amp; Data'!N336</f>
        <v>-12.927343</v>
      </c>
      <c r="U18" s="8"/>
      <c r="V18" s="80">
        <f>'CL &amp; Data'!B336/1000000000</f>
        <v>0.90849999999999997</v>
      </c>
    </row>
    <row r="19" spans="2:22" x14ac:dyDescent="0.25">
      <c r="B19" s="6">
        <f>'CL &amp; Data'!B231/1000000000</f>
        <v>0.96840000000000004</v>
      </c>
      <c r="C19" s="8"/>
      <c r="D19" s="6">
        <f>'CL &amp; Data'!C231</f>
        <v>-7.9499902999999996</v>
      </c>
      <c r="E19" s="13">
        <f t="shared" si="0"/>
        <v>3.4474300000000291E-2</v>
      </c>
      <c r="F19" s="6">
        <f>'CL &amp; Data'!D231</f>
        <v>-19.024839</v>
      </c>
      <c r="G19" s="8"/>
      <c r="H19" s="6">
        <f>'CL &amp; Data'!C337</f>
        <v>-11.058581</v>
      </c>
      <c r="I19" s="13">
        <f t="shared" si="1"/>
        <v>2.6480000000006498E-3</v>
      </c>
      <c r="J19" s="6">
        <f>'CL &amp; Data'!D337</f>
        <v>-21.705656000000001</v>
      </c>
      <c r="L19" s="6">
        <f>'CL &amp; Data'!L231/1000000000</f>
        <v>0.96840000000000004</v>
      </c>
      <c r="M19" s="8"/>
      <c r="N19" s="6">
        <f>'CL &amp; Data'!M231</f>
        <v>-8.3520365000000005</v>
      </c>
      <c r="O19" s="13">
        <f t="shared" si="2"/>
        <v>-1.4030500000000501E-2</v>
      </c>
      <c r="P19" s="6">
        <f>'CL &amp; Data'!N231</f>
        <v>-27.011849999999999</v>
      </c>
      <c r="Q19" s="8"/>
      <c r="R19" s="6">
        <f>'CL &amp; Data'!M337</f>
        <v>-10.062531</v>
      </c>
      <c r="S19" s="13">
        <f t="shared" si="3"/>
        <v>3.4809000000000978E-2</v>
      </c>
      <c r="T19" s="6">
        <f>'CL &amp; Data'!N337</f>
        <v>-12.587909</v>
      </c>
      <c r="U19" s="8"/>
      <c r="V19" s="80">
        <f>'CL &amp; Data'!B337/1000000000</f>
        <v>0.96840000000000004</v>
      </c>
    </row>
    <row r="20" spans="2:22" x14ac:dyDescent="0.25">
      <c r="B20" s="6">
        <f>'CL &amp; Data'!B232/1000000000</f>
        <v>1.0283</v>
      </c>
      <c r="C20" s="8"/>
      <c r="D20" s="6">
        <f>'CL &amp; Data'!C232</f>
        <v>-7.9984007000000004</v>
      </c>
      <c r="E20" s="13">
        <f t="shared" si="0"/>
        <v>-1.3936100000000451E-2</v>
      </c>
      <c r="F20" s="6">
        <f>'CL &amp; Data'!D232</f>
        <v>-19.725985000000001</v>
      </c>
      <c r="G20" s="8"/>
      <c r="H20" s="6">
        <f>'CL &amp; Data'!C338</f>
        <v>-11.103057</v>
      </c>
      <c r="I20" s="13">
        <f t="shared" si="1"/>
        <v>-4.1827999999998866E-2</v>
      </c>
      <c r="J20" s="6">
        <f>'CL &amp; Data'!D338</f>
        <v>-21.148091999999998</v>
      </c>
      <c r="L20" s="6">
        <f>'CL &amp; Data'!L232/1000000000</f>
        <v>1.0283</v>
      </c>
      <c r="M20" s="8"/>
      <c r="N20" s="6">
        <f>'CL &amp; Data'!M232</f>
        <v>-8.3327808000000001</v>
      </c>
      <c r="O20" s="13">
        <f t="shared" si="2"/>
        <v>5.2251999999999299E-3</v>
      </c>
      <c r="P20" s="6">
        <f>'CL &amp; Data'!N232</f>
        <v>-27.742139999999999</v>
      </c>
      <c r="Q20" s="8"/>
      <c r="R20" s="6">
        <f>'CL &amp; Data'!M338</f>
        <v>-10.082393</v>
      </c>
      <c r="S20" s="13">
        <f t="shared" si="3"/>
        <v>1.4947000000001154E-2</v>
      </c>
      <c r="T20" s="6">
        <f>'CL &amp; Data'!N338</f>
        <v>-12.295845</v>
      </c>
      <c r="U20" s="8"/>
      <c r="V20" s="80">
        <f>'CL &amp; Data'!B338/1000000000</f>
        <v>1.0283</v>
      </c>
    </row>
    <row r="21" spans="2:22" x14ac:dyDescent="0.25">
      <c r="B21" s="6">
        <f>'CL &amp; Data'!B233/1000000000</f>
        <v>1.0882000000000001</v>
      </c>
      <c r="C21" s="8"/>
      <c r="D21" s="6">
        <f>'CL &amp; Data'!C233</f>
        <v>-8.0623340999999993</v>
      </c>
      <c r="E21" s="13">
        <f t="shared" si="0"/>
        <v>-7.786949999999937E-2</v>
      </c>
      <c r="F21" s="6">
        <f>'CL &amp; Data'!D233</f>
        <v>-19.964227999999999</v>
      </c>
      <c r="G21" s="8"/>
      <c r="H21" s="6">
        <f>'CL &amp; Data'!C339</f>
        <v>-11.128278999999999</v>
      </c>
      <c r="I21" s="13">
        <f t="shared" si="1"/>
        <v>-6.7049999999998278E-2</v>
      </c>
      <c r="J21" s="6">
        <f>'CL &amp; Data'!D339</f>
        <v>-21.118029</v>
      </c>
      <c r="L21" s="6">
        <f>'CL &amp; Data'!L233/1000000000</f>
        <v>1.0882000000000001</v>
      </c>
      <c r="M21" s="8"/>
      <c r="N21" s="6">
        <f>'CL &amp; Data'!M233</f>
        <v>-8.338006</v>
      </c>
      <c r="O21" s="13">
        <f t="shared" si="2"/>
        <v>0</v>
      </c>
      <c r="P21" s="6">
        <f>'CL &amp; Data'!N233</f>
        <v>-30.058954</v>
      </c>
      <c r="Q21" s="8"/>
      <c r="R21" s="6">
        <f>'CL &amp; Data'!M339</f>
        <v>-10.0959</v>
      </c>
      <c r="S21" s="13">
        <f t="shared" si="3"/>
        <v>1.4400000000005519E-3</v>
      </c>
      <c r="T21" s="6">
        <f>'CL &amp; Data'!N339</f>
        <v>-12.159452</v>
      </c>
      <c r="U21" s="8"/>
      <c r="V21" s="80">
        <f>'CL &amp; Data'!B339/1000000000</f>
        <v>1.0882000000000001</v>
      </c>
    </row>
    <row r="22" spans="2:22" x14ac:dyDescent="0.25">
      <c r="B22" s="6">
        <f>'CL &amp; Data'!B234/1000000000</f>
        <v>1.1480999999999999</v>
      </c>
      <c r="C22" s="8"/>
      <c r="D22" s="6">
        <f>'CL &amp; Data'!C234</f>
        <v>-8.0886859999999992</v>
      </c>
      <c r="E22" s="13">
        <f t="shared" si="0"/>
        <v>-0.10422139999999924</v>
      </c>
      <c r="F22" s="6">
        <f>'CL &amp; Data'!D234</f>
        <v>-19.699667000000002</v>
      </c>
      <c r="G22" s="8"/>
      <c r="H22" s="6">
        <f>'CL &amp; Data'!C340</f>
        <v>-11.153627</v>
      </c>
      <c r="I22" s="13">
        <f t="shared" si="1"/>
        <v>-9.2397999999999314E-2</v>
      </c>
      <c r="J22" s="6">
        <f>'CL &amp; Data'!D340</f>
        <v>-21.500475000000002</v>
      </c>
      <c r="L22" s="6">
        <f>'CL &amp; Data'!L234/1000000000</f>
        <v>1.1480999999999999</v>
      </c>
      <c r="M22" s="8"/>
      <c r="N22" s="6">
        <f>'CL &amp; Data'!M234</f>
        <v>-8.3391981000000008</v>
      </c>
      <c r="O22" s="13">
        <f t="shared" si="2"/>
        <v>-1.1921000000008064E-3</v>
      </c>
      <c r="P22" s="6">
        <f>'CL &amp; Data'!N234</f>
        <v>-31.137149999999998</v>
      </c>
      <c r="Q22" s="8"/>
      <c r="R22" s="6">
        <f>'CL &amp; Data'!M340</f>
        <v>-10.104236</v>
      </c>
      <c r="S22" s="13">
        <f t="shared" si="3"/>
        <v>-6.8959999999993471E-3</v>
      </c>
      <c r="T22" s="6">
        <f>'CL &amp; Data'!N340</f>
        <v>-12.125050999999999</v>
      </c>
      <c r="U22" s="8"/>
      <c r="V22" s="80">
        <f>'CL &amp; Data'!B340/1000000000</f>
        <v>1.1480999999999999</v>
      </c>
    </row>
    <row r="23" spans="2:22" x14ac:dyDescent="0.25">
      <c r="B23" s="6">
        <f>'CL &amp; Data'!B235/1000000000</f>
        <v>1.208</v>
      </c>
      <c r="C23" s="8"/>
      <c r="D23" s="6">
        <f>'CL &amp; Data'!C235</f>
        <v>-8.1337337000000005</v>
      </c>
      <c r="E23" s="13">
        <f t="shared" si="0"/>
        <v>-0.1492691000000006</v>
      </c>
      <c r="F23" s="6">
        <f>'CL &amp; Data'!D235</f>
        <v>-19.857664</v>
      </c>
      <c r="G23" s="8"/>
      <c r="H23" s="6">
        <f>'CL &amp; Data'!C341</f>
        <v>-11.129877</v>
      </c>
      <c r="I23" s="13">
        <f t="shared" si="1"/>
        <v>-6.8647999999999598E-2</v>
      </c>
      <c r="J23" s="6">
        <f>'CL &amp; Data'!D341</f>
        <v>-21.268540999999999</v>
      </c>
      <c r="L23" s="6">
        <f>'CL &amp; Data'!L235/1000000000</f>
        <v>1.208</v>
      </c>
      <c r="M23" s="8"/>
      <c r="N23" s="6">
        <f>'CL &amp; Data'!M235</f>
        <v>-8.3367844000000009</v>
      </c>
      <c r="O23" s="13">
        <f t="shared" si="2"/>
        <v>1.2215999999991567E-3</v>
      </c>
      <c r="P23" s="6">
        <f>'CL &amp; Data'!N235</f>
        <v>-30.567108000000001</v>
      </c>
      <c r="Q23" s="8"/>
      <c r="R23" s="6">
        <f>'CL &amp; Data'!M341</f>
        <v>-10.070354</v>
      </c>
      <c r="S23" s="13">
        <f t="shared" si="3"/>
        <v>2.6986000000000843E-2</v>
      </c>
      <c r="T23" s="6">
        <f>'CL &amp; Data'!N341</f>
        <v>-11.997082000000001</v>
      </c>
      <c r="U23" s="8"/>
      <c r="V23" s="80">
        <f>'CL &amp; Data'!B341/1000000000</f>
        <v>1.208</v>
      </c>
    </row>
    <row r="24" spans="2:22" x14ac:dyDescent="0.25">
      <c r="B24" s="6">
        <f>'CL &amp; Data'!B236/1000000000</f>
        <v>1.2679</v>
      </c>
      <c r="C24" s="8"/>
      <c r="D24" s="6">
        <f>'CL &amp; Data'!C236</f>
        <v>-8.1483325999999998</v>
      </c>
      <c r="E24" s="13">
        <f t="shared" si="0"/>
        <v>-0.1638679999999999</v>
      </c>
      <c r="F24" s="6">
        <f>'CL &amp; Data'!D236</f>
        <v>-20.431276</v>
      </c>
      <c r="G24" s="8"/>
      <c r="H24" s="6">
        <f>'CL &amp; Data'!C342</f>
        <v>-11.139296999999999</v>
      </c>
      <c r="I24" s="13">
        <f t="shared" si="1"/>
        <v>-7.806799999999825E-2</v>
      </c>
      <c r="J24" s="6">
        <f>'CL &amp; Data'!D342</f>
        <v>-20.931992999999999</v>
      </c>
      <c r="L24" s="6">
        <f>'CL &amp; Data'!L236/1000000000</f>
        <v>1.2679</v>
      </c>
      <c r="M24" s="8"/>
      <c r="N24" s="6">
        <f>'CL &amp; Data'!M236</f>
        <v>-8.3425045000000004</v>
      </c>
      <c r="O24" s="13">
        <f t="shared" si="2"/>
        <v>-4.498500000000405E-3</v>
      </c>
      <c r="P24" s="6">
        <f>'CL &amp; Data'!N236</f>
        <v>-29.500260999999998</v>
      </c>
      <c r="Q24" s="8"/>
      <c r="R24" s="6">
        <f>'CL &amp; Data'!M342</f>
        <v>-10.071090999999999</v>
      </c>
      <c r="S24" s="13">
        <f t="shared" si="3"/>
        <v>2.6249000000001743E-2</v>
      </c>
      <c r="T24" s="6">
        <f>'CL &amp; Data'!N342</f>
        <v>-11.841823</v>
      </c>
      <c r="U24" s="8"/>
      <c r="V24" s="80">
        <f>'CL &amp; Data'!B342/1000000000</f>
        <v>1.2679</v>
      </c>
    </row>
    <row r="25" spans="2:22" x14ac:dyDescent="0.25">
      <c r="B25" s="6">
        <f>'CL &amp; Data'!B237/1000000000</f>
        <v>1.3278000000000001</v>
      </c>
      <c r="C25" s="8"/>
      <c r="D25" s="6">
        <f>'CL &amp; Data'!C237</f>
        <v>-8.1825952999999991</v>
      </c>
      <c r="E25" s="13">
        <f t="shared" si="0"/>
        <v>-0.19813069999999922</v>
      </c>
      <c r="F25" s="6">
        <f>'CL &amp; Data'!D237</f>
        <v>-20.502607000000001</v>
      </c>
      <c r="G25" s="8"/>
      <c r="H25" s="6">
        <f>'CL &amp; Data'!C343</f>
        <v>-11.141978</v>
      </c>
      <c r="I25" s="13">
        <f t="shared" si="1"/>
        <v>-8.0748999999999072E-2</v>
      </c>
      <c r="J25" s="6">
        <f>'CL &amp; Data'!D343</f>
        <v>-20.856459000000001</v>
      </c>
      <c r="L25" s="6">
        <f>'CL &amp; Data'!L237/1000000000</f>
        <v>1.3278000000000001</v>
      </c>
      <c r="M25" s="8"/>
      <c r="N25" s="6">
        <f>'CL &amp; Data'!M237</f>
        <v>-8.3743181</v>
      </c>
      <c r="O25" s="13">
        <f t="shared" si="2"/>
        <v>-3.6312099999999958E-2</v>
      </c>
      <c r="P25" s="6">
        <f>'CL &amp; Data'!N237</f>
        <v>-29.521677</v>
      </c>
      <c r="Q25" s="8"/>
      <c r="R25" s="6">
        <f>'CL &amp; Data'!M343</f>
        <v>-10.078529</v>
      </c>
      <c r="S25" s="13">
        <f t="shared" si="3"/>
        <v>1.8811000000001243E-2</v>
      </c>
      <c r="T25" s="6">
        <f>'CL &amp; Data'!N343</f>
        <v>-11.796519999999999</v>
      </c>
      <c r="U25" s="8"/>
      <c r="V25" s="80">
        <f>'CL &amp; Data'!B343/1000000000</f>
        <v>1.3278000000000001</v>
      </c>
    </row>
    <row r="26" spans="2:22" x14ac:dyDescent="0.25">
      <c r="B26" s="6">
        <f>'CL &amp; Data'!B238/1000000000</f>
        <v>1.3876999999999999</v>
      </c>
      <c r="C26" s="8"/>
      <c r="D26" s="6">
        <f>'CL &amp; Data'!C238</f>
        <v>-8.1814593999999996</v>
      </c>
      <c r="E26" s="13">
        <f t="shared" si="0"/>
        <v>-0.19699479999999969</v>
      </c>
      <c r="F26" s="6">
        <f>'CL &amp; Data'!D238</f>
        <v>-20.238413000000001</v>
      </c>
      <c r="G26" s="8"/>
      <c r="H26" s="6">
        <f>'CL &amp; Data'!C344</f>
        <v>-11.145006</v>
      </c>
      <c r="I26" s="13">
        <f t="shared" si="1"/>
        <v>-8.3776999999999546E-2</v>
      </c>
      <c r="J26" s="6">
        <f>'CL &amp; Data'!D344</f>
        <v>-20.808160999999998</v>
      </c>
      <c r="L26" s="6">
        <f>'CL &amp; Data'!L238/1000000000</f>
        <v>1.3876999999999999</v>
      </c>
      <c r="M26" s="8"/>
      <c r="N26" s="6">
        <f>'CL &amp; Data'!M238</f>
        <v>-8.3804522000000006</v>
      </c>
      <c r="O26" s="13">
        <f t="shared" si="2"/>
        <v>-4.2446200000000545E-2</v>
      </c>
      <c r="P26" s="6">
        <f>'CL &amp; Data'!N238</f>
        <v>-27.764119999999998</v>
      </c>
      <c r="Q26" s="8"/>
      <c r="R26" s="6">
        <f>'CL &amp; Data'!M344</f>
        <v>-10.090344999999999</v>
      </c>
      <c r="S26" s="13">
        <f t="shared" si="3"/>
        <v>6.9950000000016388E-3</v>
      </c>
      <c r="T26" s="6">
        <f>'CL &amp; Data'!N344</f>
        <v>-11.796868</v>
      </c>
      <c r="U26" s="8"/>
      <c r="V26" s="80">
        <f>'CL &amp; Data'!B344/1000000000</f>
        <v>1.3876999999999999</v>
      </c>
    </row>
    <row r="27" spans="2:22" x14ac:dyDescent="0.25">
      <c r="B27" s="6">
        <f>'CL &amp; Data'!B239/1000000000</f>
        <v>1.4476</v>
      </c>
      <c r="C27" s="8"/>
      <c r="D27" s="6">
        <f>'CL &amp; Data'!C239</f>
        <v>-8.1919421999999997</v>
      </c>
      <c r="E27" s="13">
        <f t="shared" si="0"/>
        <v>-0.20747759999999982</v>
      </c>
      <c r="F27" s="6">
        <f>'CL &amp; Data'!D239</f>
        <v>-20.578638000000002</v>
      </c>
      <c r="G27" s="8"/>
      <c r="H27" s="6">
        <f>'CL &amp; Data'!C345</f>
        <v>-11.11267</v>
      </c>
      <c r="I27" s="13">
        <f t="shared" si="1"/>
        <v>-5.1440999999998738E-2</v>
      </c>
      <c r="J27" s="6">
        <f>'CL &amp; Data'!D345</f>
        <v>-20.176178</v>
      </c>
      <c r="L27" s="6">
        <f>'CL &amp; Data'!L239/1000000000</f>
        <v>1.4476</v>
      </c>
      <c r="M27" s="8"/>
      <c r="N27" s="6">
        <f>'CL &amp; Data'!M239</f>
        <v>-8.3752422000000006</v>
      </c>
      <c r="O27" s="13">
        <f t="shared" si="2"/>
        <v>-3.7236200000000608E-2</v>
      </c>
      <c r="P27" s="6">
        <f>'CL &amp; Data'!N239</f>
        <v>-26.455878999999999</v>
      </c>
      <c r="Q27" s="8"/>
      <c r="R27" s="6">
        <f>'CL &amp; Data'!M345</f>
        <v>-10.054769</v>
      </c>
      <c r="S27" s="13">
        <f t="shared" si="3"/>
        <v>4.2571000000000581E-2</v>
      </c>
      <c r="T27" s="6">
        <f>'CL &amp; Data'!N345</f>
        <v>-11.685472000000001</v>
      </c>
      <c r="U27" s="8"/>
      <c r="V27" s="80">
        <f>'CL &amp; Data'!B345/1000000000</f>
        <v>1.4476</v>
      </c>
    </row>
    <row r="28" spans="2:22" x14ac:dyDescent="0.25">
      <c r="B28" s="6">
        <f>'CL &amp; Data'!B240/1000000000</f>
        <v>1.5075000000000001</v>
      </c>
      <c r="C28" s="8"/>
      <c r="D28" s="6">
        <f>'CL &amp; Data'!C240</f>
        <v>-8.2046756999999992</v>
      </c>
      <c r="E28" s="13">
        <f t="shared" si="0"/>
        <v>-0.22021109999999933</v>
      </c>
      <c r="F28" s="6">
        <f>'CL &amp; Data'!D240</f>
        <v>-21.531279000000001</v>
      </c>
      <c r="G28" s="8"/>
      <c r="H28" s="6">
        <f>'CL &amp; Data'!C346</f>
        <v>-11.126395</v>
      </c>
      <c r="I28" s="13">
        <f t="shared" si="1"/>
        <v>-6.5165999999999613E-2</v>
      </c>
      <c r="J28" s="6">
        <f>'CL &amp; Data'!D346</f>
        <v>-19.647482</v>
      </c>
      <c r="L28" s="6">
        <f>'CL &amp; Data'!L240/1000000000</f>
        <v>1.5075000000000001</v>
      </c>
      <c r="M28" s="8"/>
      <c r="N28" s="6">
        <f>'CL &amp; Data'!M240</f>
        <v>-8.3974770999999997</v>
      </c>
      <c r="O28" s="13">
        <f t="shared" si="2"/>
        <v>-5.9471099999999666E-2</v>
      </c>
      <c r="P28" s="6">
        <f>'CL &amp; Data'!N240</f>
        <v>-26.182758</v>
      </c>
      <c r="Q28" s="8"/>
      <c r="R28" s="6">
        <f>'CL &amp; Data'!M346</f>
        <v>-10.065113999999999</v>
      </c>
      <c r="S28" s="13">
        <f t="shared" si="3"/>
        <v>3.222600000000142E-2</v>
      </c>
      <c r="T28" s="6">
        <f>'CL &amp; Data'!N346</f>
        <v>-11.590899</v>
      </c>
      <c r="U28" s="8"/>
      <c r="V28" s="80">
        <f>'CL &amp; Data'!B346/1000000000</f>
        <v>1.5075000000000001</v>
      </c>
    </row>
    <row r="29" spans="2:22" x14ac:dyDescent="0.25">
      <c r="B29" s="6">
        <f>'CL &amp; Data'!B241/1000000000</f>
        <v>1.5673999999999999</v>
      </c>
      <c r="C29" s="8"/>
      <c r="D29" s="6">
        <f>'CL &amp; Data'!C241</f>
        <v>-8.2192182999999996</v>
      </c>
      <c r="E29" s="13">
        <f t="shared" si="0"/>
        <v>-0.23475369999999973</v>
      </c>
      <c r="F29" s="6">
        <f>'CL &amp; Data'!D241</f>
        <v>-22.020036999999999</v>
      </c>
      <c r="G29" s="8"/>
      <c r="H29" s="6">
        <f>'CL &amp; Data'!C347</f>
        <v>-11.134240999999999</v>
      </c>
      <c r="I29" s="13">
        <f t="shared" si="1"/>
        <v>-7.3011999999998523E-2</v>
      </c>
      <c r="J29" s="6">
        <f>'CL &amp; Data'!D347</f>
        <v>-19.508430000000001</v>
      </c>
      <c r="L29" s="6">
        <f>'CL &amp; Data'!L241/1000000000</f>
        <v>1.5673999999999999</v>
      </c>
      <c r="M29" s="8"/>
      <c r="N29" s="6">
        <f>'CL &amp; Data'!M241</f>
        <v>-8.4161929999999998</v>
      </c>
      <c r="O29" s="13">
        <f t="shared" si="2"/>
        <v>-7.8186999999999784E-2</v>
      </c>
      <c r="P29" s="6">
        <f>'CL &amp; Data'!N241</f>
        <v>-26.422702999999998</v>
      </c>
      <c r="Q29" s="8"/>
      <c r="R29" s="6">
        <f>'CL &amp; Data'!M347</f>
        <v>-10.064033</v>
      </c>
      <c r="S29" s="13">
        <f t="shared" si="3"/>
        <v>3.3307000000000642E-2</v>
      </c>
      <c r="T29" s="6">
        <f>'CL &amp; Data'!N347</f>
        <v>-11.640738000000001</v>
      </c>
      <c r="U29" s="8"/>
      <c r="V29" s="80">
        <f>'CL &amp; Data'!B347/1000000000</f>
        <v>1.5673999999999999</v>
      </c>
    </row>
    <row r="30" spans="2:22" x14ac:dyDescent="0.25">
      <c r="B30" s="6">
        <f>'CL &amp; Data'!B242/1000000000</f>
        <v>1.6273</v>
      </c>
      <c r="C30" s="8"/>
      <c r="D30" s="6">
        <f>'CL &amp; Data'!C242</f>
        <v>-8.2151250999999998</v>
      </c>
      <c r="E30" s="13">
        <f t="shared" si="0"/>
        <v>-0.23066049999999994</v>
      </c>
      <c r="F30" s="6">
        <f>'CL &amp; Data'!D242</f>
        <v>-22.024483</v>
      </c>
      <c r="G30" s="8"/>
      <c r="H30" s="6">
        <f>'CL &amp; Data'!C348</f>
        <v>-11.138653</v>
      </c>
      <c r="I30" s="13">
        <f t="shared" si="1"/>
        <v>-7.7423999999998827E-2</v>
      </c>
      <c r="J30" s="6">
        <f>'CL &amp; Data'!D348</f>
        <v>-19.624002000000001</v>
      </c>
      <c r="L30" s="6">
        <f>'CL &amp; Data'!L242/1000000000</f>
        <v>1.6273</v>
      </c>
      <c r="M30" s="8"/>
      <c r="N30" s="6">
        <f>'CL &amp; Data'!M242</f>
        <v>-8.4273843999999993</v>
      </c>
      <c r="O30" s="13">
        <f t="shared" si="2"/>
        <v>-8.9378399999999303E-2</v>
      </c>
      <c r="P30" s="6">
        <f>'CL &amp; Data'!N242</f>
        <v>-25.455894000000001</v>
      </c>
      <c r="Q30" s="8"/>
      <c r="R30" s="6">
        <f>'CL &amp; Data'!M348</f>
        <v>-10.074012</v>
      </c>
      <c r="S30" s="13">
        <f t="shared" si="3"/>
        <v>2.3328000000001126E-2</v>
      </c>
      <c r="T30" s="6">
        <f>'CL &amp; Data'!N348</f>
        <v>-11.778883</v>
      </c>
      <c r="U30" s="8"/>
      <c r="V30" s="80">
        <f>'CL &amp; Data'!B348/1000000000</f>
        <v>1.6273</v>
      </c>
    </row>
    <row r="31" spans="2:22" x14ac:dyDescent="0.25">
      <c r="B31" s="6">
        <f>'CL &amp; Data'!B243/1000000000</f>
        <v>1.6872</v>
      </c>
      <c r="C31" s="8"/>
      <c r="D31" s="6">
        <f>'CL &amp; Data'!C243</f>
        <v>-8.2357701999999993</v>
      </c>
      <c r="E31" s="13">
        <f t="shared" si="0"/>
        <v>-0.25130559999999935</v>
      </c>
      <c r="F31" s="6">
        <f>'CL &amp; Data'!D243</f>
        <v>-22.287310000000002</v>
      </c>
      <c r="G31" s="8"/>
      <c r="H31" s="6">
        <f>'CL &amp; Data'!C349</f>
        <v>-11.146160999999999</v>
      </c>
      <c r="I31" s="13">
        <f t="shared" si="1"/>
        <v>-8.4931999999998453E-2</v>
      </c>
      <c r="J31" s="6">
        <f>'CL &amp; Data'!D349</f>
        <v>-19.522107999999999</v>
      </c>
      <c r="L31" s="6">
        <f>'CL &amp; Data'!L243/1000000000</f>
        <v>1.6872</v>
      </c>
      <c r="M31" s="8"/>
      <c r="N31" s="6">
        <f>'CL &amp; Data'!M243</f>
        <v>-8.4506359</v>
      </c>
      <c r="O31" s="13">
        <f t="shared" si="2"/>
        <v>-0.11262989999999995</v>
      </c>
      <c r="P31" s="6">
        <f>'CL &amp; Data'!N243</f>
        <v>-24.761866000000001</v>
      </c>
      <c r="Q31" s="8"/>
      <c r="R31" s="6">
        <f>'CL &amp; Data'!M349</f>
        <v>-10.07925</v>
      </c>
      <c r="S31" s="13">
        <f t="shared" si="3"/>
        <v>1.8090000000000828E-2</v>
      </c>
      <c r="T31" s="6">
        <f>'CL &amp; Data'!N349</f>
        <v>-11.819337000000001</v>
      </c>
      <c r="U31" s="8"/>
      <c r="V31" s="80">
        <f>'CL &amp; Data'!B349/1000000000</f>
        <v>1.6872</v>
      </c>
    </row>
    <row r="32" spans="2:22" x14ac:dyDescent="0.25">
      <c r="B32" s="6">
        <f>'CL &amp; Data'!B244/1000000000</f>
        <v>1.7471000000000001</v>
      </c>
      <c r="C32" s="8"/>
      <c r="D32" s="6">
        <f>'CL &amp; Data'!C244</f>
        <v>-8.2255278000000001</v>
      </c>
      <c r="E32" s="13">
        <f t="shared" si="0"/>
        <v>-0.24106320000000014</v>
      </c>
      <c r="F32" s="6">
        <f>'CL &amp; Data'!D244</f>
        <v>-22.964333</v>
      </c>
      <c r="G32" s="8"/>
      <c r="H32" s="6">
        <f>'CL &amp; Data'!C350</f>
        <v>-11.15232</v>
      </c>
      <c r="I32" s="13">
        <f t="shared" si="1"/>
        <v>-9.1090999999998701E-2</v>
      </c>
      <c r="J32" s="6">
        <f>'CL &amp; Data'!D350</f>
        <v>-19.301515999999999</v>
      </c>
      <c r="L32" s="6">
        <f>'CL &amp; Data'!L244/1000000000</f>
        <v>1.7471000000000001</v>
      </c>
      <c r="M32" s="8"/>
      <c r="N32" s="6">
        <f>'CL &amp; Data'!M244</f>
        <v>-8.4871616000000003</v>
      </c>
      <c r="O32" s="13">
        <f t="shared" si="2"/>
        <v>-0.14915560000000028</v>
      </c>
      <c r="P32" s="6">
        <f>'CL &amp; Data'!N244</f>
        <v>-24.658297999999998</v>
      </c>
      <c r="Q32" s="8"/>
      <c r="R32" s="6">
        <f>'CL &amp; Data'!M350</f>
        <v>-10.094768</v>
      </c>
      <c r="S32" s="13">
        <f t="shared" si="3"/>
        <v>2.5720000000006848E-3</v>
      </c>
      <c r="T32" s="6">
        <f>'CL &amp; Data'!N350</f>
        <v>-11.870863</v>
      </c>
      <c r="U32" s="8"/>
      <c r="V32" s="80">
        <f>'CL &amp; Data'!B350/1000000000</f>
        <v>1.7471000000000001</v>
      </c>
    </row>
    <row r="33" spans="2:22" x14ac:dyDescent="0.25">
      <c r="B33" s="6">
        <f>'CL &amp; Data'!B245/1000000000</f>
        <v>1.8069999999999999</v>
      </c>
      <c r="C33" s="8"/>
      <c r="D33" s="6">
        <f>'CL &amp; Data'!C245</f>
        <v>-8.2111139000000009</v>
      </c>
      <c r="E33" s="13">
        <f t="shared" si="0"/>
        <v>-0.22664930000000094</v>
      </c>
      <c r="F33" s="6">
        <f>'CL &amp; Data'!D245</f>
        <v>-22.676416</v>
      </c>
      <c r="G33" s="8"/>
      <c r="H33" s="6">
        <f>'CL &amp; Data'!C351</f>
        <v>-11.164839000000001</v>
      </c>
      <c r="I33" s="13">
        <f t="shared" si="1"/>
        <v>-0.10360999999999976</v>
      </c>
      <c r="J33" s="6">
        <f>'CL &amp; Data'!D351</f>
        <v>-19.209862000000001</v>
      </c>
      <c r="L33" s="6">
        <f>'CL &amp; Data'!L245/1000000000</f>
        <v>1.8069999999999999</v>
      </c>
      <c r="M33" s="8"/>
      <c r="N33" s="6">
        <f>'CL &amp; Data'!M245</f>
        <v>-8.5375443000000004</v>
      </c>
      <c r="O33" s="13">
        <f t="shared" si="2"/>
        <v>-0.19953830000000039</v>
      </c>
      <c r="P33" s="6">
        <f>'CL &amp; Data'!N245</f>
        <v>-24.418678</v>
      </c>
      <c r="Q33" s="8"/>
      <c r="R33" s="6">
        <f>'CL &amp; Data'!M351</f>
        <v>-10.115553999999999</v>
      </c>
      <c r="S33" s="13">
        <f t="shared" si="3"/>
        <v>-1.821399999999862E-2</v>
      </c>
      <c r="T33" s="6">
        <f>'CL &amp; Data'!N351</f>
        <v>-12.024048000000001</v>
      </c>
      <c r="U33" s="8"/>
      <c r="V33" s="80">
        <f>'CL &amp; Data'!B351/1000000000</f>
        <v>1.8069999999999999</v>
      </c>
    </row>
    <row r="34" spans="2:22" x14ac:dyDescent="0.25">
      <c r="B34" s="6">
        <f>'CL &amp; Data'!B246/1000000000</f>
        <v>1.8669</v>
      </c>
      <c r="C34" s="8"/>
      <c r="D34" s="6">
        <f>'CL &amp; Data'!C246</f>
        <v>-8.1263246999999996</v>
      </c>
      <c r="E34" s="13">
        <f t="shared" si="0"/>
        <v>-0.14186009999999971</v>
      </c>
      <c r="F34" s="6">
        <f>'CL &amp; Data'!D246</f>
        <v>-21.755216999999998</v>
      </c>
      <c r="G34" s="8"/>
      <c r="H34" s="6">
        <f>'CL &amp; Data'!C352</f>
        <v>-11.164702</v>
      </c>
      <c r="I34" s="13">
        <f t="shared" si="1"/>
        <v>-0.10347299999999926</v>
      </c>
      <c r="J34" s="6">
        <f>'CL &amp; Data'!D352</f>
        <v>-19.201115000000001</v>
      </c>
      <c r="L34" s="6">
        <f>'CL &amp; Data'!L246/1000000000</f>
        <v>1.8669</v>
      </c>
      <c r="M34" s="8"/>
      <c r="N34" s="6">
        <f>'CL &amp; Data'!M246</f>
        <v>-8.5633105999999994</v>
      </c>
      <c r="O34" s="13">
        <f t="shared" si="2"/>
        <v>-0.22530459999999941</v>
      </c>
      <c r="P34" s="6">
        <f>'CL &amp; Data'!N246</f>
        <v>-23.189247000000002</v>
      </c>
      <c r="Q34" s="8"/>
      <c r="R34" s="6">
        <f>'CL &amp; Data'!M352</f>
        <v>-10.130272</v>
      </c>
      <c r="S34" s="13">
        <f t="shared" si="3"/>
        <v>-3.2931999999998851E-2</v>
      </c>
      <c r="T34" s="6">
        <f>'CL &amp; Data'!N352</f>
        <v>-12.249504999999999</v>
      </c>
      <c r="U34" s="8"/>
      <c r="V34" s="80">
        <f>'CL &amp; Data'!B352/1000000000</f>
        <v>1.8669</v>
      </c>
    </row>
    <row r="35" spans="2:22" x14ac:dyDescent="0.25">
      <c r="B35" s="6">
        <f>'CL &amp; Data'!B247/1000000000</f>
        <v>1.9268000000000001</v>
      </c>
      <c r="C35" s="8"/>
      <c r="D35" s="6">
        <f>'CL &amp; Data'!C247</f>
        <v>-8.0733174999999999</v>
      </c>
      <c r="E35" s="13">
        <f t="shared" si="0"/>
        <v>-8.8852900000000012E-2</v>
      </c>
      <c r="F35" s="6">
        <f>'CL &amp; Data'!D247</f>
        <v>-21.057182000000001</v>
      </c>
      <c r="G35" s="8"/>
      <c r="H35" s="6">
        <f>'CL &amp; Data'!C353</f>
        <v>-11.159191</v>
      </c>
      <c r="I35" s="13">
        <f t="shared" si="1"/>
        <v>-9.7961999999998994E-2</v>
      </c>
      <c r="J35" s="6">
        <f>'CL &amp; Data'!D353</f>
        <v>-19.027943</v>
      </c>
      <c r="L35" s="6">
        <f>'CL &amp; Data'!L247/1000000000</f>
        <v>1.9268000000000001</v>
      </c>
      <c r="M35" s="8"/>
      <c r="N35" s="6">
        <f>'CL &amp; Data'!M247</f>
        <v>-8.5956420999999992</v>
      </c>
      <c r="O35" s="13">
        <f t="shared" si="2"/>
        <v>-0.25763609999999915</v>
      </c>
      <c r="P35" s="6">
        <f>'CL &amp; Data'!N247</f>
        <v>-22.255613</v>
      </c>
      <c r="Q35" s="8"/>
      <c r="R35" s="6">
        <f>'CL &amp; Data'!M353</f>
        <v>-10.144558</v>
      </c>
      <c r="S35" s="13">
        <f t="shared" si="3"/>
        <v>-4.7217999999999094E-2</v>
      </c>
      <c r="T35" s="6">
        <f>'CL &amp; Data'!N353</f>
        <v>-12.313927</v>
      </c>
      <c r="U35" s="8"/>
      <c r="V35" s="80">
        <f>'CL &amp; Data'!B353/1000000000</f>
        <v>1.9268000000000001</v>
      </c>
    </row>
    <row r="36" spans="2:22" x14ac:dyDescent="0.25">
      <c r="B36" s="6">
        <f>'CL &amp; Data'!B248/1000000000</f>
        <v>1.9866999999999999</v>
      </c>
      <c r="C36" s="8"/>
      <c r="D36" s="6">
        <f>'CL &amp; Data'!C248</f>
        <v>-8.0431413999999997</v>
      </c>
      <c r="E36" s="13">
        <f t="shared" si="0"/>
        <v>-5.8676799999999751E-2</v>
      </c>
      <c r="F36" s="6">
        <f>'CL &amp; Data'!D248</f>
        <v>-20.494581</v>
      </c>
      <c r="G36" s="8"/>
      <c r="H36" s="6">
        <f>'CL &amp; Data'!C354</f>
        <v>-11.196482</v>
      </c>
      <c r="I36" s="13">
        <f t="shared" si="1"/>
        <v>-0.13525299999999874</v>
      </c>
      <c r="J36" s="6">
        <f>'CL &amp; Data'!D354</f>
        <v>-18.581167000000001</v>
      </c>
      <c r="L36" s="6">
        <f>'CL &amp; Data'!L248/1000000000</f>
        <v>1.9866999999999999</v>
      </c>
      <c r="M36" s="8"/>
      <c r="N36" s="6">
        <f>'CL &amp; Data'!M248</f>
        <v>-8.6683816999999994</v>
      </c>
      <c r="O36" s="13">
        <f t="shared" si="2"/>
        <v>-0.33037569999999938</v>
      </c>
      <c r="P36" s="6">
        <f>'CL &amp; Data'!N248</f>
        <v>-21.634155</v>
      </c>
      <c r="Q36" s="8"/>
      <c r="R36" s="6">
        <f>'CL &amp; Data'!M354</f>
        <v>-10.209509000000001</v>
      </c>
      <c r="S36" s="13">
        <f t="shared" si="3"/>
        <v>-0.11216899999999974</v>
      </c>
      <c r="T36" s="6">
        <f>'CL &amp; Data'!N354</f>
        <v>-12.318398999999999</v>
      </c>
      <c r="U36" s="8"/>
      <c r="V36" s="80">
        <f>'CL &amp; Data'!B354/1000000000</f>
        <v>1.9866999999999999</v>
      </c>
    </row>
    <row r="37" spans="2:22" x14ac:dyDescent="0.25">
      <c r="B37" s="6">
        <f>'CL &amp; Data'!B249/1000000000</f>
        <v>2.0466000000000002</v>
      </c>
      <c r="C37" s="8"/>
      <c r="D37" s="6">
        <f>'CL &amp; Data'!C249</f>
        <v>-8.0691079999999999</v>
      </c>
      <c r="E37" s="13">
        <f t="shared" si="0"/>
        <v>-8.4643400000000035E-2</v>
      </c>
      <c r="F37" s="6">
        <f>'CL &amp; Data'!D249</f>
        <v>-19.370322999999999</v>
      </c>
      <c r="G37" s="8"/>
      <c r="H37" s="6">
        <f>'CL &amp; Data'!C355</f>
        <v>-11.238006</v>
      </c>
      <c r="I37" s="13">
        <f t="shared" si="1"/>
        <v>-0.17677699999999952</v>
      </c>
      <c r="J37" s="6">
        <f>'CL &amp; Data'!D355</f>
        <v>-18.142745999999999</v>
      </c>
      <c r="L37" s="6">
        <f>'CL &amp; Data'!L249/1000000000</f>
        <v>2.0466000000000002</v>
      </c>
      <c r="M37" s="8"/>
      <c r="N37" s="6">
        <f>'CL &amp; Data'!M249</f>
        <v>-8.7581310000000006</v>
      </c>
      <c r="O37" s="13">
        <f t="shared" si="2"/>
        <v>-0.42012500000000053</v>
      </c>
      <c r="P37" s="6">
        <f>'CL &amp; Data'!N249</f>
        <v>-20.806004999999999</v>
      </c>
      <c r="Q37" s="8"/>
      <c r="R37" s="6">
        <f>'CL &amp; Data'!M355</f>
        <v>-10.28044</v>
      </c>
      <c r="S37" s="13">
        <f t="shared" si="3"/>
        <v>-0.1830999999999996</v>
      </c>
      <c r="T37" s="6">
        <f>'CL &amp; Data'!N355</f>
        <v>-12.347773999999999</v>
      </c>
      <c r="U37" s="8"/>
      <c r="V37" s="80">
        <f>'CL &amp; Data'!B355/1000000000</f>
        <v>2.0466000000000002</v>
      </c>
    </row>
    <row r="38" spans="2:22" x14ac:dyDescent="0.25">
      <c r="B38" s="6">
        <f>'CL &amp; Data'!B250/1000000000</f>
        <v>2.1065</v>
      </c>
      <c r="C38" s="8"/>
      <c r="D38" s="6">
        <f>'CL &amp; Data'!C250</f>
        <v>-8.0717420999999998</v>
      </c>
      <c r="E38" s="13">
        <f t="shared" si="0"/>
        <v>-8.7277499999999897E-2</v>
      </c>
      <c r="F38" s="6">
        <f>'CL &amp; Data'!D250</f>
        <v>-17.974739</v>
      </c>
      <c r="G38" s="8"/>
      <c r="H38" s="6">
        <f>'CL &amp; Data'!C356</f>
        <v>-11.297267</v>
      </c>
      <c r="I38" s="13">
        <f t="shared" si="1"/>
        <v>-0.23603799999999886</v>
      </c>
      <c r="J38" s="6">
        <f>'CL &amp; Data'!D356</f>
        <v>-17.772938</v>
      </c>
      <c r="L38" s="6">
        <f>'CL &amp; Data'!L250/1000000000</f>
        <v>2.1065</v>
      </c>
      <c r="M38" s="8"/>
      <c r="N38" s="6">
        <f>'CL &amp; Data'!M250</f>
        <v>-8.8377771000000003</v>
      </c>
      <c r="O38" s="13">
        <f t="shared" si="2"/>
        <v>-0.49977110000000025</v>
      </c>
      <c r="P38" s="6">
        <f>'CL &amp; Data'!N250</f>
        <v>-19.489775000000002</v>
      </c>
      <c r="Q38" s="8"/>
      <c r="R38" s="6">
        <f>'CL &amp; Data'!M356</f>
        <v>-10.364129999999999</v>
      </c>
      <c r="S38" s="13">
        <f t="shared" si="3"/>
        <v>-0.26678999999999853</v>
      </c>
      <c r="T38" s="6">
        <f>'CL &amp; Data'!N356</f>
        <v>-12.386175</v>
      </c>
      <c r="U38" s="8"/>
      <c r="V38" s="80">
        <f>'CL &amp; Data'!B356/1000000000</f>
        <v>2.1065</v>
      </c>
    </row>
    <row r="39" spans="2:22" x14ac:dyDescent="0.25">
      <c r="B39" s="6">
        <f>'CL &amp; Data'!B251/1000000000</f>
        <v>2.1663999999999999</v>
      </c>
      <c r="C39" s="8"/>
      <c r="D39" s="6">
        <f>'CL &amp; Data'!C251</f>
        <v>-8.1374226000000007</v>
      </c>
      <c r="E39" s="13">
        <f t="shared" si="0"/>
        <v>-0.15295800000000082</v>
      </c>
      <c r="F39" s="6">
        <f>'CL &amp; Data'!D251</f>
        <v>-16.846167000000001</v>
      </c>
      <c r="G39" s="8"/>
      <c r="H39" s="6">
        <f>'CL &amp; Data'!C357</f>
        <v>-11.359483000000001</v>
      </c>
      <c r="I39" s="13">
        <f t="shared" si="1"/>
        <v>-0.29825400000000002</v>
      </c>
      <c r="J39" s="6">
        <f>'CL &amp; Data'!D357</f>
        <v>-17.413494</v>
      </c>
      <c r="L39" s="6">
        <f>'CL &amp; Data'!L251/1000000000</f>
        <v>2.1663999999999999</v>
      </c>
      <c r="M39" s="8"/>
      <c r="N39" s="6">
        <f>'CL &amp; Data'!M251</f>
        <v>-8.9265203</v>
      </c>
      <c r="O39" s="13">
        <f t="shared" si="2"/>
        <v>-0.58851429999999993</v>
      </c>
      <c r="P39" s="6">
        <f>'CL &amp; Data'!N251</f>
        <v>-18.279582999999999</v>
      </c>
      <c r="Q39" s="8"/>
      <c r="R39" s="6">
        <f>'CL &amp; Data'!M357</f>
        <v>-10.439126</v>
      </c>
      <c r="S39" s="13">
        <f t="shared" si="3"/>
        <v>-0.34178599999999904</v>
      </c>
      <c r="T39" s="6">
        <f>'CL &amp; Data'!N357</f>
        <v>-12.228884000000001</v>
      </c>
      <c r="U39" s="8"/>
      <c r="V39" s="80">
        <f>'CL &amp; Data'!B357/1000000000</f>
        <v>2.1663999999999999</v>
      </c>
    </row>
    <row r="40" spans="2:22" x14ac:dyDescent="0.25">
      <c r="B40" s="6">
        <f>'CL &amp; Data'!B252/1000000000</f>
        <v>2.2263000000000002</v>
      </c>
      <c r="C40" s="8"/>
      <c r="D40" s="6">
        <f>'CL &amp; Data'!C252</f>
        <v>-8.2118415999999996</v>
      </c>
      <c r="E40" s="13">
        <f t="shared" si="0"/>
        <v>-0.22737699999999972</v>
      </c>
      <c r="F40" s="6">
        <f>'CL &amp; Data'!D252</f>
        <v>-16.003299999999999</v>
      </c>
      <c r="G40" s="8"/>
      <c r="H40" s="6">
        <f>'CL &amp; Data'!C358</f>
        <v>-11.414498</v>
      </c>
      <c r="I40" s="13">
        <f t="shared" si="1"/>
        <v>-0.35326899999999917</v>
      </c>
      <c r="J40" s="6">
        <f>'CL &amp; Data'!D358</f>
        <v>-16.537856999999999</v>
      </c>
      <c r="L40" s="6">
        <f>'CL &amp; Data'!L252/1000000000</f>
        <v>2.2263000000000002</v>
      </c>
      <c r="M40" s="8"/>
      <c r="N40" s="6">
        <f>'CL &amp; Data'!M252</f>
        <v>-9.0158290999999995</v>
      </c>
      <c r="O40" s="13">
        <f t="shared" si="2"/>
        <v>-0.67782309999999946</v>
      </c>
      <c r="P40" s="6">
        <f>'CL &amp; Data'!N252</f>
        <v>-17.318999999999999</v>
      </c>
      <c r="Q40" s="8"/>
      <c r="R40" s="6">
        <f>'CL &amp; Data'!M358</f>
        <v>-10.517179</v>
      </c>
      <c r="S40" s="13">
        <f t="shared" si="3"/>
        <v>-0.41983899999999963</v>
      </c>
      <c r="T40" s="6">
        <f>'CL &amp; Data'!N358</f>
        <v>-11.91145</v>
      </c>
      <c r="U40" s="8"/>
      <c r="V40" s="80">
        <f>'CL &amp; Data'!B358/1000000000</f>
        <v>2.2263000000000002</v>
      </c>
    </row>
    <row r="41" spans="2:22" x14ac:dyDescent="0.25">
      <c r="B41" s="6">
        <f>'CL &amp; Data'!B253/1000000000</f>
        <v>2.2862</v>
      </c>
      <c r="C41" s="8"/>
      <c r="D41" s="6">
        <f>'CL &amp; Data'!C253</f>
        <v>-8.3296366000000006</v>
      </c>
      <c r="E41" s="13">
        <f t="shared" si="0"/>
        <v>-0.3451720000000007</v>
      </c>
      <c r="F41" s="6">
        <f>'CL &amp; Data'!D253</f>
        <v>-15.057810999999999</v>
      </c>
      <c r="G41" s="8"/>
      <c r="H41" s="6">
        <f>'CL &amp; Data'!C359</f>
        <v>-11.508423000000001</v>
      </c>
      <c r="I41" s="13">
        <f t="shared" si="1"/>
        <v>-0.44719399999999965</v>
      </c>
      <c r="J41" s="6">
        <f>'CL &amp; Data'!D359</f>
        <v>-15.542711000000001</v>
      </c>
      <c r="L41" s="6">
        <f>'CL &amp; Data'!L253/1000000000</f>
        <v>2.2862</v>
      </c>
      <c r="M41" s="8"/>
      <c r="N41" s="6">
        <f>'CL &amp; Data'!M253</f>
        <v>-9.1237964999999992</v>
      </c>
      <c r="O41" s="13">
        <f t="shared" si="2"/>
        <v>-0.78579049999999917</v>
      </c>
      <c r="P41" s="6">
        <f>'CL &amp; Data'!N253</f>
        <v>-16.345738999999998</v>
      </c>
      <c r="Q41" s="8"/>
      <c r="R41" s="6">
        <f>'CL &amp; Data'!M359</f>
        <v>-10.624336</v>
      </c>
      <c r="S41" s="13">
        <f t="shared" si="3"/>
        <v>-0.52699599999999869</v>
      </c>
      <c r="T41" s="6">
        <f>'CL &amp; Data'!N359</f>
        <v>-11.589828000000001</v>
      </c>
      <c r="U41" s="8"/>
      <c r="V41" s="80">
        <f>'CL &amp; Data'!B359/1000000000</f>
        <v>2.2862</v>
      </c>
    </row>
    <row r="42" spans="2:22" x14ac:dyDescent="0.25">
      <c r="B42" s="6">
        <f>'CL &amp; Data'!B254/1000000000</f>
        <v>2.3460999999999999</v>
      </c>
      <c r="C42" s="8"/>
      <c r="D42" s="6">
        <f>'CL &amp; Data'!C254</f>
        <v>-8.4264212000000001</v>
      </c>
      <c r="E42" s="13">
        <f t="shared" si="0"/>
        <v>-0.44195660000000014</v>
      </c>
      <c r="F42" s="6">
        <f>'CL &amp; Data'!D254</f>
        <v>-13.971614000000001</v>
      </c>
      <c r="G42" s="8"/>
      <c r="H42" s="6">
        <f>'CL &amp; Data'!C360</f>
        <v>-11.653117</v>
      </c>
      <c r="I42" s="13">
        <f t="shared" si="1"/>
        <v>-0.59188799999999908</v>
      </c>
      <c r="J42" s="6">
        <f>'CL &amp; Data'!D360</f>
        <v>-14.771822999999999</v>
      </c>
      <c r="L42" s="6">
        <f>'CL &amp; Data'!L254/1000000000</f>
        <v>2.3460999999999999</v>
      </c>
      <c r="M42" s="8"/>
      <c r="N42" s="6">
        <f>'CL &amp; Data'!M254</f>
        <v>-9.2204008000000002</v>
      </c>
      <c r="O42" s="13">
        <f t="shared" si="2"/>
        <v>-0.88239480000000015</v>
      </c>
      <c r="P42" s="6">
        <f>'CL &amp; Data'!N254</f>
        <v>-15.180671999999999</v>
      </c>
      <c r="Q42" s="8"/>
      <c r="R42" s="6">
        <f>'CL &amp; Data'!M360</f>
        <v>-10.767566</v>
      </c>
      <c r="S42" s="13">
        <f t="shared" si="3"/>
        <v>-0.67022599999999954</v>
      </c>
      <c r="T42" s="6">
        <f>'CL &amp; Data'!N360</f>
        <v>-11.288081999999999</v>
      </c>
      <c r="U42" s="8"/>
      <c r="V42" s="80">
        <f>'CL &amp; Data'!B360/1000000000</f>
        <v>2.3460999999999999</v>
      </c>
    </row>
    <row r="43" spans="2:22" x14ac:dyDescent="0.25">
      <c r="B43" s="6">
        <f>'CL &amp; Data'!B255/1000000000</f>
        <v>2.4060000000000001</v>
      </c>
      <c r="C43" s="8"/>
      <c r="D43" s="6">
        <f>'CL &amp; Data'!C255</f>
        <v>-8.5607366999999996</v>
      </c>
      <c r="E43" s="13">
        <f t="shared" si="0"/>
        <v>-0.57627209999999973</v>
      </c>
      <c r="F43" s="6">
        <f>'CL &amp; Data'!D255</f>
        <v>-13.021056</v>
      </c>
      <c r="G43" s="8"/>
      <c r="H43" s="6">
        <f>'CL &amp; Data'!C361</f>
        <v>-11.815884</v>
      </c>
      <c r="I43" s="13">
        <f t="shared" si="1"/>
        <v>-0.75465499999999963</v>
      </c>
      <c r="J43" s="6">
        <f>'CL &amp; Data'!D361</f>
        <v>-14.048507000000001</v>
      </c>
      <c r="L43" s="6">
        <f>'CL &amp; Data'!L255/1000000000</f>
        <v>2.4060000000000001</v>
      </c>
      <c r="M43" s="8"/>
      <c r="N43" s="6">
        <f>'CL &amp; Data'!M255</f>
        <v>-9.3322038999999997</v>
      </c>
      <c r="O43" s="13">
        <f t="shared" si="2"/>
        <v>-0.99419789999999963</v>
      </c>
      <c r="P43" s="6">
        <f>'CL &amp; Data'!N255</f>
        <v>-14.131049000000001</v>
      </c>
      <c r="Q43" s="8"/>
      <c r="R43" s="6">
        <f>'CL &amp; Data'!M361</f>
        <v>-10.922988999999999</v>
      </c>
      <c r="S43" s="13">
        <f t="shared" si="3"/>
        <v>-0.82564899999999852</v>
      </c>
      <c r="T43" s="6">
        <f>'CL &amp; Data'!N361</f>
        <v>-10.815701000000001</v>
      </c>
      <c r="U43" s="8"/>
      <c r="V43" s="80">
        <f>'CL &amp; Data'!B361/1000000000</f>
        <v>2.4060000000000001</v>
      </c>
    </row>
    <row r="44" spans="2:22" x14ac:dyDescent="0.25">
      <c r="B44" s="6">
        <f>'CL &amp; Data'!B256/1000000000</f>
        <v>2.4659</v>
      </c>
      <c r="C44" s="8"/>
      <c r="D44" s="6">
        <f>'CL &amp; Data'!C256</f>
        <v>-8.7482518999999996</v>
      </c>
      <c r="E44" s="13">
        <f t="shared" si="0"/>
        <v>-0.76378729999999972</v>
      </c>
      <c r="F44" s="6">
        <f>'CL &amp; Data'!D256</f>
        <v>-12.310084</v>
      </c>
      <c r="G44" s="8"/>
      <c r="H44" s="6">
        <f>'CL &amp; Data'!C362</f>
        <v>-11.973763999999999</v>
      </c>
      <c r="I44" s="13">
        <f t="shared" si="1"/>
        <v>-0.91253499999999832</v>
      </c>
      <c r="J44" s="6">
        <f>'CL &amp; Data'!D362</f>
        <v>-13.02412</v>
      </c>
      <c r="L44" s="6">
        <f>'CL &amp; Data'!L256/1000000000</f>
        <v>2.4659</v>
      </c>
      <c r="M44" s="8"/>
      <c r="N44" s="6">
        <f>'CL &amp; Data'!M256</f>
        <v>-9.4941262999999996</v>
      </c>
      <c r="O44" s="13">
        <f t="shared" si="2"/>
        <v>-1.1561202999999995</v>
      </c>
      <c r="P44" s="6">
        <f>'CL &amp; Data'!N256</f>
        <v>-13.299417</v>
      </c>
      <c r="Q44" s="8"/>
      <c r="R44" s="6">
        <f>'CL &amp; Data'!M362</f>
        <v>-11.098157</v>
      </c>
      <c r="S44" s="13">
        <f t="shared" si="3"/>
        <v>-1.0008169999999996</v>
      </c>
      <c r="T44" s="6">
        <f>'CL &amp; Data'!N362</f>
        <v>-10.262758</v>
      </c>
      <c r="U44" s="8"/>
      <c r="V44" s="80">
        <f>'CL &amp; Data'!B362/1000000000</f>
        <v>2.4659</v>
      </c>
    </row>
    <row r="45" spans="2:22" x14ac:dyDescent="0.25">
      <c r="B45" s="6">
        <f>'CL &amp; Data'!B257/1000000000</f>
        <v>2.5257999999999998</v>
      </c>
      <c r="C45" s="8"/>
      <c r="D45" s="6">
        <f>'CL &amp; Data'!C257</f>
        <v>-8.9513025000000006</v>
      </c>
      <c r="E45" s="13">
        <f t="shared" si="0"/>
        <v>-0.96683790000000069</v>
      </c>
      <c r="F45" s="6">
        <f>'CL &amp; Data'!D257</f>
        <v>-11.552535000000001</v>
      </c>
      <c r="G45" s="8"/>
      <c r="H45" s="6">
        <f>'CL &amp; Data'!C363</f>
        <v>-12.127769000000001</v>
      </c>
      <c r="I45" s="13">
        <f t="shared" si="1"/>
        <v>-1.0665399999999998</v>
      </c>
      <c r="J45" s="6">
        <f>'CL &amp; Data'!D363</f>
        <v>-12.069305999999999</v>
      </c>
      <c r="L45" s="6">
        <f>'CL &amp; Data'!L257/1000000000</f>
        <v>2.5257999999999998</v>
      </c>
      <c r="M45" s="8"/>
      <c r="N45" s="6">
        <f>'CL &amp; Data'!M257</f>
        <v>-9.6735764</v>
      </c>
      <c r="O45" s="13">
        <f t="shared" si="2"/>
        <v>-1.3355703999999999</v>
      </c>
      <c r="P45" s="6">
        <f>'CL &amp; Data'!N257</f>
        <v>-12.461945</v>
      </c>
      <c r="Q45" s="8"/>
      <c r="R45" s="6">
        <f>'CL &amp; Data'!M363</f>
        <v>-11.291073000000001</v>
      </c>
      <c r="S45" s="13">
        <f t="shared" si="3"/>
        <v>-1.1937329999999999</v>
      </c>
      <c r="T45" s="6">
        <f>'CL &amp; Data'!N363</f>
        <v>-9.8206100000000003</v>
      </c>
      <c r="U45" s="8"/>
      <c r="V45" s="80">
        <f>'CL &amp; Data'!B363/1000000000</f>
        <v>2.5257999999999998</v>
      </c>
    </row>
    <row r="46" spans="2:22" x14ac:dyDescent="0.25">
      <c r="B46" s="6">
        <f>'CL &amp; Data'!B258/1000000000</f>
        <v>2.5857000000000001</v>
      </c>
      <c r="C46" s="8"/>
      <c r="D46" s="6">
        <f>'CL &amp; Data'!C258</f>
        <v>-9.1023063999999998</v>
      </c>
      <c r="E46" s="13">
        <f t="shared" si="0"/>
        <v>-1.1178417999999999</v>
      </c>
      <c r="F46" s="6">
        <f>'CL &amp; Data'!D258</f>
        <v>-10.730466</v>
      </c>
      <c r="G46" s="8"/>
      <c r="H46" s="6">
        <f>'CL &amp; Data'!C364</f>
        <v>-12.331788</v>
      </c>
      <c r="I46" s="13">
        <f t="shared" si="1"/>
        <v>-1.2705589999999987</v>
      </c>
      <c r="J46" s="6">
        <f>'CL &amp; Data'!D364</f>
        <v>-11.415006999999999</v>
      </c>
      <c r="L46" s="6">
        <f>'CL &amp; Data'!L258/1000000000</f>
        <v>2.5857000000000001</v>
      </c>
      <c r="M46" s="8"/>
      <c r="N46" s="6">
        <f>'CL &amp; Data'!M258</f>
        <v>-9.8397818000000008</v>
      </c>
      <c r="O46" s="13">
        <f t="shared" si="2"/>
        <v>-1.5017758000000008</v>
      </c>
      <c r="P46" s="6">
        <f>'CL &amp; Data'!N258</f>
        <v>-11.534204000000001</v>
      </c>
      <c r="Q46" s="8"/>
      <c r="R46" s="6">
        <f>'CL &amp; Data'!M364</f>
        <v>-11.500176</v>
      </c>
      <c r="S46" s="13">
        <f t="shared" si="3"/>
        <v>-1.4028359999999989</v>
      </c>
      <c r="T46" s="6">
        <f>'CL &amp; Data'!N364</f>
        <v>-9.4384107999999998</v>
      </c>
      <c r="U46" s="8"/>
      <c r="V46" s="80">
        <f>'CL &amp; Data'!B364/1000000000</f>
        <v>2.5857000000000001</v>
      </c>
    </row>
    <row r="47" spans="2:22" x14ac:dyDescent="0.25">
      <c r="B47" s="6">
        <f>'CL &amp; Data'!B259/1000000000</f>
        <v>2.6456</v>
      </c>
      <c r="C47" s="8"/>
      <c r="D47" s="6">
        <f>'CL &amp; Data'!C259</f>
        <v>-9.2863798000000006</v>
      </c>
      <c r="E47" s="13">
        <f t="shared" si="0"/>
        <v>-1.3019152000000007</v>
      </c>
      <c r="F47" s="6">
        <f>'CL &amp; Data'!D259</f>
        <v>-9.9711684999999992</v>
      </c>
      <c r="G47" s="8"/>
      <c r="H47" s="6">
        <f>'CL &amp; Data'!C365</f>
        <v>-12.56298</v>
      </c>
      <c r="I47" s="13">
        <f t="shared" si="1"/>
        <v>-1.5017509999999987</v>
      </c>
      <c r="J47" s="6">
        <f>'CL &amp; Data'!D365</f>
        <v>-10.830708</v>
      </c>
      <c r="L47" s="6">
        <f>'CL &amp; Data'!L259/1000000000</f>
        <v>2.6456</v>
      </c>
      <c r="M47" s="8"/>
      <c r="N47" s="6">
        <f>'CL &amp; Data'!M259</f>
        <v>-10.028717</v>
      </c>
      <c r="O47" s="13">
        <f t="shared" si="2"/>
        <v>-1.6907110000000003</v>
      </c>
      <c r="P47" s="6">
        <f>'CL &amp; Data'!N259</f>
        <v>-10.660254</v>
      </c>
      <c r="Q47" s="8"/>
      <c r="R47" s="6">
        <f>'CL &amp; Data'!M365</f>
        <v>-11.706243000000001</v>
      </c>
      <c r="S47" s="13">
        <f t="shared" si="3"/>
        <v>-1.6089029999999998</v>
      </c>
      <c r="T47" s="6">
        <f>'CL &amp; Data'!N365</f>
        <v>-8.9424113999999992</v>
      </c>
      <c r="U47" s="8"/>
      <c r="V47" s="80">
        <f>'CL &amp; Data'!B365/1000000000</f>
        <v>2.6456</v>
      </c>
    </row>
    <row r="48" spans="2:22" x14ac:dyDescent="0.25">
      <c r="B48" s="6">
        <f>'CL &amp; Data'!B260/1000000000</f>
        <v>2.7054999999999998</v>
      </c>
      <c r="C48" s="8"/>
      <c r="D48" s="6">
        <f>'CL &amp; Data'!C260</f>
        <v>-9.4720840000000006</v>
      </c>
      <c r="E48" s="13">
        <f t="shared" si="0"/>
        <v>-1.4876194000000007</v>
      </c>
      <c r="F48" s="6">
        <f>'CL &amp; Data'!D260</f>
        <v>-9.3524770999999998</v>
      </c>
      <c r="G48" s="8"/>
      <c r="H48" s="6">
        <f>'CL &amp; Data'!C366</f>
        <v>-12.707020999999999</v>
      </c>
      <c r="I48" s="13">
        <f t="shared" si="1"/>
        <v>-1.6457919999999984</v>
      </c>
      <c r="J48" s="6">
        <f>'CL &amp; Data'!D366</f>
        <v>-10.059310999999999</v>
      </c>
      <c r="L48" s="6">
        <f>'CL &amp; Data'!L260/1000000000</f>
        <v>2.7054999999999998</v>
      </c>
      <c r="M48" s="8"/>
      <c r="N48" s="6">
        <f>'CL &amp; Data'!M260</f>
        <v>-10.225429999999999</v>
      </c>
      <c r="O48" s="13">
        <f t="shared" si="2"/>
        <v>-1.8874239999999993</v>
      </c>
      <c r="P48" s="6">
        <f>'CL &amp; Data'!N260</f>
        <v>-9.9396161999999997</v>
      </c>
      <c r="Q48" s="8"/>
      <c r="R48" s="6">
        <f>'CL &amp; Data'!M366</f>
        <v>-11.890882</v>
      </c>
      <c r="S48" s="13">
        <f t="shared" si="3"/>
        <v>-1.7935419999999986</v>
      </c>
      <c r="T48" s="6">
        <f>'CL &amp; Data'!N366</f>
        <v>-8.4096955999999992</v>
      </c>
      <c r="U48" s="8"/>
      <c r="V48" s="80">
        <f>'CL &amp; Data'!B366/1000000000</f>
        <v>2.7054999999999998</v>
      </c>
    </row>
    <row r="49" spans="2:22" x14ac:dyDescent="0.25">
      <c r="B49" s="6">
        <f>'CL &amp; Data'!B261/1000000000</f>
        <v>2.7654000000000001</v>
      </c>
      <c r="C49" s="8"/>
      <c r="D49" s="6">
        <f>'CL &amp; Data'!C261</f>
        <v>-9.7200232</v>
      </c>
      <c r="E49" s="13">
        <f t="shared" si="0"/>
        <v>-1.7355586000000001</v>
      </c>
      <c r="F49" s="6">
        <f>'CL &amp; Data'!D261</f>
        <v>-8.7719936000000001</v>
      </c>
      <c r="G49" s="8"/>
      <c r="H49" s="6">
        <f>'CL &amp; Data'!C367</f>
        <v>-12.873457999999999</v>
      </c>
      <c r="I49" s="13">
        <f t="shared" si="1"/>
        <v>-1.8122289999999985</v>
      </c>
      <c r="J49" s="6">
        <f>'CL &amp; Data'!D367</f>
        <v>-9.3387116999999993</v>
      </c>
      <c r="L49" s="6">
        <f>'CL &amp; Data'!L261/1000000000</f>
        <v>2.7654000000000001</v>
      </c>
      <c r="M49" s="8"/>
      <c r="N49" s="6">
        <f>'CL &amp; Data'!M261</f>
        <v>-10.455476000000001</v>
      </c>
      <c r="O49" s="13">
        <f t="shared" si="2"/>
        <v>-2.1174700000000009</v>
      </c>
      <c r="P49" s="6">
        <f>'CL &amp; Data'!N261</f>
        <v>-9.2826786000000006</v>
      </c>
      <c r="Q49" s="8"/>
      <c r="R49" s="6">
        <f>'CL &amp; Data'!M367</f>
        <v>-12.114962999999999</v>
      </c>
      <c r="S49" s="13">
        <f t="shared" si="3"/>
        <v>-2.0176229999999986</v>
      </c>
      <c r="T49" s="6">
        <f>'CL &amp; Data'!N367</f>
        <v>-7.9877672000000004</v>
      </c>
      <c r="U49" s="8"/>
      <c r="V49" s="80">
        <f>'CL &amp; Data'!B367/1000000000</f>
        <v>2.7654000000000001</v>
      </c>
    </row>
    <row r="50" spans="2:22" x14ac:dyDescent="0.25">
      <c r="B50" s="6">
        <f>'CL &amp; Data'!B262/1000000000</f>
        <v>2.8252999999999999</v>
      </c>
      <c r="C50" s="8"/>
      <c r="D50" s="6">
        <f>'CL &amp; Data'!C262</f>
        <v>-9.9269523999999993</v>
      </c>
      <c r="E50" s="13">
        <f t="shared" si="0"/>
        <v>-1.9424877999999994</v>
      </c>
      <c r="F50" s="6">
        <f>'CL &amp; Data'!D262</f>
        <v>-8.1470965999999994</v>
      </c>
      <c r="G50" s="8"/>
      <c r="H50" s="6">
        <f>'CL &amp; Data'!C368</f>
        <v>-13.088736000000001</v>
      </c>
      <c r="I50" s="13">
        <f t="shared" si="1"/>
        <v>-2.0275069999999999</v>
      </c>
      <c r="J50" s="6">
        <f>'CL &amp; Data'!D368</f>
        <v>-8.7800360000000008</v>
      </c>
      <c r="L50" s="6">
        <f>'CL &amp; Data'!L262/1000000000</f>
        <v>2.8252999999999999</v>
      </c>
      <c r="M50" s="8"/>
      <c r="N50" s="6">
        <f>'CL &amp; Data'!M262</f>
        <v>-10.649803</v>
      </c>
      <c r="O50" s="13">
        <f t="shared" si="2"/>
        <v>-2.3117970000000003</v>
      </c>
      <c r="P50" s="6">
        <f>'CL &amp; Data'!N262</f>
        <v>-8.5947732999999999</v>
      </c>
      <c r="Q50" s="8"/>
      <c r="R50" s="6">
        <f>'CL &amp; Data'!M368</f>
        <v>-12.351521</v>
      </c>
      <c r="S50" s="13">
        <f t="shared" si="3"/>
        <v>-2.2541809999999991</v>
      </c>
      <c r="T50" s="6">
        <f>'CL &amp; Data'!N368</f>
        <v>-7.5777054000000001</v>
      </c>
      <c r="U50" s="8"/>
      <c r="V50" s="80">
        <f>'CL &amp; Data'!B368/1000000000</f>
        <v>2.8252999999999999</v>
      </c>
    </row>
    <row r="51" spans="2:22" x14ac:dyDescent="0.25">
      <c r="B51" s="6">
        <f>'CL &amp; Data'!B263/1000000000</f>
        <v>2.8852000000000002</v>
      </c>
      <c r="C51" s="8"/>
      <c r="D51" s="6">
        <f>'CL &amp; Data'!C263</f>
        <v>-10.161623000000001</v>
      </c>
      <c r="E51" s="13">
        <f t="shared" si="0"/>
        <v>-2.1771584000000006</v>
      </c>
      <c r="F51" s="6">
        <f>'CL &amp; Data'!D263</f>
        <v>-7.5923075999999998</v>
      </c>
      <c r="G51" s="8"/>
      <c r="H51" s="6">
        <f>'CL &amp; Data'!C369</f>
        <v>-13.367864000000001</v>
      </c>
      <c r="I51" s="13">
        <f t="shared" si="1"/>
        <v>-2.306635</v>
      </c>
      <c r="J51" s="6">
        <f>'CL &amp; Data'!D369</f>
        <v>-8.2848033999999995</v>
      </c>
      <c r="L51" s="6">
        <f>'CL &amp; Data'!L263/1000000000</f>
        <v>2.8852000000000002</v>
      </c>
      <c r="M51" s="8"/>
      <c r="N51" s="6">
        <f>'CL &amp; Data'!M263</f>
        <v>-10.874249000000001</v>
      </c>
      <c r="O51" s="13">
        <f t="shared" si="2"/>
        <v>-2.5362430000000007</v>
      </c>
      <c r="P51" s="6">
        <f>'CL &amp; Data'!N263</f>
        <v>-7.9953623</v>
      </c>
      <c r="Q51" s="8"/>
      <c r="R51" s="6">
        <f>'CL &amp; Data'!M369</f>
        <v>-12.584033</v>
      </c>
      <c r="S51" s="13">
        <f t="shared" si="3"/>
        <v>-2.4866929999999989</v>
      </c>
      <c r="T51" s="6">
        <f>'CL &amp; Data'!N369</f>
        <v>-7.0961251000000001</v>
      </c>
      <c r="U51" s="8"/>
      <c r="V51" s="80">
        <f>'CL &amp; Data'!B369/1000000000</f>
        <v>2.8852000000000002</v>
      </c>
    </row>
    <row r="52" spans="2:22" x14ac:dyDescent="0.25">
      <c r="B52" s="6">
        <f>'CL &amp; Data'!B264/1000000000</f>
        <v>2.9451000000000001</v>
      </c>
      <c r="C52" s="8"/>
      <c r="D52" s="6">
        <f>'CL &amp; Data'!C264</f>
        <v>-10.441856</v>
      </c>
      <c r="E52" s="13">
        <f t="shared" si="0"/>
        <v>-2.4573913999999997</v>
      </c>
      <c r="F52" s="6">
        <f>'CL &amp; Data'!D264</f>
        <v>-7.1515493000000001</v>
      </c>
      <c r="G52" s="8"/>
      <c r="H52" s="6">
        <f>'CL &amp; Data'!C370</f>
        <v>-13.629296</v>
      </c>
      <c r="I52" s="13">
        <f t="shared" si="1"/>
        <v>-2.5680669999999992</v>
      </c>
      <c r="J52" s="6">
        <f>'CL &amp; Data'!D370</f>
        <v>-7.6825327999999997</v>
      </c>
      <c r="L52" s="6">
        <f>'CL &amp; Data'!L264/1000000000</f>
        <v>2.9451000000000001</v>
      </c>
      <c r="M52" s="8"/>
      <c r="N52" s="6">
        <f>'CL &amp; Data'!M264</f>
        <v>-11.159027</v>
      </c>
      <c r="O52" s="13">
        <f t="shared" si="2"/>
        <v>-2.821021</v>
      </c>
      <c r="P52" s="6">
        <f>'CL &amp; Data'!N264</f>
        <v>-7.5052776000000003</v>
      </c>
      <c r="Q52" s="8"/>
      <c r="R52" s="6">
        <f>'CL &amp; Data'!M370</f>
        <v>-12.866680000000001</v>
      </c>
      <c r="S52" s="13">
        <f t="shared" si="3"/>
        <v>-2.7693399999999997</v>
      </c>
      <c r="T52" s="6">
        <f>'CL &amp; Data'!N370</f>
        <v>-6.6396708000000002</v>
      </c>
      <c r="U52" s="8"/>
      <c r="V52" s="80">
        <f>'CL &amp; Data'!B370/1000000000</f>
        <v>2.9451000000000001</v>
      </c>
    </row>
    <row r="53" spans="2:22" x14ac:dyDescent="0.25">
      <c r="B53" s="6">
        <f>'CL &amp; Data'!B265/1000000000</f>
        <v>3.0049999999999999</v>
      </c>
      <c r="C53" s="8"/>
      <c r="D53" s="6">
        <f>'CL &amp; Data'!C265</f>
        <v>-10.756843999999999</v>
      </c>
      <c r="E53" s="13">
        <f t="shared" si="0"/>
        <v>-2.7723793999999993</v>
      </c>
      <c r="F53" s="6">
        <f>'CL &amp; Data'!D265</f>
        <v>-6.7367968999999999</v>
      </c>
      <c r="G53" s="8"/>
      <c r="H53" s="6">
        <f>'CL &amp; Data'!C371</f>
        <v>-13.903995</v>
      </c>
      <c r="I53" s="13">
        <f t="shared" si="1"/>
        <v>-2.8427659999999992</v>
      </c>
      <c r="J53" s="6">
        <f>'CL &amp; Data'!D371</f>
        <v>-7.1290183000000003</v>
      </c>
      <c r="L53" s="6">
        <f>'CL &amp; Data'!L265/1000000000</f>
        <v>3.0049999999999999</v>
      </c>
      <c r="M53" s="8"/>
      <c r="N53" s="6">
        <f>'CL &amp; Data'!M265</f>
        <v>-11.473053999999999</v>
      </c>
      <c r="O53" s="13">
        <f t="shared" si="2"/>
        <v>-3.1350479999999994</v>
      </c>
      <c r="P53" s="6">
        <f>'CL &amp; Data'!N265</f>
        <v>-7.0415172999999998</v>
      </c>
      <c r="Q53" s="8"/>
      <c r="R53" s="6">
        <f>'CL &amp; Data'!M371</f>
        <v>-13.199438000000001</v>
      </c>
      <c r="S53" s="13">
        <f t="shared" si="3"/>
        <v>-3.1020979999999998</v>
      </c>
      <c r="T53" s="6">
        <f>'CL &amp; Data'!N371</f>
        <v>-6.2722401999999997</v>
      </c>
      <c r="U53" s="8"/>
      <c r="V53" s="80">
        <f>'CL &amp; Data'!B371/1000000000</f>
        <v>3.0049999999999999</v>
      </c>
    </row>
    <row r="54" spans="2:22" x14ac:dyDescent="0.25">
      <c r="B54" s="6">
        <f>'CL &amp; Data'!B266/1000000000</f>
        <v>3.0649000000000002</v>
      </c>
      <c r="D54" s="6">
        <f>'CL &amp; Data'!C266</f>
        <v>-11.068197</v>
      </c>
      <c r="E54" s="13">
        <f t="shared" si="0"/>
        <v>-3.0837323999999997</v>
      </c>
      <c r="F54" s="6">
        <f>'CL &amp; Data'!D266</f>
        <v>-6.3236632000000004</v>
      </c>
      <c r="H54" s="6">
        <f>'CL &amp; Data'!C372</f>
        <v>-14.241446</v>
      </c>
      <c r="I54" s="13">
        <f t="shared" si="1"/>
        <v>-3.180216999999999</v>
      </c>
      <c r="J54" s="6">
        <f>'CL &amp; Data'!D372</f>
        <v>-6.6868105</v>
      </c>
      <c r="L54" s="6">
        <f>'CL &amp; Data'!L266/1000000000</f>
        <v>3.0649000000000002</v>
      </c>
      <c r="N54" s="6">
        <f>'CL &amp; Data'!M266</f>
        <v>-11.789145</v>
      </c>
      <c r="O54" s="13">
        <f t="shared" si="2"/>
        <v>-3.4511389999999995</v>
      </c>
      <c r="P54" s="6">
        <f>'CL &amp; Data'!N266</f>
        <v>-6.5805353999999996</v>
      </c>
      <c r="R54" s="6">
        <f>'CL &amp; Data'!M372</f>
        <v>-13.543253999999999</v>
      </c>
      <c r="S54" s="13">
        <f t="shared" si="3"/>
        <v>-3.4459139999999984</v>
      </c>
      <c r="T54" s="6">
        <f>'CL &amp; Data'!N372</f>
        <v>-5.9049749</v>
      </c>
      <c r="V54" s="80">
        <f>'CL &amp; Data'!B372/1000000000</f>
        <v>3.0649000000000002</v>
      </c>
    </row>
    <row r="55" spans="2:22" x14ac:dyDescent="0.25">
      <c r="B55" s="6">
        <f>'CL &amp; Data'!B267/1000000000</f>
        <v>3.1248</v>
      </c>
      <c r="D55" s="6">
        <f>'CL &amp; Data'!C267</f>
        <v>-11.408436</v>
      </c>
      <c r="E55" s="13">
        <f t="shared" si="0"/>
        <v>-3.4239714000000001</v>
      </c>
      <c r="F55" s="6">
        <f>'CL &amp; Data'!D267</f>
        <v>-5.9382720000000004</v>
      </c>
      <c r="H55" s="6">
        <f>'CL &amp; Data'!C373</f>
        <v>-14.593769999999999</v>
      </c>
      <c r="I55" s="13">
        <f t="shared" si="1"/>
        <v>-3.5325409999999984</v>
      </c>
      <c r="J55" s="6">
        <f>'CL &amp; Data'!D373</f>
        <v>-6.2699632999999997</v>
      </c>
      <c r="L55" s="6">
        <f>'CL &amp; Data'!L267/1000000000</f>
        <v>3.1248</v>
      </c>
      <c r="N55" s="6">
        <f>'CL &amp; Data'!M267</f>
        <v>-12.125068000000001</v>
      </c>
      <c r="O55" s="13">
        <f t="shared" si="2"/>
        <v>-3.7870620000000006</v>
      </c>
      <c r="P55" s="6">
        <f>'CL &amp; Data'!N267</f>
        <v>-6.1683965000000001</v>
      </c>
      <c r="R55" s="6">
        <f>'CL &amp; Data'!M373</f>
        <v>-13.878596</v>
      </c>
      <c r="S55" s="13">
        <f t="shared" si="3"/>
        <v>-3.7812559999999991</v>
      </c>
      <c r="T55" s="6">
        <f>'CL &amp; Data'!N373</f>
        <v>-5.5389847999999997</v>
      </c>
      <c r="V55" s="80">
        <f>'CL &amp; Data'!B373/1000000000</f>
        <v>3.1248</v>
      </c>
    </row>
    <row r="56" spans="2:22" x14ac:dyDescent="0.25">
      <c r="B56" s="6">
        <f>'CL &amp; Data'!B268/1000000000</f>
        <v>3.1846999999999999</v>
      </c>
      <c r="D56" s="6">
        <f>'CL &amp; Data'!C268</f>
        <v>-11.770538999999999</v>
      </c>
      <c r="E56" s="13">
        <f t="shared" si="0"/>
        <v>-3.7860743999999995</v>
      </c>
      <c r="F56" s="6">
        <f>'CL &amp; Data'!D268</f>
        <v>-5.6138167000000001</v>
      </c>
      <c r="H56" s="6">
        <f>'CL &amp; Data'!C374</f>
        <v>-14.936244</v>
      </c>
      <c r="I56" s="13">
        <f t="shared" si="1"/>
        <v>-3.8750149999999994</v>
      </c>
      <c r="J56" s="6">
        <f>'CL &amp; Data'!D374</f>
        <v>-5.8292403000000004</v>
      </c>
      <c r="L56" s="6">
        <f>'CL &amp; Data'!L268/1000000000</f>
        <v>3.1846999999999999</v>
      </c>
      <c r="N56" s="6">
        <f>'CL &amp; Data'!M268</f>
        <v>-12.507445000000001</v>
      </c>
      <c r="O56" s="13">
        <f t="shared" si="2"/>
        <v>-4.1694390000000006</v>
      </c>
      <c r="P56" s="6">
        <f>'CL &amp; Data'!N268</f>
        <v>-5.8107275999999999</v>
      </c>
      <c r="R56" s="6">
        <f>'CL &amp; Data'!M374</f>
        <v>-14.234234000000001</v>
      </c>
      <c r="S56" s="13">
        <f t="shared" si="3"/>
        <v>-4.1368939999999998</v>
      </c>
      <c r="T56" s="6">
        <f>'CL &amp; Data'!N374</f>
        <v>-5.2289418999999997</v>
      </c>
      <c r="V56" s="80">
        <f>'CL &amp; Data'!B374/1000000000</f>
        <v>3.1846999999999999</v>
      </c>
    </row>
    <row r="57" spans="2:22" x14ac:dyDescent="0.25">
      <c r="B57" s="6">
        <f>'CL &amp; Data'!B269/1000000000</f>
        <v>3.2446000000000002</v>
      </c>
      <c r="D57" s="6">
        <f>'CL &amp; Data'!C269</f>
        <v>-12.181259000000001</v>
      </c>
      <c r="E57" s="13">
        <f t="shared" si="0"/>
        <v>-4.1967944000000008</v>
      </c>
      <c r="F57" s="6">
        <f>'CL &amp; Data'!D269</f>
        <v>-5.3004341000000004</v>
      </c>
      <c r="H57" s="6">
        <f>'CL &amp; Data'!C375</f>
        <v>-15.319751</v>
      </c>
      <c r="I57" s="13">
        <f t="shared" si="1"/>
        <v>-4.2585219999999993</v>
      </c>
      <c r="J57" s="6">
        <f>'CL &amp; Data'!D375</f>
        <v>-5.4249115000000003</v>
      </c>
      <c r="L57" s="6">
        <f>'CL &amp; Data'!L269/1000000000</f>
        <v>3.2446000000000002</v>
      </c>
      <c r="N57" s="6">
        <f>'CL &amp; Data'!M269</f>
        <v>-12.935893999999999</v>
      </c>
      <c r="O57" s="13">
        <f t="shared" si="2"/>
        <v>-4.5978879999999993</v>
      </c>
      <c r="P57" s="6">
        <f>'CL &amp; Data'!N269</f>
        <v>-5.4677848999999998</v>
      </c>
      <c r="R57" s="6">
        <f>'CL &amp; Data'!M375</f>
        <v>-14.648012</v>
      </c>
      <c r="S57" s="13">
        <f t="shared" si="3"/>
        <v>-4.5506719999999987</v>
      </c>
      <c r="T57" s="6">
        <f>'CL &amp; Data'!N375</f>
        <v>-4.9647999</v>
      </c>
      <c r="V57" s="80">
        <f>'CL &amp; Data'!B375/1000000000</f>
        <v>3.2446000000000002</v>
      </c>
    </row>
    <row r="58" spans="2:22" x14ac:dyDescent="0.25">
      <c r="B58" s="6">
        <f>'CL &amp; Data'!B270/1000000000</f>
        <v>3.3045</v>
      </c>
      <c r="D58" s="6">
        <f>'CL &amp; Data'!C270</f>
        <v>-12.585649999999999</v>
      </c>
      <c r="E58" s="13">
        <f t="shared" si="0"/>
        <v>-4.6011853999999994</v>
      </c>
      <c r="F58" s="6">
        <f>'CL &amp; Data'!D270</f>
        <v>-4.9950032000000002</v>
      </c>
      <c r="H58" s="6">
        <f>'CL &amp; Data'!C376</f>
        <v>-15.774138000000001</v>
      </c>
      <c r="I58" s="13">
        <f t="shared" si="1"/>
        <v>-4.7129089999999998</v>
      </c>
      <c r="J58" s="6">
        <f>'CL &amp; Data'!D376</f>
        <v>-5.0969834000000001</v>
      </c>
      <c r="L58" s="6">
        <f>'CL &amp; Data'!L270/1000000000</f>
        <v>3.3045</v>
      </c>
      <c r="N58" s="6">
        <f>'CL &amp; Data'!M270</f>
        <v>-13.3726</v>
      </c>
      <c r="O58" s="13">
        <f t="shared" si="2"/>
        <v>-5.0345940000000002</v>
      </c>
      <c r="P58" s="6">
        <f>'CL &amp; Data'!N270</f>
        <v>-5.1253818999999998</v>
      </c>
      <c r="R58" s="6">
        <f>'CL &amp; Data'!M376</f>
        <v>-15.027525000000001</v>
      </c>
      <c r="S58" s="13">
        <f t="shared" si="3"/>
        <v>-4.9301849999999998</v>
      </c>
      <c r="T58" s="6">
        <f>'CL &amp; Data'!N376</f>
        <v>-4.7101687999999999</v>
      </c>
      <c r="V58" s="80">
        <f>'CL &amp; Data'!B376/1000000000</f>
        <v>3.3045</v>
      </c>
    </row>
    <row r="59" spans="2:22" x14ac:dyDescent="0.25">
      <c r="B59" s="6">
        <f>'CL &amp; Data'!B271/1000000000</f>
        <v>3.3643999999999998</v>
      </c>
      <c r="D59" s="6">
        <f>'CL &amp; Data'!C271</f>
        <v>-13.02744</v>
      </c>
      <c r="E59" s="13">
        <f t="shared" si="0"/>
        <v>-5.0429754000000004</v>
      </c>
      <c r="F59" s="6">
        <f>'CL &amp; Data'!D271</f>
        <v>-4.7068076000000003</v>
      </c>
      <c r="H59" s="6">
        <f>'CL &amp; Data'!C377</f>
        <v>-16.245781000000001</v>
      </c>
      <c r="I59" s="13">
        <f t="shared" si="1"/>
        <v>-5.184552</v>
      </c>
      <c r="J59" s="6">
        <f>'CL &amp; Data'!D377</f>
        <v>-4.7884754999999997</v>
      </c>
      <c r="L59" s="6">
        <f>'CL &amp; Data'!L271/1000000000</f>
        <v>3.3643999999999998</v>
      </c>
      <c r="N59" s="6">
        <f>'CL &amp; Data'!M271</f>
        <v>-13.870482000000001</v>
      </c>
      <c r="O59" s="13">
        <f t="shared" si="2"/>
        <v>-5.5324760000000008</v>
      </c>
      <c r="P59" s="6">
        <f>'CL &amp; Data'!N271</f>
        <v>-4.8156362000000001</v>
      </c>
      <c r="R59" s="6">
        <f>'CL &amp; Data'!M377</f>
        <v>-15.41798</v>
      </c>
      <c r="S59" s="13">
        <f t="shared" si="3"/>
        <v>-5.3206399999999991</v>
      </c>
      <c r="T59" s="6">
        <f>'CL &amp; Data'!N377</f>
        <v>-4.4719658000000004</v>
      </c>
      <c r="V59" s="80">
        <f>'CL &amp; Data'!B377/1000000000</f>
        <v>3.3643999999999998</v>
      </c>
    </row>
    <row r="60" spans="2:22" x14ac:dyDescent="0.25">
      <c r="B60" s="6">
        <f>'CL &amp; Data'!B272/1000000000</f>
        <v>3.4243000000000001</v>
      </c>
      <c r="D60" s="6">
        <f>'CL &amp; Data'!C272</f>
        <v>-13.513983</v>
      </c>
      <c r="E60" s="13">
        <f t="shared" si="0"/>
        <v>-5.5295183999999997</v>
      </c>
      <c r="F60" s="6">
        <f>'CL &amp; Data'!D272</f>
        <v>-4.4601221000000004</v>
      </c>
      <c r="H60" s="6">
        <f>'CL &amp; Data'!C378</f>
        <v>-16.696290999999999</v>
      </c>
      <c r="I60" s="13">
        <f t="shared" si="1"/>
        <v>-5.6350619999999978</v>
      </c>
      <c r="J60" s="6">
        <f>'CL &amp; Data'!D378</f>
        <v>-4.4869595000000002</v>
      </c>
      <c r="L60" s="6">
        <f>'CL &amp; Data'!L272/1000000000</f>
        <v>3.4243000000000001</v>
      </c>
      <c r="N60" s="6">
        <f>'CL &amp; Data'!M272</f>
        <v>-14.40184</v>
      </c>
      <c r="O60" s="13">
        <f t="shared" si="2"/>
        <v>-6.0638339999999999</v>
      </c>
      <c r="P60" s="6">
        <f>'CL &amp; Data'!N272</f>
        <v>-4.5422872999999999</v>
      </c>
      <c r="R60" s="6">
        <f>'CL &amp; Data'!M378</f>
        <v>-15.856182</v>
      </c>
      <c r="S60" s="13">
        <f t="shared" si="3"/>
        <v>-5.7588419999999996</v>
      </c>
      <c r="T60" s="6">
        <f>'CL &amp; Data'!N378</f>
        <v>-4.2650480000000002</v>
      </c>
      <c r="V60" s="80">
        <f>'CL &amp; Data'!B378/1000000000</f>
        <v>3.4243000000000001</v>
      </c>
    </row>
    <row r="61" spans="2:22" x14ac:dyDescent="0.25">
      <c r="B61" s="6">
        <f>'CL &amp; Data'!B273/1000000000</f>
        <v>3.4842</v>
      </c>
      <c r="D61" s="6">
        <f>'CL &amp; Data'!C273</f>
        <v>-14.018796999999999</v>
      </c>
      <c r="E61" s="13">
        <f t="shared" si="0"/>
        <v>-6.0343323999999994</v>
      </c>
      <c r="F61" s="6">
        <f>'CL &amp; Data'!D273</f>
        <v>-4.2301473999999999</v>
      </c>
      <c r="H61" s="6">
        <f>'CL &amp; Data'!C379</f>
        <v>-17.207671999999999</v>
      </c>
      <c r="I61" s="13">
        <f t="shared" si="1"/>
        <v>-6.1464429999999979</v>
      </c>
      <c r="J61" s="6">
        <f>'CL &amp; Data'!D379</f>
        <v>-4.2299509000000004</v>
      </c>
      <c r="L61" s="6">
        <f>'CL &amp; Data'!L273/1000000000</f>
        <v>3.4842</v>
      </c>
      <c r="N61" s="6">
        <f>'CL &amp; Data'!M273</f>
        <v>-14.939413</v>
      </c>
      <c r="O61" s="13">
        <f t="shared" si="2"/>
        <v>-6.601407</v>
      </c>
      <c r="P61" s="6">
        <f>'CL &amp; Data'!N273</f>
        <v>-4.2939838999999997</v>
      </c>
      <c r="R61" s="6">
        <f>'CL &amp; Data'!M379</f>
        <v>-16.339545999999999</v>
      </c>
      <c r="S61" s="13">
        <f t="shared" si="3"/>
        <v>-6.2422059999999977</v>
      </c>
      <c r="T61" s="6">
        <f>'CL &amp; Data'!N379</f>
        <v>-4.0809411999999998</v>
      </c>
      <c r="V61" s="80">
        <f>'CL &amp; Data'!B379/1000000000</f>
        <v>3.4842</v>
      </c>
    </row>
    <row r="62" spans="2:22" x14ac:dyDescent="0.25">
      <c r="B62" s="6">
        <f>'CL &amp; Data'!B274/1000000000</f>
        <v>3.5440999999999998</v>
      </c>
      <c r="D62" s="6">
        <f>'CL &amp; Data'!C274</f>
        <v>-14.486362</v>
      </c>
      <c r="E62" s="13">
        <f t="shared" si="0"/>
        <v>-6.5018973999999998</v>
      </c>
      <c r="F62" s="6">
        <f>'CL &amp; Data'!D274</f>
        <v>-4.0168128000000003</v>
      </c>
      <c r="H62" s="6">
        <f>'CL &amp; Data'!C380</f>
        <v>-17.697168000000001</v>
      </c>
      <c r="I62" s="13">
        <f t="shared" si="1"/>
        <v>-6.6359390000000005</v>
      </c>
      <c r="J62" s="6">
        <f>'CL &amp; Data'!D380</f>
        <v>-4.0154500000000004</v>
      </c>
      <c r="L62" s="6">
        <f>'CL &amp; Data'!L274/1000000000</f>
        <v>3.5440999999999998</v>
      </c>
      <c r="N62" s="6">
        <f>'CL &amp; Data'!M274</f>
        <v>-15.418194</v>
      </c>
      <c r="O62" s="13">
        <f t="shared" si="2"/>
        <v>-7.0801879999999997</v>
      </c>
      <c r="P62" s="6">
        <f>'CL &amp; Data'!N274</f>
        <v>-4.0656309000000004</v>
      </c>
      <c r="R62" s="6">
        <f>'CL &amp; Data'!M380</f>
        <v>-16.810009000000001</v>
      </c>
      <c r="S62" s="13">
        <f t="shared" si="3"/>
        <v>-6.712669</v>
      </c>
      <c r="T62" s="6">
        <f>'CL &amp; Data'!N380</f>
        <v>-3.8958843000000001</v>
      </c>
      <c r="V62" s="80">
        <f>'CL &amp; Data'!B380/1000000000</f>
        <v>3.5440999999999998</v>
      </c>
    </row>
    <row r="63" spans="2:22" x14ac:dyDescent="0.25">
      <c r="B63" s="6">
        <f>'CL &amp; Data'!B275/1000000000</f>
        <v>3.6040000000000001</v>
      </c>
      <c r="D63" s="6">
        <f>'CL &amp; Data'!C275</f>
        <v>-14.986696</v>
      </c>
      <c r="E63" s="13">
        <f t="shared" si="0"/>
        <v>-7.0022314000000003</v>
      </c>
      <c r="F63" s="6">
        <f>'CL &amp; Data'!D275</f>
        <v>-3.8164318000000002</v>
      </c>
      <c r="H63" s="6">
        <f>'CL &amp; Data'!C381</f>
        <v>-18.249856999999999</v>
      </c>
      <c r="I63" s="13">
        <f t="shared" si="1"/>
        <v>-7.1886279999999978</v>
      </c>
      <c r="J63" s="6">
        <f>'CL &amp; Data'!D381</f>
        <v>-3.8208015</v>
      </c>
      <c r="L63" s="6">
        <f>'CL &amp; Data'!L275/1000000000</f>
        <v>3.6040000000000001</v>
      </c>
      <c r="N63" s="6">
        <f>'CL &amp; Data'!M275</f>
        <v>-15.934708000000001</v>
      </c>
      <c r="O63" s="13">
        <f t="shared" si="2"/>
        <v>-7.5967020000000005</v>
      </c>
      <c r="P63" s="6">
        <f>'CL &amp; Data'!N275</f>
        <v>-3.8645266999999999</v>
      </c>
      <c r="R63" s="6">
        <f>'CL &amp; Data'!M381</f>
        <v>-17.312922</v>
      </c>
      <c r="S63" s="13">
        <f t="shared" si="3"/>
        <v>-7.2155819999999995</v>
      </c>
      <c r="T63" s="6">
        <f>'CL &amp; Data'!N381</f>
        <v>-3.7286248</v>
      </c>
      <c r="V63" s="80">
        <f>'CL &amp; Data'!B381/1000000000</f>
        <v>3.6040000000000001</v>
      </c>
    </row>
    <row r="64" spans="2:22" x14ac:dyDescent="0.25">
      <c r="B64" s="6">
        <f>'CL &amp; Data'!B276/1000000000</f>
        <v>3.6638999999999999</v>
      </c>
      <c r="D64" s="6">
        <f>'CL &amp; Data'!C276</f>
        <v>-15.545094000000001</v>
      </c>
      <c r="E64" s="13">
        <f t="shared" si="0"/>
        <v>-7.5606294000000007</v>
      </c>
      <c r="F64" s="6">
        <f>'CL &amp; Data'!D276</f>
        <v>-3.6440811000000002</v>
      </c>
      <c r="H64" s="6">
        <f>'CL &amp; Data'!C382</f>
        <v>-18.759108000000001</v>
      </c>
      <c r="I64" s="13">
        <f t="shared" si="1"/>
        <v>-7.6978790000000004</v>
      </c>
      <c r="J64" s="6">
        <f>'CL &amp; Data'!D382</f>
        <v>-3.6298691999999999</v>
      </c>
      <c r="L64" s="6">
        <f>'CL &amp; Data'!L276/1000000000</f>
        <v>3.6638999999999999</v>
      </c>
      <c r="N64" s="6">
        <f>'CL &amp; Data'!M276</f>
        <v>-16.517578</v>
      </c>
      <c r="O64" s="13">
        <f t="shared" si="2"/>
        <v>-8.1795720000000003</v>
      </c>
      <c r="P64" s="6">
        <f>'CL &amp; Data'!N276</f>
        <v>-3.6867089000000002</v>
      </c>
      <c r="R64" s="6">
        <f>'CL &amp; Data'!M382</f>
        <v>-17.882822000000001</v>
      </c>
      <c r="S64" s="13">
        <f t="shared" si="3"/>
        <v>-7.785482</v>
      </c>
      <c r="T64" s="6">
        <f>'CL &amp; Data'!N382</f>
        <v>-3.5788821999999998</v>
      </c>
      <c r="V64" s="80">
        <f>'CL &amp; Data'!B382/1000000000</f>
        <v>3.6638999999999999</v>
      </c>
    </row>
    <row r="65" spans="2:22" x14ac:dyDescent="0.25">
      <c r="B65" s="6">
        <f>'CL &amp; Data'!B277/1000000000</f>
        <v>3.7238000000000002</v>
      </c>
      <c r="D65" s="6">
        <f>'CL &amp; Data'!C277</f>
        <v>-16.145277</v>
      </c>
      <c r="E65" s="13">
        <f t="shared" si="0"/>
        <v>-8.1608124000000011</v>
      </c>
      <c r="F65" s="6">
        <f>'CL &amp; Data'!D277</f>
        <v>-3.4824118999999998</v>
      </c>
      <c r="H65" s="6">
        <f>'CL &amp; Data'!C383</f>
        <v>-19.366444000000001</v>
      </c>
      <c r="I65" s="13">
        <f t="shared" si="1"/>
        <v>-8.3052150000000005</v>
      </c>
      <c r="J65" s="6">
        <f>'CL &amp; Data'!D383</f>
        <v>-3.4734421000000002</v>
      </c>
      <c r="L65" s="6">
        <f>'CL &amp; Data'!L277/1000000000</f>
        <v>3.7238000000000002</v>
      </c>
      <c r="N65" s="6">
        <f>'CL &amp; Data'!M277</f>
        <v>-17.125834999999999</v>
      </c>
      <c r="O65" s="13">
        <f t="shared" si="2"/>
        <v>-8.7878289999999986</v>
      </c>
      <c r="P65" s="6">
        <f>'CL &amp; Data'!N277</f>
        <v>-3.5223365000000002</v>
      </c>
      <c r="R65" s="6">
        <f>'CL &amp; Data'!M383</f>
        <v>-18.442007</v>
      </c>
      <c r="S65" s="13">
        <f t="shared" si="3"/>
        <v>-8.3446669999999994</v>
      </c>
      <c r="T65" s="6">
        <f>'CL &amp; Data'!N383</f>
        <v>-3.4425129999999999</v>
      </c>
      <c r="V65" s="80">
        <f>'CL &amp; Data'!B383/1000000000</f>
        <v>3.7238000000000002</v>
      </c>
    </row>
    <row r="66" spans="2:22" x14ac:dyDescent="0.25">
      <c r="B66" s="6">
        <f>'CL &amp; Data'!B278/1000000000</f>
        <v>3.7837000000000001</v>
      </c>
      <c r="D66" s="6">
        <f>'CL &amp; Data'!C278</f>
        <v>-16.747543</v>
      </c>
      <c r="E66" s="13">
        <f t="shared" si="0"/>
        <v>-8.7630784000000013</v>
      </c>
      <c r="F66" s="6">
        <f>'CL &amp; Data'!D278</f>
        <v>-3.3370848</v>
      </c>
      <c r="H66" s="6">
        <f>'CL &amp; Data'!C384</f>
        <v>-19.956305</v>
      </c>
      <c r="I66" s="13">
        <f t="shared" si="1"/>
        <v>-8.8950759999999995</v>
      </c>
      <c r="J66" s="6">
        <f>'CL &amp; Data'!D384</f>
        <v>-3.3348803999999999</v>
      </c>
      <c r="L66" s="6">
        <f>'CL &amp; Data'!L278/1000000000</f>
        <v>3.7837000000000001</v>
      </c>
      <c r="N66" s="6">
        <f>'CL &amp; Data'!M278</f>
        <v>-17.745884</v>
      </c>
      <c r="O66" s="13">
        <f t="shared" si="2"/>
        <v>-9.4078780000000002</v>
      </c>
      <c r="P66" s="6">
        <f>'CL &amp; Data'!N278</f>
        <v>-3.3716195</v>
      </c>
      <c r="R66" s="6">
        <f>'CL &amp; Data'!M384</f>
        <v>-18.993435000000002</v>
      </c>
      <c r="S66" s="13">
        <f t="shared" si="3"/>
        <v>-8.8960950000000008</v>
      </c>
      <c r="T66" s="6">
        <f>'CL &amp; Data'!N384</f>
        <v>-3.3089797000000001</v>
      </c>
      <c r="V66" s="80">
        <f>'CL &amp; Data'!B384/1000000000</f>
        <v>3.7837000000000001</v>
      </c>
    </row>
    <row r="67" spans="2:22" x14ac:dyDescent="0.25">
      <c r="B67" s="6">
        <f>'CL &amp; Data'!B279/1000000000</f>
        <v>3.8435999999999999</v>
      </c>
      <c r="D67" s="6">
        <f>'CL &amp; Data'!C279</f>
        <v>-17.35718</v>
      </c>
      <c r="E67" s="13">
        <f t="shared" si="0"/>
        <v>-9.3727154000000006</v>
      </c>
      <c r="F67" s="6">
        <f>'CL &amp; Data'!D279</f>
        <v>-3.1995133999999998</v>
      </c>
      <c r="H67" s="6">
        <f>'CL &amp; Data'!C385</f>
        <v>-20.523019999999999</v>
      </c>
      <c r="I67" s="13">
        <f t="shared" si="1"/>
        <v>-9.4617909999999981</v>
      </c>
      <c r="J67" s="6">
        <f>'CL &amp; Data'!D385</f>
        <v>-3.2050964999999998</v>
      </c>
      <c r="L67" s="6">
        <f>'CL &amp; Data'!L279/1000000000</f>
        <v>3.8435999999999999</v>
      </c>
      <c r="N67" s="6">
        <f>'CL &amp; Data'!M279</f>
        <v>-18.352544999999999</v>
      </c>
      <c r="O67" s="13">
        <f t="shared" si="2"/>
        <v>-10.014538999999999</v>
      </c>
      <c r="P67" s="6">
        <f>'CL &amp; Data'!N279</f>
        <v>-3.2334676</v>
      </c>
      <c r="R67" s="6">
        <f>'CL &amp; Data'!M385</f>
        <v>-19.559225000000001</v>
      </c>
      <c r="S67" s="13">
        <f t="shared" si="3"/>
        <v>-9.4618850000000005</v>
      </c>
      <c r="T67" s="6">
        <f>'CL &amp; Data'!N385</f>
        <v>-3.1902501999999999</v>
      </c>
      <c r="V67" s="80">
        <f>'CL &amp; Data'!B385/1000000000</f>
        <v>3.8435999999999999</v>
      </c>
    </row>
    <row r="68" spans="2:22" x14ac:dyDescent="0.25">
      <c r="B68" s="6">
        <f>'CL &amp; Data'!B280/1000000000</f>
        <v>3.9035000000000002</v>
      </c>
      <c r="D68" s="6">
        <f>'CL &amp; Data'!C280</f>
        <v>-18.024550999999999</v>
      </c>
      <c r="E68" s="13">
        <f t="shared" ref="E68:E103" si="4">D68-$D$5</f>
        <v>-10.0400864</v>
      </c>
      <c r="F68" s="6">
        <f>'CL &amp; Data'!D280</f>
        <v>-3.0837488</v>
      </c>
      <c r="H68" s="6">
        <f>'CL &amp; Data'!C386</f>
        <v>-21.113035</v>
      </c>
      <c r="I68" s="13">
        <f t="shared" ref="I68:I101" si="5">H68-$H$3</f>
        <v>-10.051805999999999</v>
      </c>
      <c r="J68" s="6">
        <f>'CL &amp; Data'!D386</f>
        <v>-3.0847191999999999</v>
      </c>
      <c r="L68" s="6">
        <f>'CL &amp; Data'!L280/1000000000</f>
        <v>3.9035000000000002</v>
      </c>
      <c r="N68" s="6">
        <f>'CL &amp; Data'!M280</f>
        <v>-18.996738000000001</v>
      </c>
      <c r="O68" s="13">
        <f t="shared" ref="O68:O103" si="6">N68-$N$21</f>
        <v>-10.658732000000001</v>
      </c>
      <c r="P68" s="6">
        <f>'CL &amp; Data'!N280</f>
        <v>-3.1158228000000001</v>
      </c>
      <c r="R68" s="6">
        <f>'CL &amp; Data'!M386</f>
        <v>-20.192634999999999</v>
      </c>
      <c r="S68" s="13">
        <f t="shared" ref="S68:S103" si="7">R68-$R$3</f>
        <v>-10.095294999999998</v>
      </c>
      <c r="T68" s="6">
        <f>'CL &amp; Data'!N386</f>
        <v>-3.0844922000000001</v>
      </c>
      <c r="V68" s="80">
        <f>'CL &amp; Data'!B386/1000000000</f>
        <v>3.9035000000000002</v>
      </c>
    </row>
    <row r="69" spans="2:22" x14ac:dyDescent="0.25">
      <c r="B69" s="6">
        <f>'CL &amp; Data'!B281/1000000000</f>
        <v>3.9634</v>
      </c>
      <c r="D69" s="6">
        <f>'CL &amp; Data'!C281</f>
        <v>-18.699771999999999</v>
      </c>
      <c r="E69" s="13">
        <f t="shared" si="4"/>
        <v>-10.7153074</v>
      </c>
      <c r="F69" s="6">
        <f>'CL &amp; Data'!D281</f>
        <v>-2.9783895</v>
      </c>
      <c r="H69" s="6">
        <f>'CL &amp; Data'!C387</f>
        <v>-21.728603</v>
      </c>
      <c r="I69" s="13">
        <f t="shared" si="5"/>
        <v>-10.667373999999999</v>
      </c>
      <c r="J69" s="6">
        <f>'CL &amp; Data'!D387</f>
        <v>-2.9822440000000001</v>
      </c>
      <c r="L69" s="6">
        <f>'CL &amp; Data'!L281/1000000000</f>
        <v>3.9634</v>
      </c>
      <c r="N69" s="6">
        <f>'CL &amp; Data'!M281</f>
        <v>-19.636150000000001</v>
      </c>
      <c r="O69" s="13">
        <f t="shared" si="6"/>
        <v>-11.298144000000001</v>
      </c>
      <c r="P69" s="6">
        <f>'CL &amp; Data'!N281</f>
        <v>-3.0092409</v>
      </c>
      <c r="R69" s="6">
        <f>'CL &amp; Data'!M387</f>
        <v>-20.865594999999999</v>
      </c>
      <c r="S69" s="13">
        <f t="shared" si="7"/>
        <v>-10.768254999999998</v>
      </c>
      <c r="T69" s="6">
        <f>'CL &amp; Data'!N387</f>
        <v>-2.9873265999999998</v>
      </c>
      <c r="V69" s="80">
        <f>'CL &amp; Data'!B387/1000000000</f>
        <v>3.9634</v>
      </c>
    </row>
    <row r="70" spans="2:22" x14ac:dyDescent="0.25">
      <c r="B70" s="6">
        <f>'CL &amp; Data'!B282/1000000000</f>
        <v>4.0232999999999999</v>
      </c>
      <c r="D70" s="6">
        <f>'CL &amp; Data'!C282</f>
        <v>-19.405439000000001</v>
      </c>
      <c r="E70" s="13">
        <f t="shared" si="4"/>
        <v>-11.420974400000002</v>
      </c>
      <c r="F70" s="6">
        <f>'CL &amp; Data'!D282</f>
        <v>-2.8807366000000001</v>
      </c>
      <c r="H70" s="6">
        <f>'CL &amp; Data'!C388</f>
        <v>-22.380548000000001</v>
      </c>
      <c r="I70" s="13">
        <f t="shared" si="5"/>
        <v>-11.319319</v>
      </c>
      <c r="J70" s="6">
        <f>'CL &amp; Data'!D388</f>
        <v>-2.8889152999999999</v>
      </c>
      <c r="L70" s="6">
        <f>'CL &amp; Data'!L282/1000000000</f>
        <v>4.0232999999999999</v>
      </c>
      <c r="N70" s="6">
        <f>'CL &amp; Data'!M282</f>
        <v>-20.297874</v>
      </c>
      <c r="O70" s="13">
        <f t="shared" si="6"/>
        <v>-11.959868</v>
      </c>
      <c r="P70" s="6">
        <f>'CL &amp; Data'!N282</f>
        <v>-2.9124569999999999</v>
      </c>
      <c r="R70" s="6">
        <f>'CL &amp; Data'!M388</f>
        <v>-21.543748999999998</v>
      </c>
      <c r="S70" s="13">
        <f t="shared" si="7"/>
        <v>-11.446408999999997</v>
      </c>
      <c r="T70" s="6">
        <f>'CL &amp; Data'!N388</f>
        <v>-2.8963399000000001</v>
      </c>
      <c r="V70" s="80">
        <f>'CL &amp; Data'!B388/1000000000</f>
        <v>4.0232999999999999</v>
      </c>
    </row>
    <row r="71" spans="2:22" x14ac:dyDescent="0.25">
      <c r="B71" s="6">
        <f>'CL &amp; Data'!B283/1000000000</f>
        <v>4.0831999999999997</v>
      </c>
      <c r="D71" s="6">
        <f>'CL &amp; Data'!C283</f>
        <v>-20.180761</v>
      </c>
      <c r="E71" s="13">
        <f t="shared" si="4"/>
        <v>-12.196296400000001</v>
      </c>
      <c r="F71" s="6">
        <f>'CL &amp; Data'!D283</f>
        <v>-2.7937254999999999</v>
      </c>
      <c r="H71" s="6">
        <f>'CL &amp; Data'!C389</f>
        <v>-23.045082000000001</v>
      </c>
      <c r="I71" s="13">
        <f t="shared" si="5"/>
        <v>-11.983853</v>
      </c>
      <c r="J71" s="6">
        <f>'CL &amp; Data'!D389</f>
        <v>-2.8019571000000001</v>
      </c>
      <c r="L71" s="6">
        <f>'CL &amp; Data'!L283/1000000000</f>
        <v>4.0831999999999997</v>
      </c>
      <c r="N71" s="6">
        <f>'CL &amp; Data'!M283</f>
        <v>-21.069621999999999</v>
      </c>
      <c r="O71" s="13">
        <f t="shared" si="6"/>
        <v>-12.731615999999999</v>
      </c>
      <c r="P71" s="6">
        <f>'CL &amp; Data'!N283</f>
        <v>-2.8258934</v>
      </c>
      <c r="R71" s="6">
        <f>'CL &amp; Data'!M389</f>
        <v>-22.256599000000001</v>
      </c>
      <c r="S71" s="13">
        <f t="shared" si="7"/>
        <v>-12.159259</v>
      </c>
      <c r="T71" s="6">
        <f>'CL &amp; Data'!N389</f>
        <v>-2.8132855999999999</v>
      </c>
      <c r="V71" s="80">
        <f>'CL &amp; Data'!B389/1000000000</f>
        <v>4.0831999999999997</v>
      </c>
    </row>
    <row r="72" spans="2:22" x14ac:dyDescent="0.25">
      <c r="B72" s="6">
        <f>'CL &amp; Data'!B284/1000000000</f>
        <v>4.1430999999999996</v>
      </c>
      <c r="D72" s="6">
        <f>'CL &amp; Data'!C284</f>
        <v>-20.996586000000001</v>
      </c>
      <c r="E72" s="13">
        <f t="shared" si="4"/>
        <v>-13.012121400000002</v>
      </c>
      <c r="F72" s="6">
        <f>'CL &amp; Data'!D284</f>
        <v>-2.7154136000000002</v>
      </c>
      <c r="H72" s="6">
        <f>'CL &amp; Data'!C390</f>
        <v>-23.809370000000001</v>
      </c>
      <c r="I72" s="13">
        <f t="shared" si="5"/>
        <v>-12.748141</v>
      </c>
      <c r="J72" s="6">
        <f>'CL &amp; Data'!D390</f>
        <v>-2.7275550000000002</v>
      </c>
      <c r="L72" s="6">
        <f>'CL &amp; Data'!L284/1000000000</f>
        <v>4.1430999999999996</v>
      </c>
      <c r="N72" s="6">
        <f>'CL &amp; Data'!M284</f>
        <v>-21.812325999999999</v>
      </c>
      <c r="O72" s="13">
        <f t="shared" si="6"/>
        <v>-13.474319999999999</v>
      </c>
      <c r="P72" s="6">
        <f>'CL &amp; Data'!N284</f>
        <v>-2.7484120999999999</v>
      </c>
      <c r="R72" s="6">
        <f>'CL &amp; Data'!M390</f>
        <v>-22.954813000000001</v>
      </c>
      <c r="S72" s="13">
        <f t="shared" si="7"/>
        <v>-12.857473000000001</v>
      </c>
      <c r="T72" s="6">
        <f>'CL &amp; Data'!N390</f>
        <v>-2.7370497999999999</v>
      </c>
      <c r="V72" s="80">
        <f>'CL &amp; Data'!B390/1000000000</f>
        <v>4.1430999999999996</v>
      </c>
    </row>
    <row r="73" spans="2:22" x14ac:dyDescent="0.25">
      <c r="B73" s="6">
        <f>'CL &amp; Data'!B285/1000000000</f>
        <v>4.2030000000000003</v>
      </c>
      <c r="D73" s="6">
        <f>'CL &amp; Data'!C285</f>
        <v>-21.859110000000001</v>
      </c>
      <c r="E73" s="13">
        <f t="shared" si="4"/>
        <v>-13.874645400000002</v>
      </c>
      <c r="F73" s="6">
        <f>'CL &amp; Data'!D285</f>
        <v>-2.6446711999999999</v>
      </c>
      <c r="H73" s="6">
        <f>'CL &amp; Data'!C391</f>
        <v>-24.592528999999999</v>
      </c>
      <c r="I73" s="13">
        <f t="shared" si="5"/>
        <v>-13.531299999999998</v>
      </c>
      <c r="J73" s="6">
        <f>'CL &amp; Data'!D391</f>
        <v>-2.6609370999999999</v>
      </c>
      <c r="L73" s="6">
        <f>'CL &amp; Data'!L285/1000000000</f>
        <v>4.2030000000000003</v>
      </c>
      <c r="N73" s="6">
        <f>'CL &amp; Data'!M285</f>
        <v>-22.602232000000001</v>
      </c>
      <c r="O73" s="13">
        <f t="shared" si="6"/>
        <v>-14.264226000000001</v>
      </c>
      <c r="P73" s="6">
        <f>'CL &amp; Data'!N285</f>
        <v>-2.6777381999999998</v>
      </c>
      <c r="R73" s="6">
        <f>'CL &amp; Data'!M391</f>
        <v>-23.71031</v>
      </c>
      <c r="S73" s="13">
        <f t="shared" si="7"/>
        <v>-13.612969999999999</v>
      </c>
      <c r="T73" s="6">
        <f>'CL &amp; Data'!N391</f>
        <v>-2.6679472999999998</v>
      </c>
      <c r="V73" s="80">
        <f>'CL &amp; Data'!B391/1000000000</f>
        <v>4.2030000000000003</v>
      </c>
    </row>
    <row r="74" spans="2:22" x14ac:dyDescent="0.25">
      <c r="B74" s="6">
        <f>'CL &amp; Data'!B286/1000000000</f>
        <v>4.2629000000000001</v>
      </c>
      <c r="D74" s="6">
        <f>'CL &amp; Data'!C286</f>
        <v>-22.733115999999999</v>
      </c>
      <c r="E74" s="13">
        <f t="shared" si="4"/>
        <v>-14.7486514</v>
      </c>
      <c r="F74" s="6">
        <f>'CL &amp; Data'!D286</f>
        <v>-2.5809114000000002</v>
      </c>
      <c r="H74" s="6">
        <f>'CL &amp; Data'!C392</f>
        <v>-25.320301000000001</v>
      </c>
      <c r="I74" s="13">
        <f t="shared" si="5"/>
        <v>-14.259072</v>
      </c>
      <c r="J74" s="6">
        <f>'CL &amp; Data'!D392</f>
        <v>-2.6018290999999998</v>
      </c>
      <c r="L74" s="6">
        <f>'CL &amp; Data'!L286/1000000000</f>
        <v>4.2629000000000001</v>
      </c>
      <c r="N74" s="6">
        <f>'CL &amp; Data'!M286</f>
        <v>-23.352131</v>
      </c>
      <c r="O74" s="13">
        <f t="shared" si="6"/>
        <v>-15.014125</v>
      </c>
      <c r="P74" s="6">
        <f>'CL &amp; Data'!N286</f>
        <v>-2.6129422</v>
      </c>
      <c r="R74" s="6">
        <f>'CL &amp; Data'!M392</f>
        <v>-24.560223000000001</v>
      </c>
      <c r="S74" s="13">
        <f t="shared" si="7"/>
        <v>-14.462883</v>
      </c>
      <c r="T74" s="6">
        <f>'CL &amp; Data'!N392</f>
        <v>-2.6025038</v>
      </c>
      <c r="V74" s="80">
        <f>'CL &amp; Data'!B392/1000000000</f>
        <v>4.2629000000000001</v>
      </c>
    </row>
    <row r="75" spans="2:22" x14ac:dyDescent="0.25">
      <c r="B75" s="6">
        <f>'CL &amp; Data'!B287/1000000000</f>
        <v>4.3228</v>
      </c>
      <c r="D75" s="6">
        <f>'CL &amp; Data'!C287</f>
        <v>-23.700126999999998</v>
      </c>
      <c r="E75" s="13">
        <f t="shared" si="4"/>
        <v>-15.715662399999999</v>
      </c>
      <c r="F75" s="6">
        <f>'CL &amp; Data'!D287</f>
        <v>-2.5256232999999999</v>
      </c>
      <c r="H75" s="6">
        <f>'CL &amp; Data'!C393</f>
        <v>-26.071611000000001</v>
      </c>
      <c r="I75" s="13">
        <f t="shared" si="5"/>
        <v>-15.010382</v>
      </c>
      <c r="J75" s="6">
        <f>'CL &amp; Data'!D393</f>
        <v>-2.5457858999999998</v>
      </c>
      <c r="L75" s="6">
        <f>'CL &amp; Data'!L287/1000000000</f>
        <v>4.3228</v>
      </c>
      <c r="N75" s="6">
        <f>'CL &amp; Data'!M287</f>
        <v>-24.249575</v>
      </c>
      <c r="O75" s="13">
        <f t="shared" si="6"/>
        <v>-15.911569</v>
      </c>
      <c r="P75" s="6">
        <f>'CL &amp; Data'!N287</f>
        <v>-2.5548978</v>
      </c>
      <c r="R75" s="6">
        <f>'CL &amp; Data'!M393</f>
        <v>-25.494944</v>
      </c>
      <c r="S75" s="13">
        <f t="shared" si="7"/>
        <v>-15.397603999999999</v>
      </c>
      <c r="T75" s="6">
        <f>'CL &amp; Data'!N393</f>
        <v>-2.5424644999999999</v>
      </c>
      <c r="V75" s="80">
        <f>'CL &amp; Data'!B393/1000000000</f>
        <v>4.3228</v>
      </c>
    </row>
    <row r="76" spans="2:22" x14ac:dyDescent="0.25">
      <c r="B76" s="6">
        <f>'CL &amp; Data'!B288/1000000000</f>
        <v>4.3826999999999998</v>
      </c>
      <c r="D76" s="6">
        <f>'CL &amp; Data'!C288</f>
        <v>-24.707100000000001</v>
      </c>
      <c r="E76" s="13">
        <f t="shared" si="4"/>
        <v>-16.722635400000001</v>
      </c>
      <c r="F76" s="6">
        <f>'CL &amp; Data'!D288</f>
        <v>-2.4745061000000002</v>
      </c>
      <c r="H76" s="6">
        <f>'CL &amp; Data'!C394</f>
        <v>-26.879456999999999</v>
      </c>
      <c r="I76" s="13">
        <f t="shared" si="5"/>
        <v>-15.818227999999998</v>
      </c>
      <c r="J76" s="6">
        <f>'CL &amp; Data'!D394</f>
        <v>-2.4973474000000002</v>
      </c>
      <c r="L76" s="6">
        <f>'CL &amp; Data'!L288/1000000000</f>
        <v>4.3826999999999998</v>
      </c>
      <c r="N76" s="6">
        <f>'CL &amp; Data'!M288</f>
        <v>-25.162336</v>
      </c>
      <c r="O76" s="13">
        <f t="shared" si="6"/>
        <v>-16.82433</v>
      </c>
      <c r="P76" s="6">
        <f>'CL &amp; Data'!N288</f>
        <v>-2.5017548000000001</v>
      </c>
      <c r="R76" s="6">
        <f>'CL &amp; Data'!M394</f>
        <v>-26.47711</v>
      </c>
      <c r="S76" s="13">
        <f t="shared" si="7"/>
        <v>-16.379770000000001</v>
      </c>
      <c r="T76" s="6">
        <f>'CL &amp; Data'!N394</f>
        <v>-2.4890346999999999</v>
      </c>
      <c r="V76" s="80">
        <f>'CL &amp; Data'!B394/1000000000</f>
        <v>4.3826999999999998</v>
      </c>
    </row>
    <row r="77" spans="2:22" x14ac:dyDescent="0.25">
      <c r="B77" s="6">
        <f>'CL &amp; Data'!B289/1000000000</f>
        <v>4.4425999999999997</v>
      </c>
      <c r="D77" s="6">
        <f>'CL &amp; Data'!C289</f>
        <v>-25.772183999999999</v>
      </c>
      <c r="E77" s="13">
        <f t="shared" si="4"/>
        <v>-17.7877194</v>
      </c>
      <c r="F77" s="6">
        <f>'CL &amp; Data'!D289</f>
        <v>-2.4316312999999998</v>
      </c>
      <c r="H77" s="6">
        <f>'CL &amp; Data'!C395</f>
        <v>-27.778057</v>
      </c>
      <c r="I77" s="13">
        <f t="shared" si="5"/>
        <v>-16.716828</v>
      </c>
      <c r="J77" s="6">
        <f>'CL &amp; Data'!D395</f>
        <v>-2.4526892</v>
      </c>
      <c r="L77" s="6">
        <f>'CL &amp; Data'!L289/1000000000</f>
        <v>4.4425999999999997</v>
      </c>
      <c r="N77" s="6">
        <f>'CL &amp; Data'!M289</f>
        <v>-26.119689999999999</v>
      </c>
      <c r="O77" s="13">
        <f t="shared" si="6"/>
        <v>-17.781683999999998</v>
      </c>
      <c r="P77" s="6">
        <f>'CL &amp; Data'!N289</f>
        <v>-2.4546863999999999</v>
      </c>
      <c r="R77" s="6">
        <f>'CL &amp; Data'!M395</f>
        <v>-27.504496</v>
      </c>
      <c r="S77" s="13">
        <f t="shared" si="7"/>
        <v>-17.407156000000001</v>
      </c>
      <c r="T77" s="6">
        <f>'CL &amp; Data'!N395</f>
        <v>-2.4398835000000001</v>
      </c>
      <c r="V77" s="80">
        <f>'CL &amp; Data'!B395/1000000000</f>
        <v>4.4425999999999997</v>
      </c>
    </row>
    <row r="78" spans="2:22" x14ac:dyDescent="0.25">
      <c r="B78" s="6">
        <f>'CL &amp; Data'!B290/1000000000</f>
        <v>4.5025000000000004</v>
      </c>
      <c r="D78" s="6">
        <f>'CL &amp; Data'!C290</f>
        <v>-26.874941</v>
      </c>
      <c r="E78" s="13">
        <f t="shared" si="4"/>
        <v>-18.890476400000001</v>
      </c>
      <c r="F78" s="6">
        <f>'CL &amp; Data'!D290</f>
        <v>-2.3897007000000001</v>
      </c>
      <c r="H78" s="6">
        <f>'CL &amp; Data'!C396</f>
        <v>-28.672718</v>
      </c>
      <c r="I78" s="13">
        <f t="shared" si="5"/>
        <v>-17.611488999999999</v>
      </c>
      <c r="J78" s="6">
        <f>'CL &amp; Data'!D396</f>
        <v>-2.4104261</v>
      </c>
      <c r="L78" s="6">
        <f>'CL &amp; Data'!L290/1000000000</f>
        <v>4.5025000000000004</v>
      </c>
      <c r="N78" s="6">
        <f>'CL &amp; Data'!M290</f>
        <v>-27.125563</v>
      </c>
      <c r="O78" s="13">
        <f t="shared" si="6"/>
        <v>-18.787557</v>
      </c>
      <c r="P78" s="6">
        <f>'CL &amp; Data'!N290</f>
        <v>-2.4081705000000002</v>
      </c>
      <c r="R78" s="6">
        <f>'CL &amp; Data'!M396</f>
        <v>-28.677322</v>
      </c>
      <c r="S78" s="13">
        <f t="shared" si="7"/>
        <v>-18.579982000000001</v>
      </c>
      <c r="T78" s="6">
        <f>'CL &amp; Data'!N396</f>
        <v>-2.3935213000000002</v>
      </c>
      <c r="V78" s="80">
        <f>'CL &amp; Data'!B396/1000000000</f>
        <v>4.5025000000000004</v>
      </c>
    </row>
    <row r="79" spans="2:22" x14ac:dyDescent="0.25">
      <c r="B79" s="6">
        <f>'CL &amp; Data'!B291/1000000000</f>
        <v>4.5624000000000002</v>
      </c>
      <c r="D79" s="6">
        <f>'CL &amp; Data'!C291</f>
        <v>-28.055261999999999</v>
      </c>
      <c r="E79" s="13">
        <f t="shared" si="4"/>
        <v>-20.0707974</v>
      </c>
      <c r="F79" s="6">
        <f>'CL &amp; Data'!D291</f>
        <v>-2.3493419000000002</v>
      </c>
      <c r="H79" s="6">
        <f>'CL &amp; Data'!C397</f>
        <v>-29.714763999999999</v>
      </c>
      <c r="I79" s="13">
        <f t="shared" si="5"/>
        <v>-18.653534999999998</v>
      </c>
      <c r="J79" s="6">
        <f>'CL &amp; Data'!D397</f>
        <v>-2.368268</v>
      </c>
      <c r="L79" s="6">
        <f>'CL &amp; Data'!L291/1000000000</f>
        <v>4.5624000000000002</v>
      </c>
      <c r="N79" s="6">
        <f>'CL &amp; Data'!M291</f>
        <v>-28.191984000000001</v>
      </c>
      <c r="O79" s="13">
        <f t="shared" si="6"/>
        <v>-19.853978000000001</v>
      </c>
      <c r="P79" s="6">
        <f>'CL &amp; Data'!N291</f>
        <v>-2.3659629999999998</v>
      </c>
      <c r="R79" s="6">
        <f>'CL &amp; Data'!M397</f>
        <v>-29.827338999999998</v>
      </c>
      <c r="S79" s="13">
        <f t="shared" si="7"/>
        <v>-19.729998999999999</v>
      </c>
      <c r="T79" s="6">
        <f>'CL &amp; Data'!N397</f>
        <v>-2.3491065999999998</v>
      </c>
      <c r="V79" s="80">
        <f>'CL &amp; Data'!B397/1000000000</f>
        <v>4.5624000000000002</v>
      </c>
    </row>
    <row r="80" spans="2:22" x14ac:dyDescent="0.25">
      <c r="B80" s="6">
        <f>'CL &amp; Data'!B292/1000000000</f>
        <v>4.6223000000000001</v>
      </c>
      <c r="D80" s="6">
        <f>'CL &amp; Data'!C292</f>
        <v>-29.267506000000001</v>
      </c>
      <c r="E80" s="13">
        <f t="shared" si="4"/>
        <v>-21.283041400000002</v>
      </c>
      <c r="F80" s="6">
        <f>'CL &amp; Data'!D292</f>
        <v>-2.3215539000000001</v>
      </c>
      <c r="H80" s="6">
        <f>'CL &amp; Data'!C398</f>
        <v>-30.879572</v>
      </c>
      <c r="I80" s="13">
        <f t="shared" si="5"/>
        <v>-19.818342999999999</v>
      </c>
      <c r="J80" s="6">
        <f>'CL &amp; Data'!D398</f>
        <v>-2.3396241999999998</v>
      </c>
      <c r="L80" s="6">
        <f>'CL &amp; Data'!L292/1000000000</f>
        <v>4.6223000000000001</v>
      </c>
      <c r="N80" s="6">
        <f>'CL &amp; Data'!M292</f>
        <v>-29.32011</v>
      </c>
      <c r="O80" s="13">
        <f t="shared" si="6"/>
        <v>-20.982104</v>
      </c>
      <c r="P80" s="6">
        <f>'CL &amp; Data'!N292</f>
        <v>-2.3298823999999998</v>
      </c>
      <c r="R80" s="6">
        <f>'CL &amp; Data'!M398</f>
        <v>-31.084264999999998</v>
      </c>
      <c r="S80" s="13">
        <f t="shared" si="7"/>
        <v>-20.986924999999999</v>
      </c>
      <c r="T80" s="6">
        <f>'CL &amp; Data'!N398</f>
        <v>-2.3124139000000001</v>
      </c>
      <c r="V80" s="80">
        <f>'CL &amp; Data'!B398/1000000000</f>
        <v>4.6223000000000001</v>
      </c>
    </row>
    <row r="81" spans="2:22" x14ac:dyDescent="0.25">
      <c r="B81" s="6">
        <f>'CL &amp; Data'!B293/1000000000</f>
        <v>4.6821999999999999</v>
      </c>
      <c r="D81" s="6">
        <f>'CL &amp; Data'!C293</f>
        <v>-30.642448000000002</v>
      </c>
      <c r="E81" s="13">
        <f t="shared" si="4"/>
        <v>-22.657983400000003</v>
      </c>
      <c r="F81" s="6">
        <f>'CL &amp; Data'!D293</f>
        <v>-2.2914386000000002</v>
      </c>
      <c r="H81" s="6">
        <f>'CL &amp; Data'!C399</f>
        <v>-32.069130000000001</v>
      </c>
      <c r="I81" s="13">
        <f t="shared" si="5"/>
        <v>-21.007901</v>
      </c>
      <c r="J81" s="6">
        <f>'CL &amp; Data'!D399</f>
        <v>-2.3075798000000001</v>
      </c>
      <c r="L81" s="6">
        <f>'CL &amp; Data'!L293/1000000000</f>
        <v>4.6821999999999999</v>
      </c>
      <c r="N81" s="6">
        <f>'CL &amp; Data'!M293</f>
        <v>-30.430899</v>
      </c>
      <c r="O81" s="13">
        <f t="shared" si="6"/>
        <v>-22.092893</v>
      </c>
      <c r="P81" s="6">
        <f>'CL &amp; Data'!N293</f>
        <v>-2.2978022</v>
      </c>
      <c r="R81" s="6">
        <f>'CL &amp; Data'!M399</f>
        <v>-32.527408999999999</v>
      </c>
      <c r="S81" s="13">
        <f t="shared" si="7"/>
        <v>-22.430068999999996</v>
      </c>
      <c r="T81" s="6">
        <f>'CL &amp; Data'!N399</f>
        <v>-2.2810041999999999</v>
      </c>
      <c r="V81" s="80">
        <f>'CL &amp; Data'!B399/1000000000</f>
        <v>4.6821999999999999</v>
      </c>
    </row>
    <row r="82" spans="2:22" x14ac:dyDescent="0.25">
      <c r="B82" s="6">
        <f>'CL &amp; Data'!B294/1000000000</f>
        <v>4.7420999999999998</v>
      </c>
      <c r="D82" s="6">
        <f>'CL &amp; Data'!C294</f>
        <v>-32.096249</v>
      </c>
      <c r="E82" s="13">
        <f t="shared" si="4"/>
        <v>-24.111784400000001</v>
      </c>
      <c r="F82" s="6">
        <f>'CL &amp; Data'!D294</f>
        <v>-2.2659680999999998</v>
      </c>
      <c r="H82" s="6">
        <f>'CL &amp; Data'!C400</f>
        <v>-33.369511000000003</v>
      </c>
      <c r="I82" s="13">
        <f t="shared" si="5"/>
        <v>-22.308282000000002</v>
      </c>
      <c r="J82" s="6">
        <f>'CL &amp; Data'!D400</f>
        <v>-2.2790549000000002</v>
      </c>
      <c r="L82" s="6">
        <f>'CL &amp; Data'!L294/1000000000</f>
        <v>4.7420999999999998</v>
      </c>
      <c r="N82" s="6">
        <f>'CL &amp; Data'!M294</f>
        <v>-31.666765000000002</v>
      </c>
      <c r="O82" s="13">
        <f t="shared" si="6"/>
        <v>-23.328759000000002</v>
      </c>
      <c r="P82" s="6">
        <f>'CL &amp; Data'!N294</f>
        <v>-2.2667598999999998</v>
      </c>
      <c r="R82" s="6">
        <f>'CL &amp; Data'!M400</f>
        <v>-34.250155999999997</v>
      </c>
      <c r="S82" s="13">
        <f t="shared" si="7"/>
        <v>-24.152815999999994</v>
      </c>
      <c r="T82" s="6">
        <f>'CL &amp; Data'!N400</f>
        <v>-2.25196</v>
      </c>
      <c r="V82" s="80">
        <f>'CL &amp; Data'!B400/1000000000</f>
        <v>4.7420999999999998</v>
      </c>
    </row>
    <row r="83" spans="2:22" x14ac:dyDescent="0.25">
      <c r="B83" s="6">
        <f>'CL &amp; Data'!B295/1000000000</f>
        <v>4.8019999999999996</v>
      </c>
      <c r="D83" s="6">
        <f>'CL &amp; Data'!C295</f>
        <v>-33.762214999999998</v>
      </c>
      <c r="E83" s="13">
        <f t="shared" si="4"/>
        <v>-25.777750399999999</v>
      </c>
      <c r="F83" s="6">
        <f>'CL &amp; Data'!D295</f>
        <v>-2.2440224</v>
      </c>
      <c r="H83" s="6">
        <f>'CL &amp; Data'!C401</f>
        <v>-34.954247000000002</v>
      </c>
      <c r="I83" s="13">
        <f t="shared" si="5"/>
        <v>-23.893018000000001</v>
      </c>
      <c r="J83" s="6">
        <f>'CL &amp; Data'!D401</f>
        <v>-2.2537885000000002</v>
      </c>
      <c r="L83" s="6">
        <f>'CL &amp; Data'!L295/1000000000</f>
        <v>4.8019999999999996</v>
      </c>
      <c r="N83" s="6">
        <f>'CL &amp; Data'!M295</f>
        <v>-33.014449999999997</v>
      </c>
      <c r="O83" s="13">
        <f t="shared" si="6"/>
        <v>-24.676443999999996</v>
      </c>
      <c r="P83" s="6">
        <f>'CL &amp; Data'!N295</f>
        <v>-2.2410869999999998</v>
      </c>
      <c r="R83" s="6">
        <f>'CL &amp; Data'!M401</f>
        <v>-36.073143000000002</v>
      </c>
      <c r="S83" s="13">
        <f t="shared" si="7"/>
        <v>-25.975802999999999</v>
      </c>
      <c r="T83" s="6">
        <f>'CL &amp; Data'!N401</f>
        <v>-2.2264891000000002</v>
      </c>
      <c r="V83" s="80">
        <f>'CL &amp; Data'!B401/1000000000</f>
        <v>4.8019999999999996</v>
      </c>
    </row>
    <row r="84" spans="2:22" x14ac:dyDescent="0.25">
      <c r="B84" s="6">
        <f>'CL &amp; Data'!B296/1000000000</f>
        <v>4.8619000000000003</v>
      </c>
      <c r="D84" s="6">
        <f>'CL &amp; Data'!C296</f>
        <v>-35.436222000000001</v>
      </c>
      <c r="E84" s="13">
        <f t="shared" si="4"/>
        <v>-27.451757400000002</v>
      </c>
      <c r="F84" s="6">
        <f>'CL &amp; Data'!D296</f>
        <v>-2.2248735000000002</v>
      </c>
      <c r="H84" s="6">
        <f>'CL &amp; Data'!C402</f>
        <v>-36.813305</v>
      </c>
      <c r="I84" s="13">
        <f t="shared" si="5"/>
        <v>-25.752075999999999</v>
      </c>
      <c r="J84" s="6">
        <f>'CL &amp; Data'!D402</f>
        <v>-2.2325506000000002</v>
      </c>
      <c r="L84" s="6">
        <f>'CL &amp; Data'!L296/1000000000</f>
        <v>4.8619000000000003</v>
      </c>
      <c r="N84" s="6">
        <f>'CL &amp; Data'!M296</f>
        <v>-34.452472999999998</v>
      </c>
      <c r="O84" s="13">
        <f t="shared" si="6"/>
        <v>-26.114466999999998</v>
      </c>
      <c r="P84" s="6">
        <f>'CL &amp; Data'!N296</f>
        <v>-2.2190294000000002</v>
      </c>
      <c r="R84" s="6">
        <f>'CL &amp; Data'!M402</f>
        <v>-38.002144000000001</v>
      </c>
      <c r="S84" s="13">
        <f t="shared" si="7"/>
        <v>-27.904803999999999</v>
      </c>
      <c r="T84" s="6">
        <f>'CL &amp; Data'!N402</f>
        <v>-2.2076883</v>
      </c>
      <c r="V84" s="80">
        <f>'CL &amp; Data'!B402/1000000000</f>
        <v>4.8619000000000003</v>
      </c>
    </row>
    <row r="85" spans="2:22" x14ac:dyDescent="0.25">
      <c r="B85" s="6">
        <f>'CL &amp; Data'!B297/1000000000</f>
        <v>4.9218000000000002</v>
      </c>
      <c r="D85" s="6">
        <f>'CL &amp; Data'!C297</f>
        <v>-37.340141000000003</v>
      </c>
      <c r="E85" s="13">
        <f t="shared" si="4"/>
        <v>-29.355676400000004</v>
      </c>
      <c r="F85" s="6">
        <f>'CL &amp; Data'!D297</f>
        <v>-2.2051083999999999</v>
      </c>
      <c r="H85" s="6">
        <f>'CL &amp; Data'!C403</f>
        <v>-38.923057999999997</v>
      </c>
      <c r="I85" s="13">
        <f t="shared" si="5"/>
        <v>-27.861828999999997</v>
      </c>
      <c r="J85" s="6">
        <f>'CL &amp; Data'!D403</f>
        <v>-2.2116929999999999</v>
      </c>
      <c r="L85" s="6">
        <f>'CL &amp; Data'!L297/1000000000</f>
        <v>4.9218000000000002</v>
      </c>
      <c r="N85" s="6">
        <f>'CL &amp; Data'!M297</f>
        <v>-36.052115999999998</v>
      </c>
      <c r="O85" s="13">
        <f t="shared" si="6"/>
        <v>-27.714109999999998</v>
      </c>
      <c r="P85" s="6">
        <f>'CL &amp; Data'!N297</f>
        <v>-2.1963414999999999</v>
      </c>
      <c r="R85" s="6">
        <f>'CL &amp; Data'!M403</f>
        <v>-40.284244999999999</v>
      </c>
      <c r="S85" s="13">
        <f t="shared" si="7"/>
        <v>-30.186904999999996</v>
      </c>
      <c r="T85" s="6">
        <f>'CL &amp; Data'!N403</f>
        <v>-2.1882552999999998</v>
      </c>
      <c r="V85" s="80">
        <f>'CL &amp; Data'!B403/1000000000</f>
        <v>4.9218000000000002</v>
      </c>
    </row>
    <row r="86" spans="2:22" x14ac:dyDescent="0.25">
      <c r="B86" s="6">
        <f>'CL &amp; Data'!B298/1000000000</f>
        <v>4.9817</v>
      </c>
      <c r="D86" s="6">
        <f>'CL &amp; Data'!C298</f>
        <v>-39.575462000000002</v>
      </c>
      <c r="E86" s="13">
        <f t="shared" si="4"/>
        <v>-31.590997400000003</v>
      </c>
      <c r="F86" s="6">
        <f>'CL &amp; Data'!D298</f>
        <v>-2.1917705999999999</v>
      </c>
      <c r="H86" s="6">
        <f>'CL &amp; Data'!C404</f>
        <v>-41.301659000000001</v>
      </c>
      <c r="I86" s="13">
        <f t="shared" si="5"/>
        <v>-30.24043</v>
      </c>
      <c r="J86" s="6">
        <f>'CL &amp; Data'!D404</f>
        <v>-2.1945967999999998</v>
      </c>
      <c r="L86" s="6">
        <f>'CL &amp; Data'!L298/1000000000</f>
        <v>4.9817</v>
      </c>
      <c r="N86" s="6">
        <f>'CL &amp; Data'!M298</f>
        <v>-37.924624999999999</v>
      </c>
      <c r="O86" s="13">
        <f t="shared" si="6"/>
        <v>-29.586618999999999</v>
      </c>
      <c r="P86" s="6">
        <f>'CL &amp; Data'!N298</f>
        <v>-2.1757542999999999</v>
      </c>
      <c r="R86" s="6">
        <f>'CL &amp; Data'!M404</f>
        <v>-42.707011999999999</v>
      </c>
      <c r="S86" s="13">
        <f t="shared" si="7"/>
        <v>-32.609671999999996</v>
      </c>
      <c r="T86" s="6">
        <f>'CL &amp; Data'!N404</f>
        <v>-2.1704059</v>
      </c>
      <c r="V86" s="80">
        <f>'CL &amp; Data'!B404/1000000000</f>
        <v>4.9817</v>
      </c>
    </row>
    <row r="87" spans="2:22" x14ac:dyDescent="0.25">
      <c r="B87" s="6">
        <f>'CL &amp; Data'!B299/1000000000</f>
        <v>5.0415999999999999</v>
      </c>
      <c r="D87" s="6">
        <f>'CL &amp; Data'!C299</f>
        <v>-42.342854000000003</v>
      </c>
      <c r="E87" s="13">
        <f t="shared" si="4"/>
        <v>-34.3583894</v>
      </c>
      <c r="F87" s="6">
        <f>'CL &amp; Data'!D299</f>
        <v>-2.1779168000000002</v>
      </c>
      <c r="H87" s="6">
        <f>'CL &amp; Data'!C405</f>
        <v>-44.044708</v>
      </c>
      <c r="I87" s="13">
        <f t="shared" si="5"/>
        <v>-32.983479000000003</v>
      </c>
      <c r="J87" s="6">
        <f>'CL &amp; Data'!D405</f>
        <v>-2.1803946000000001</v>
      </c>
      <c r="L87" s="6">
        <f>'CL &amp; Data'!L299/1000000000</f>
        <v>5.0415999999999999</v>
      </c>
      <c r="N87" s="6">
        <f>'CL &amp; Data'!M299</f>
        <v>-40.298552999999998</v>
      </c>
      <c r="O87" s="13">
        <f t="shared" si="6"/>
        <v>-31.960546999999998</v>
      </c>
      <c r="P87" s="6">
        <f>'CL &amp; Data'!N299</f>
        <v>-2.1590251999999999</v>
      </c>
      <c r="R87" s="6">
        <f>'CL &amp; Data'!M405</f>
        <v>-45.379047</v>
      </c>
      <c r="S87" s="13">
        <f t="shared" si="7"/>
        <v>-35.281706999999997</v>
      </c>
      <c r="T87" s="6">
        <f>'CL &amp; Data'!N405</f>
        <v>-2.1557130999999998</v>
      </c>
      <c r="V87" s="80">
        <f>'CL &amp; Data'!B405/1000000000</f>
        <v>5.0415999999999999</v>
      </c>
    </row>
    <row r="88" spans="2:22" x14ac:dyDescent="0.25">
      <c r="B88" s="6">
        <f>'CL &amp; Data'!B300/1000000000</f>
        <v>5.1014999999999997</v>
      </c>
      <c r="D88" s="6">
        <f>'CL &amp; Data'!C300</f>
        <v>-45.689284999999998</v>
      </c>
      <c r="E88" s="13">
        <f t="shared" si="4"/>
        <v>-37.704820399999996</v>
      </c>
      <c r="F88" s="6">
        <f>'CL &amp; Data'!D300</f>
        <v>-2.1694658000000002</v>
      </c>
      <c r="H88" s="6">
        <f>'CL &amp; Data'!C406</f>
        <v>-47.199233999999997</v>
      </c>
      <c r="I88" s="13">
        <f t="shared" si="5"/>
        <v>-36.138004999999993</v>
      </c>
      <c r="J88" s="6">
        <f>'CL &amp; Data'!D406</f>
        <v>-2.1708436</v>
      </c>
      <c r="L88" s="6">
        <f>'CL &amp; Data'!L300/1000000000</f>
        <v>5.1014999999999997</v>
      </c>
      <c r="N88" s="6">
        <f>'CL &amp; Data'!M300</f>
        <v>-43.121020999999999</v>
      </c>
      <c r="O88" s="13">
        <f t="shared" si="6"/>
        <v>-34.783014999999999</v>
      </c>
      <c r="P88" s="6">
        <f>'CL &amp; Data'!N300</f>
        <v>-2.1427603</v>
      </c>
      <c r="R88" s="6">
        <f>'CL &amp; Data'!M406</f>
        <v>-48.053528</v>
      </c>
      <c r="S88" s="13">
        <f t="shared" si="7"/>
        <v>-37.956187999999997</v>
      </c>
      <c r="T88" s="6">
        <f>'CL &amp; Data'!N406</f>
        <v>-2.1423523000000002</v>
      </c>
      <c r="V88" s="80">
        <f>'CL &amp; Data'!B406/1000000000</f>
        <v>5.1014999999999997</v>
      </c>
    </row>
    <row r="89" spans="2:22" x14ac:dyDescent="0.25">
      <c r="B89" s="6">
        <f>'CL &amp; Data'!B301/1000000000</f>
        <v>5.1614000000000004</v>
      </c>
      <c r="D89" s="6">
        <f>'CL &amp; Data'!C301</f>
        <v>-51.183453</v>
      </c>
      <c r="E89" s="13">
        <f t="shared" si="4"/>
        <v>-43.198988399999998</v>
      </c>
      <c r="F89" s="6">
        <f>'CL &amp; Data'!D301</f>
        <v>-2.1621410999999999</v>
      </c>
      <c r="H89" s="6">
        <f>'CL &amp; Data'!C407</f>
        <v>-50.604560999999997</v>
      </c>
      <c r="I89" s="13">
        <f t="shared" si="5"/>
        <v>-39.543331999999992</v>
      </c>
      <c r="J89" s="6">
        <f>'CL &amp; Data'!D407</f>
        <v>-2.1632959999999999</v>
      </c>
      <c r="L89" s="6">
        <f>'CL &amp; Data'!L301/1000000000</f>
        <v>5.1614000000000004</v>
      </c>
      <c r="N89" s="6">
        <f>'CL &amp; Data'!M301</f>
        <v>-46.083461999999997</v>
      </c>
      <c r="O89" s="13">
        <f t="shared" si="6"/>
        <v>-37.745455999999997</v>
      </c>
      <c r="P89" s="6">
        <f>'CL &amp; Data'!N301</f>
        <v>-2.1276926999999999</v>
      </c>
      <c r="R89" s="6">
        <f>'CL &amp; Data'!M407</f>
        <v>-49.607028999999997</v>
      </c>
      <c r="S89" s="13">
        <f t="shared" si="7"/>
        <v>-39.509688999999995</v>
      </c>
      <c r="T89" s="6">
        <f>'CL &amp; Data'!N407</f>
        <v>-2.1282063</v>
      </c>
      <c r="V89" s="80">
        <f>'CL &amp; Data'!B407/1000000000</f>
        <v>5.1614000000000004</v>
      </c>
    </row>
    <row r="90" spans="2:22" x14ac:dyDescent="0.25">
      <c r="B90" s="6">
        <f>'CL &amp; Data'!B302/1000000000</f>
        <v>5.2213000000000003</v>
      </c>
      <c r="D90" s="6">
        <f>'CL &amp; Data'!C302</f>
        <v>-54.140137000000003</v>
      </c>
      <c r="E90" s="13">
        <f t="shared" si="4"/>
        <v>-46.1556724</v>
      </c>
      <c r="F90" s="6">
        <f>'CL &amp; Data'!D302</f>
        <v>-2.1513567</v>
      </c>
      <c r="H90" s="6">
        <f>'CL &amp; Data'!C408</f>
        <v>-53.918007000000003</v>
      </c>
      <c r="I90" s="13">
        <f t="shared" si="5"/>
        <v>-42.856778000000006</v>
      </c>
      <c r="J90" s="6">
        <f>'CL &amp; Data'!D408</f>
        <v>-2.1501101999999999</v>
      </c>
      <c r="L90" s="6">
        <f>'CL &amp; Data'!L302/1000000000</f>
        <v>5.2213000000000003</v>
      </c>
      <c r="N90" s="6">
        <f>'CL &amp; Data'!M302</f>
        <v>-48.000072000000003</v>
      </c>
      <c r="O90" s="13">
        <f t="shared" si="6"/>
        <v>-39.662066000000003</v>
      </c>
      <c r="P90" s="6">
        <f>'CL &amp; Data'!N302</f>
        <v>-2.1142561</v>
      </c>
      <c r="R90" s="6">
        <f>'CL &amp; Data'!M408</f>
        <v>-49.681507000000003</v>
      </c>
      <c r="S90" s="13">
        <f t="shared" si="7"/>
        <v>-39.584167000000001</v>
      </c>
      <c r="T90" s="6">
        <f>'CL &amp; Data'!N408</f>
        <v>-2.1157547999999999</v>
      </c>
      <c r="V90" s="80">
        <f>'CL &amp; Data'!B408/1000000000</f>
        <v>5.2213000000000003</v>
      </c>
    </row>
    <row r="91" spans="2:22" x14ac:dyDescent="0.25">
      <c r="B91" s="6">
        <f>'CL &amp; Data'!B303/1000000000</f>
        <v>5.2812000000000001</v>
      </c>
      <c r="D91" s="6">
        <f>'CL &amp; Data'!C303</f>
        <v>-54.595032000000003</v>
      </c>
      <c r="E91" s="13">
        <f t="shared" si="4"/>
        <v>-46.610567400000001</v>
      </c>
      <c r="F91" s="6">
        <f>'CL &amp; Data'!D303</f>
        <v>-2.1468034</v>
      </c>
      <c r="H91" s="6">
        <f>'CL &amp; Data'!C409</f>
        <v>-55.838222999999999</v>
      </c>
      <c r="I91" s="13">
        <f t="shared" si="5"/>
        <v>-44.776994000000002</v>
      </c>
      <c r="J91" s="6">
        <f>'CL &amp; Data'!D409</f>
        <v>-2.1467385000000001</v>
      </c>
      <c r="L91" s="6">
        <f>'CL &amp; Data'!L303/1000000000</f>
        <v>5.2812000000000001</v>
      </c>
      <c r="N91" s="6">
        <f>'CL &amp; Data'!M303</f>
        <v>-48.142155000000002</v>
      </c>
      <c r="O91" s="13">
        <f t="shared" si="6"/>
        <v>-39.804149000000002</v>
      </c>
      <c r="P91" s="6">
        <f>'CL &amp; Data'!N303</f>
        <v>-2.1031165000000001</v>
      </c>
      <c r="R91" s="6">
        <f>'CL &amp; Data'!M409</f>
        <v>-48.322346000000003</v>
      </c>
      <c r="S91" s="13">
        <f t="shared" si="7"/>
        <v>-38.225006</v>
      </c>
      <c r="T91" s="6">
        <f>'CL &amp; Data'!N409</f>
        <v>-2.1047647</v>
      </c>
      <c r="V91" s="80">
        <f>'CL &amp; Data'!B409/1000000000</f>
        <v>5.2812000000000001</v>
      </c>
    </row>
    <row r="92" spans="2:22" x14ac:dyDescent="0.25">
      <c r="B92" s="6">
        <f>'CL &amp; Data'!B304/1000000000</f>
        <v>5.3411</v>
      </c>
      <c r="D92" s="6">
        <f>'CL &amp; Data'!C304</f>
        <v>-50.461609000000003</v>
      </c>
      <c r="E92" s="13">
        <f t="shared" si="4"/>
        <v>-42.4771444</v>
      </c>
      <c r="F92" s="6">
        <f>'CL &amp; Data'!D304</f>
        <v>-2.1440163000000001</v>
      </c>
      <c r="H92" s="6">
        <f>'CL &amp; Data'!C410</f>
        <v>-55.545375999999997</v>
      </c>
      <c r="I92" s="13">
        <f t="shared" si="5"/>
        <v>-44.484146999999993</v>
      </c>
      <c r="J92" s="6">
        <f>'CL &amp; Data'!D410</f>
        <v>-2.1414474999999999</v>
      </c>
      <c r="L92" s="6">
        <f>'CL &amp; Data'!L304/1000000000</f>
        <v>5.3411</v>
      </c>
      <c r="N92" s="6">
        <f>'CL &amp; Data'!M304</f>
        <v>-46.60783</v>
      </c>
      <c r="O92" s="13">
        <f t="shared" si="6"/>
        <v>-38.269824</v>
      </c>
      <c r="P92" s="6">
        <f>'CL &amp; Data'!N304</f>
        <v>-2.0938728000000002</v>
      </c>
      <c r="R92" s="6">
        <f>'CL &amp; Data'!M410</f>
        <v>-46.887462999999997</v>
      </c>
      <c r="S92" s="13">
        <f t="shared" si="7"/>
        <v>-36.790122999999994</v>
      </c>
      <c r="T92" s="6">
        <f>'CL &amp; Data'!N410</f>
        <v>-2.0960953</v>
      </c>
      <c r="V92" s="80">
        <f>'CL &amp; Data'!B410/1000000000</f>
        <v>5.3411</v>
      </c>
    </row>
    <row r="93" spans="2:22" x14ac:dyDescent="0.25">
      <c r="B93" s="6">
        <f>'CL &amp; Data'!B305/1000000000</f>
        <v>5.4009999999999998</v>
      </c>
      <c r="D93" s="6">
        <f>'CL &amp; Data'!C305</f>
        <v>-46.864055999999998</v>
      </c>
      <c r="E93" s="13">
        <f t="shared" si="4"/>
        <v>-38.879591399999995</v>
      </c>
      <c r="F93" s="6">
        <f>'CL &amp; Data'!D305</f>
        <v>-2.1381383</v>
      </c>
      <c r="H93" s="6">
        <f>'CL &amp; Data'!C411</f>
        <v>-53.244762000000001</v>
      </c>
      <c r="I93" s="13">
        <f t="shared" si="5"/>
        <v>-42.183532999999997</v>
      </c>
      <c r="J93" s="6">
        <f>'CL &amp; Data'!D411</f>
        <v>-2.1371701000000001</v>
      </c>
      <c r="L93" s="6">
        <f>'CL &amp; Data'!L305/1000000000</f>
        <v>5.4009999999999998</v>
      </c>
      <c r="N93" s="6">
        <f>'CL &amp; Data'!M305</f>
        <v>-44.691749999999999</v>
      </c>
      <c r="O93" s="13">
        <f t="shared" si="6"/>
        <v>-36.353743999999999</v>
      </c>
      <c r="P93" s="6">
        <f>'CL &amp; Data'!N305</f>
        <v>-2.0869539000000001</v>
      </c>
      <c r="R93" s="6">
        <f>'CL &amp; Data'!M411</f>
        <v>-45.635254000000003</v>
      </c>
      <c r="S93" s="13">
        <f t="shared" si="7"/>
        <v>-35.537914000000001</v>
      </c>
      <c r="T93" s="6">
        <f>'CL &amp; Data'!N411</f>
        <v>-2.0897062000000002</v>
      </c>
      <c r="V93" s="80">
        <f>'CL &amp; Data'!B411/1000000000</f>
        <v>5.4009999999999998</v>
      </c>
    </row>
    <row r="94" spans="2:22" x14ac:dyDescent="0.25">
      <c r="B94" s="6">
        <f>'CL &amp; Data'!B306/1000000000</f>
        <v>5.4608999999999996</v>
      </c>
      <c r="D94" s="6">
        <f>'CL &amp; Data'!C306</f>
        <v>-44.026164999999999</v>
      </c>
      <c r="E94" s="13">
        <f t="shared" si="4"/>
        <v>-36.041700399999996</v>
      </c>
      <c r="F94" s="6">
        <f>'CL &amp; Data'!D306</f>
        <v>-2.1469857999999999</v>
      </c>
      <c r="H94" s="6">
        <f>'CL &amp; Data'!C412</f>
        <v>-50.745159000000001</v>
      </c>
      <c r="I94" s="13">
        <f t="shared" si="5"/>
        <v>-39.683930000000004</v>
      </c>
      <c r="J94" s="6">
        <f>'CL &amp; Data'!D412</f>
        <v>-2.1437643</v>
      </c>
      <c r="L94" s="6">
        <f>'CL &amp; Data'!L306/1000000000</f>
        <v>5.4608999999999996</v>
      </c>
      <c r="N94" s="6">
        <f>'CL &amp; Data'!M306</f>
        <v>-43.171104</v>
      </c>
      <c r="O94" s="13">
        <f t="shared" si="6"/>
        <v>-34.833098</v>
      </c>
      <c r="P94" s="6">
        <f>'CL &amp; Data'!N306</f>
        <v>-2.0835583</v>
      </c>
      <c r="R94" s="6">
        <f>'CL &amp; Data'!M412</f>
        <v>-44.352848000000002</v>
      </c>
      <c r="S94" s="13">
        <f t="shared" si="7"/>
        <v>-34.255507999999999</v>
      </c>
      <c r="T94" s="6">
        <f>'CL &amp; Data'!N412</f>
        <v>-2.0873799000000002</v>
      </c>
      <c r="V94" s="80">
        <f>'CL &amp; Data'!B412/1000000000</f>
        <v>5.4608999999999996</v>
      </c>
    </row>
    <row r="95" spans="2:22" x14ac:dyDescent="0.25">
      <c r="B95" s="6">
        <f>'CL &amp; Data'!B307/1000000000</f>
        <v>5.5208000000000004</v>
      </c>
      <c r="D95" s="6">
        <f>'CL &amp; Data'!C307</f>
        <v>-41.918864999999997</v>
      </c>
      <c r="E95" s="13">
        <f t="shared" si="4"/>
        <v>-33.934400399999994</v>
      </c>
      <c r="F95" s="6">
        <f>'CL &amp; Data'!D307</f>
        <v>-2.1482038000000001</v>
      </c>
      <c r="H95" s="6">
        <f>'CL &amp; Data'!C413</f>
        <v>-48.637298999999999</v>
      </c>
      <c r="I95" s="13">
        <f t="shared" si="5"/>
        <v>-37.576070000000001</v>
      </c>
      <c r="J95" s="6">
        <f>'CL &amp; Data'!D413</f>
        <v>-2.1473005000000001</v>
      </c>
      <c r="L95" s="6">
        <f>'CL &amp; Data'!L307/1000000000</f>
        <v>5.5208000000000004</v>
      </c>
      <c r="N95" s="6">
        <f>'CL &amp; Data'!M307</f>
        <v>-42.161628999999998</v>
      </c>
      <c r="O95" s="13">
        <f t="shared" si="6"/>
        <v>-33.823622999999998</v>
      </c>
      <c r="P95" s="6">
        <f>'CL &amp; Data'!N307</f>
        <v>-2.0829860999999998</v>
      </c>
      <c r="R95" s="6">
        <f>'CL &amp; Data'!M413</f>
        <v>-43.316096999999999</v>
      </c>
      <c r="S95" s="13">
        <f t="shared" si="7"/>
        <v>-33.218756999999997</v>
      </c>
      <c r="T95" s="6">
        <f>'CL &amp; Data'!N413</f>
        <v>-2.0874546</v>
      </c>
      <c r="V95" s="80">
        <f>'CL &amp; Data'!B413/1000000000</f>
        <v>5.5208000000000004</v>
      </c>
    </row>
    <row r="96" spans="2:22" x14ac:dyDescent="0.25">
      <c r="B96" s="6">
        <f>'CL &amp; Data'!B308/1000000000</f>
        <v>5.5807000000000002</v>
      </c>
      <c r="D96" s="6">
        <f>'CL &amp; Data'!C308</f>
        <v>-40.638022999999997</v>
      </c>
      <c r="E96" s="13">
        <f t="shared" si="4"/>
        <v>-32.653558399999994</v>
      </c>
      <c r="F96" s="6">
        <f>'CL &amp; Data'!D308</f>
        <v>-2.1560638000000001</v>
      </c>
      <c r="H96" s="6">
        <f>'CL &amp; Data'!C414</f>
        <v>-47.311523000000001</v>
      </c>
      <c r="I96" s="13">
        <f t="shared" si="5"/>
        <v>-36.250293999999997</v>
      </c>
      <c r="J96" s="6">
        <f>'CL &amp; Data'!D414</f>
        <v>-2.1525265999999998</v>
      </c>
      <c r="L96" s="6">
        <f>'CL &amp; Data'!L308/1000000000</f>
        <v>5.5807000000000002</v>
      </c>
      <c r="N96" s="6">
        <f>'CL &amp; Data'!M308</f>
        <v>-41.423991999999998</v>
      </c>
      <c r="O96" s="13">
        <f t="shared" si="6"/>
        <v>-33.085985999999998</v>
      </c>
      <c r="P96" s="6">
        <f>'CL &amp; Data'!N308</f>
        <v>-2.0844201999999998</v>
      </c>
      <c r="R96" s="6">
        <f>'CL &amp; Data'!M414</f>
        <v>-42.417217000000001</v>
      </c>
      <c r="S96" s="13">
        <f t="shared" si="7"/>
        <v>-32.319876999999998</v>
      </c>
      <c r="T96" s="6">
        <f>'CL &amp; Data'!N414</f>
        <v>-2.0901567999999999</v>
      </c>
      <c r="V96" s="80">
        <f>'CL &amp; Data'!B414/1000000000</f>
        <v>5.5807000000000002</v>
      </c>
    </row>
    <row r="97" spans="2:22" x14ac:dyDescent="0.25">
      <c r="B97" s="6">
        <f>'CL &amp; Data'!B309/1000000000</f>
        <v>5.6406000000000001</v>
      </c>
      <c r="D97" s="6">
        <f>'CL &amp; Data'!C309</f>
        <v>-39.305259999999997</v>
      </c>
      <c r="E97" s="13">
        <f t="shared" si="4"/>
        <v>-31.320795399999998</v>
      </c>
      <c r="F97" s="6">
        <f>'CL &amp; Data'!D309</f>
        <v>-2.1629415000000001</v>
      </c>
      <c r="H97" s="6">
        <f>'CL &amp; Data'!C415</f>
        <v>-46.055785999999998</v>
      </c>
      <c r="I97" s="13">
        <f t="shared" si="5"/>
        <v>-34.994557</v>
      </c>
      <c r="J97" s="6">
        <f>'CL &amp; Data'!D415</f>
        <v>-2.1632311</v>
      </c>
      <c r="L97" s="6">
        <f>'CL &amp; Data'!L309/1000000000</f>
        <v>5.6406000000000001</v>
      </c>
      <c r="N97" s="6">
        <f>'CL &amp; Data'!M309</f>
        <v>-40.865067000000003</v>
      </c>
      <c r="O97" s="13">
        <f t="shared" si="6"/>
        <v>-32.527061000000003</v>
      </c>
      <c r="P97" s="6">
        <f>'CL &amp; Data'!N309</f>
        <v>-2.0887343999999999</v>
      </c>
      <c r="R97" s="6">
        <f>'CL &amp; Data'!M415</f>
        <v>-41.746098000000003</v>
      </c>
      <c r="S97" s="13">
        <f t="shared" si="7"/>
        <v>-31.648758000000001</v>
      </c>
      <c r="T97" s="6">
        <f>'CL &amp; Data'!N415</f>
        <v>-2.0958177999999998</v>
      </c>
      <c r="V97" s="80">
        <f>'CL &amp; Data'!B415/1000000000</f>
        <v>5.6406000000000001</v>
      </c>
    </row>
    <row r="98" spans="2:22" x14ac:dyDescent="0.25">
      <c r="B98" s="6">
        <f>'CL &amp; Data'!B310/1000000000</f>
        <v>5.7004999999999999</v>
      </c>
      <c r="D98" s="6">
        <f>'CL &amp; Data'!C310</f>
        <v>-38.531860000000002</v>
      </c>
      <c r="E98" s="13">
        <f t="shared" si="4"/>
        <v>-30.547395400000003</v>
      </c>
      <c r="F98" s="6">
        <f>'CL &amp; Data'!D310</f>
        <v>-2.1727463999999999</v>
      </c>
      <c r="H98" s="6">
        <f>'CL &amp; Data'!C416</f>
        <v>-45.144936000000001</v>
      </c>
      <c r="I98" s="13">
        <f t="shared" si="5"/>
        <v>-34.083707000000004</v>
      </c>
      <c r="J98" s="6">
        <f>'CL &amp; Data'!D416</f>
        <v>-2.1702086999999999</v>
      </c>
      <c r="L98" s="6">
        <f>'CL &amp; Data'!L310/1000000000</f>
        <v>5.7004999999999999</v>
      </c>
      <c r="N98" s="6">
        <f>'CL &amp; Data'!M310</f>
        <v>-40.537585999999997</v>
      </c>
      <c r="O98" s="13">
        <f t="shared" si="6"/>
        <v>-32.199579999999997</v>
      </c>
      <c r="P98" s="6">
        <f>'CL &amp; Data'!N310</f>
        <v>-2.0939182999999999</v>
      </c>
      <c r="R98" s="6">
        <f>'CL &amp; Data'!M416</f>
        <v>-41.147213000000001</v>
      </c>
      <c r="S98" s="13">
        <f t="shared" si="7"/>
        <v>-31.049872999999998</v>
      </c>
      <c r="T98" s="6">
        <f>'CL &amp; Data'!N416</f>
        <v>-2.1028614000000001</v>
      </c>
      <c r="V98" s="80">
        <f>'CL &amp; Data'!B416/1000000000</f>
        <v>5.7004999999999999</v>
      </c>
    </row>
    <row r="99" spans="2:22" x14ac:dyDescent="0.25">
      <c r="B99" s="6">
        <f>'CL &amp; Data'!B311/1000000000</f>
        <v>5.7603999999999997</v>
      </c>
      <c r="D99" s="6">
        <f>'CL &amp; Data'!C311</f>
        <v>-37.640202000000002</v>
      </c>
      <c r="E99" s="13">
        <f t="shared" si="4"/>
        <v>-29.655737400000003</v>
      </c>
      <c r="F99" s="6">
        <f>'CL &amp; Data'!D311</f>
        <v>-2.1812689000000001</v>
      </c>
      <c r="H99" s="6">
        <f>'CL &amp; Data'!C417</f>
        <v>-44.372127999999996</v>
      </c>
      <c r="I99" s="13">
        <f t="shared" si="5"/>
        <v>-33.310898999999992</v>
      </c>
      <c r="J99" s="6">
        <f>'CL &amp; Data'!D417</f>
        <v>-2.1813115999999999</v>
      </c>
      <c r="L99" s="6">
        <f>'CL &amp; Data'!L311/1000000000</f>
        <v>5.7603999999999997</v>
      </c>
      <c r="N99" s="6">
        <f>'CL &amp; Data'!M311</f>
        <v>-40.312488999999999</v>
      </c>
      <c r="O99" s="13">
        <f t="shared" si="6"/>
        <v>-31.974482999999999</v>
      </c>
      <c r="P99" s="6">
        <f>'CL &amp; Data'!N311</f>
        <v>-2.1031795</v>
      </c>
      <c r="R99" s="6">
        <f>'CL &amp; Data'!M417</f>
        <v>-40.702461</v>
      </c>
      <c r="S99" s="13">
        <f t="shared" si="7"/>
        <v>-30.605120999999997</v>
      </c>
      <c r="T99" s="6">
        <f>'CL &amp; Data'!N417</f>
        <v>-2.1143987000000002</v>
      </c>
      <c r="V99" s="80">
        <f>'CL &amp; Data'!B417/1000000000</f>
        <v>5.7603999999999997</v>
      </c>
    </row>
    <row r="100" spans="2:22" x14ac:dyDescent="0.25">
      <c r="B100" s="6">
        <f>'CL &amp; Data'!B312/1000000000</f>
        <v>5.8202999999999996</v>
      </c>
      <c r="D100" s="6">
        <f>'CL &amp; Data'!C312</f>
        <v>-37.023598</v>
      </c>
      <c r="E100" s="13">
        <f t="shared" si="4"/>
        <v>-29.039133400000001</v>
      </c>
      <c r="F100" s="6">
        <f>'CL &amp; Data'!D312</f>
        <v>-2.2018387000000001</v>
      </c>
      <c r="H100" s="6">
        <f>'CL &amp; Data'!C418</f>
        <v>-43.801085999999998</v>
      </c>
      <c r="I100" s="13">
        <f t="shared" si="5"/>
        <v>-32.739857000000001</v>
      </c>
      <c r="J100" s="6">
        <f>'CL &amp; Data'!D418</f>
        <v>-2.1992793000000002</v>
      </c>
      <c r="L100" s="6">
        <f>'CL &amp; Data'!L312/1000000000</f>
        <v>5.8202999999999996</v>
      </c>
      <c r="N100" s="6">
        <f>'CL &amp; Data'!M312</f>
        <v>-40.259968000000001</v>
      </c>
      <c r="O100" s="13">
        <f t="shared" si="6"/>
        <v>-31.921962000000001</v>
      </c>
      <c r="P100" s="6">
        <f>'CL &amp; Data'!N312</f>
        <v>-2.1149060999999998</v>
      </c>
      <c r="R100" s="6">
        <f>'CL &amp; Data'!M418</f>
        <v>-40.342112999999998</v>
      </c>
      <c r="S100" s="13">
        <f t="shared" si="7"/>
        <v>-30.244772999999995</v>
      </c>
      <c r="T100" s="6">
        <f>'CL &amp; Data'!N418</f>
        <v>-2.1277854</v>
      </c>
      <c r="V100" s="80">
        <f>'CL &amp; Data'!B418/1000000000</f>
        <v>5.8202999999999996</v>
      </c>
    </row>
    <row r="101" spans="2:22" x14ac:dyDescent="0.25">
      <c r="B101" s="6">
        <f>'CL &amp; Data'!B313/1000000000</f>
        <v>5.8802000000000003</v>
      </c>
      <c r="D101" s="6">
        <f>'CL &amp; Data'!C313</f>
        <v>-36.541615</v>
      </c>
      <c r="E101" s="13">
        <f t="shared" si="4"/>
        <v>-28.557150400000001</v>
      </c>
      <c r="F101" s="6">
        <f>'CL &amp; Data'!D313</f>
        <v>-2.2157786000000002</v>
      </c>
      <c r="H101" s="6">
        <f>'CL &amp; Data'!C419</f>
        <v>-43.316540000000003</v>
      </c>
      <c r="I101" s="13">
        <f t="shared" si="5"/>
        <v>-32.255311000000006</v>
      </c>
      <c r="J101" s="6">
        <f>'CL &amp; Data'!D419</f>
        <v>-0.35434788</v>
      </c>
      <c r="L101" s="6">
        <f>'CL &amp; Data'!L313/1000000000</f>
        <v>5.8802000000000003</v>
      </c>
      <c r="N101" s="6">
        <f>'CL &amp; Data'!M313</f>
        <v>-40.281207999999999</v>
      </c>
      <c r="O101" s="13">
        <f t="shared" si="6"/>
        <v>-31.943201999999999</v>
      </c>
      <c r="P101" s="6">
        <f>'CL &amp; Data'!N313</f>
        <v>-2.1304485999999998</v>
      </c>
      <c r="R101" s="6">
        <f>'CL &amp; Data'!M419</f>
        <v>-40.128441000000002</v>
      </c>
      <c r="S101" s="13">
        <f t="shared" si="7"/>
        <v>-30.031101</v>
      </c>
      <c r="T101" s="6">
        <f>'CL &amp; Data'!N419</f>
        <v>-2.0836895000000002</v>
      </c>
      <c r="V101" s="80">
        <f>'CL &amp; Data'!B419/1000000000</f>
        <v>5.8802000000000003</v>
      </c>
    </row>
    <row r="102" spans="2:22" x14ac:dyDescent="0.25">
      <c r="B102" s="6">
        <f>'CL &amp; Data'!B314/1000000000</f>
        <v>5.9401000000000002</v>
      </c>
      <c r="D102" s="6">
        <f>'CL &amp; Data'!C314</f>
        <v>-36.320450000000001</v>
      </c>
      <c r="E102" s="13">
        <f t="shared" si="4"/>
        <v>-28.335985400000002</v>
      </c>
      <c r="F102" s="6">
        <f>'CL &amp; Data'!D314</f>
        <v>-2.2309866</v>
      </c>
      <c r="H102" s="6">
        <f>'CL &amp; Data'!C420</f>
        <v>-27.366982</v>
      </c>
      <c r="J102" s="6">
        <f>'CL &amp; Data'!D420</f>
        <v>1.49332</v>
      </c>
      <c r="L102" s="6">
        <f>'CL &amp; Data'!L314/1000000000</f>
        <v>5.9401000000000002</v>
      </c>
      <c r="N102" s="6">
        <f>'CL &amp; Data'!M314</f>
        <v>-40.449139000000002</v>
      </c>
      <c r="O102" s="13">
        <f t="shared" si="6"/>
        <v>-32.111133000000002</v>
      </c>
      <c r="P102" s="6">
        <f>'CL &amp; Data'!N314</f>
        <v>-2.1443398</v>
      </c>
      <c r="R102" s="6">
        <f>'CL &amp; Data'!M420</f>
        <v>-34.950558000000001</v>
      </c>
      <c r="S102" s="13">
        <f t="shared" si="7"/>
        <v>-24.853217999999998</v>
      </c>
      <c r="T102" s="6">
        <f>'CL &amp; Data'!N420</f>
        <v>-2.0372585999999999</v>
      </c>
      <c r="V102" s="80">
        <f>'CL &amp; Data'!B420/1000000000</f>
        <v>5.9401000000000002</v>
      </c>
    </row>
    <row r="103" spans="2:22" x14ac:dyDescent="0.25">
      <c r="B103" s="6">
        <f>'CL &amp; Data'!B315/1000000000</f>
        <v>6</v>
      </c>
      <c r="D103" s="6">
        <f>'CL &amp; Data'!C315</f>
        <v>-36.308182000000002</v>
      </c>
      <c r="E103" s="13">
        <f t="shared" si="4"/>
        <v>-28.323717400000003</v>
      </c>
      <c r="F103" s="6">
        <f>'CL &amp; Data'!D315</f>
        <v>-2.2453102999999999</v>
      </c>
      <c r="H103" s="6">
        <f>'CL &amp; Data'!C421</f>
        <v>-11.541788</v>
      </c>
      <c r="J103" s="6">
        <f>'CL &amp; Data'!D421</f>
        <v>3.3382037000000002</v>
      </c>
      <c r="L103" s="6">
        <f>'CL &amp; Data'!L315/1000000000</f>
        <v>6</v>
      </c>
      <c r="N103" s="6">
        <f>'CL &amp; Data'!M315</f>
        <v>-40.551544</v>
      </c>
      <c r="O103" s="13">
        <f t="shared" si="6"/>
        <v>-32.213538</v>
      </c>
      <c r="P103" s="6">
        <f>'CL &amp; Data'!N315</f>
        <v>-2.1574415999999998</v>
      </c>
      <c r="R103" s="6">
        <f>'CL &amp; Data'!M421</f>
        <v>-29.971402999999999</v>
      </c>
      <c r="S103" s="13">
        <f t="shared" si="7"/>
        <v>-19.874063</v>
      </c>
      <c r="T103" s="6">
        <f>'CL &amp; Data'!N421</f>
        <v>-1.9894227</v>
      </c>
      <c r="V103" s="80">
        <f>'CL &amp; Data'!B421/1000000000</f>
        <v>6</v>
      </c>
    </row>
    <row r="105" spans="2:22" x14ac:dyDescent="0.25">
      <c r="D105" s="6" t="str">
        <f>ADDRESS(MATCH(MAX(D3:D103),D1:D103,0),4)</f>
        <v>$D$11</v>
      </c>
      <c r="H105" s="79" t="str">
        <f>ADDRESS(MATCH(MAX(H3:H103),H1:H103,0),8)</f>
        <v>$H$11</v>
      </c>
      <c r="N105" s="79" t="str">
        <f>ADDRESS(MATCH(MAX(N3:N103),N1:N103,0),14)</f>
        <v>$N$20</v>
      </c>
      <c r="R105" s="79" t="str">
        <f>ADDRESS(MATCH(MAX(R3:R103),R1:R103,0),18)</f>
        <v>$R$11</v>
      </c>
    </row>
    <row r="106" spans="2:22" x14ac:dyDescent="0.25">
      <c r="D106" s="6">
        <f>MAX(D3:D103)</f>
        <v>-7.7820454000000003</v>
      </c>
      <c r="H106" s="79">
        <f>MAX(H4:H104)</f>
        <v>-10.988951999999999</v>
      </c>
      <c r="N106" s="79">
        <f>MAX(N4:N104)</f>
        <v>-8.3327808000000001</v>
      </c>
      <c r="R106" s="79">
        <f>MAX(R4:R104)</f>
        <v>-9.9674835000000002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A316"/>
  <sheetViews>
    <sheetView topLeftCell="T1" zoomScale="70" zoomScaleNormal="70" workbookViewId="0">
      <selection activeCell="M3" sqref="M3"/>
    </sheetView>
  </sheetViews>
  <sheetFormatPr defaultRowHeight="15" x14ac:dyDescent="0.25"/>
  <cols>
    <col min="1" max="1" width="13.7109375" style="40" customWidth="1"/>
    <col min="8" max="8" width="2" style="7" customWidth="1"/>
    <col min="9" max="9" width="13.7109375" style="5" customWidth="1"/>
    <col min="10" max="10" width="14.42578125" style="5" bestFit="1" customWidth="1"/>
    <col min="11" max="26" width="14.28515625" style="5" customWidth="1"/>
    <col min="27" max="27" width="13.7109375" style="40" customWidth="1"/>
    <col min="34" max="34" width="2" style="7" customWidth="1"/>
    <col min="35" max="35" width="13.7109375" style="5" customWidth="1"/>
    <col min="36" max="36" width="14.5703125" style="5" bestFit="1" customWidth="1"/>
    <col min="37" max="37" width="14.5703125" style="5" customWidth="1"/>
    <col min="50" max="52" width="14.28515625" style="5" customWidth="1"/>
    <col min="53" max="53" width="2" style="7" customWidth="1"/>
    <col min="54" max="16384" width="9.140625" style="3"/>
  </cols>
  <sheetData>
    <row r="1" spans="1:53" x14ac:dyDescent="0.25">
      <c r="B1" s="89" t="s">
        <v>95</v>
      </c>
      <c r="C1" s="89"/>
      <c r="D1" s="89"/>
      <c r="E1" s="89"/>
      <c r="F1" s="89"/>
      <c r="G1" s="89"/>
      <c r="I1" s="5" t="s">
        <v>201</v>
      </c>
      <c r="J1" s="43" t="str">
        <f>E8</f>
        <v>IIP3 +11 dBm Log Mag(dBm)</v>
      </c>
      <c r="K1" s="43" t="str">
        <f>D8</f>
        <v>OIP3 Log Mag(dBm)</v>
      </c>
      <c r="L1" s="5" t="s">
        <v>201</v>
      </c>
      <c r="M1" s="43" t="str">
        <f>C112</f>
        <v>IIP3 +9 dBm Log Mag(dBm)</v>
      </c>
      <c r="N1" s="43" t="str">
        <f>D112</f>
        <v>OIP3 Log Mag(dBm)</v>
      </c>
      <c r="O1" s="5" t="s">
        <v>201</v>
      </c>
      <c r="P1" s="43" t="str">
        <f>C216</f>
        <v>IIP3 +7 dBm Log Mag(dBm)</v>
      </c>
      <c r="Q1" s="43" t="str">
        <f>D216</f>
        <v>OIP3 Log Mag(dBm)</v>
      </c>
      <c r="R1" s="5" t="s">
        <v>201</v>
      </c>
      <c r="S1" s="43">
        <f>C320</f>
        <v>0</v>
      </c>
      <c r="T1" s="43">
        <f>D320</f>
        <v>0</v>
      </c>
      <c r="U1" s="5" t="s">
        <v>201</v>
      </c>
      <c r="V1" s="43">
        <f>C424</f>
        <v>0</v>
      </c>
      <c r="W1" s="43">
        <f>D424</f>
        <v>0</v>
      </c>
      <c r="X1" s="43">
        <f>B528</f>
        <v>0</v>
      </c>
      <c r="Y1" s="43">
        <f t="shared" ref="Y1:Z1" si="0">C528</f>
        <v>0</v>
      </c>
      <c r="Z1" s="43">
        <f t="shared" si="0"/>
        <v>0</v>
      </c>
      <c r="AB1" s="89" t="s">
        <v>95</v>
      </c>
      <c r="AC1" s="89"/>
      <c r="AD1" s="89"/>
      <c r="AE1" s="89"/>
      <c r="AF1" s="89"/>
      <c r="AG1" s="89"/>
      <c r="AI1" s="5" t="s">
        <v>201</v>
      </c>
      <c r="AJ1" s="43" t="str">
        <f>AE8</f>
        <v>IIP3 +11 dBm Log Mag(dBm)</v>
      </c>
      <c r="AK1" s="43" t="str">
        <f>AD8</f>
        <v>OIP3 Log Mag(dBm)</v>
      </c>
      <c r="AL1" s="5" t="s">
        <v>201</v>
      </c>
      <c r="AM1" s="43" t="str">
        <f>AC112</f>
        <v>IIP3 +9 dBm Log Mag(dBm)</v>
      </c>
      <c r="AN1" s="43" t="str">
        <f>AD112</f>
        <v>OIP3 Log Mag(dBm)</v>
      </c>
      <c r="AO1" s="5" t="s">
        <v>201</v>
      </c>
      <c r="AP1" s="43" t="str">
        <f>AC216</f>
        <v>IIP3 +7 dBm Log Mag(dBm)</v>
      </c>
      <c r="AQ1" s="43" t="str">
        <f>AD216</f>
        <v>OIP3 Log Mag(dBm)</v>
      </c>
      <c r="AR1" s="5" t="s">
        <v>201</v>
      </c>
      <c r="AS1" s="43">
        <f>AC320</f>
        <v>0</v>
      </c>
      <c r="AT1" s="43">
        <f>AD320</f>
        <v>0</v>
      </c>
      <c r="AU1" s="5" t="s">
        <v>201</v>
      </c>
      <c r="AV1" s="43">
        <f>AC424</f>
        <v>0</v>
      </c>
      <c r="AW1" s="43">
        <f>AD424</f>
        <v>0</v>
      </c>
      <c r="AX1" s="43">
        <f>AB528</f>
        <v>0</v>
      </c>
      <c r="AY1" s="43">
        <f t="shared" ref="AY1" si="1">AC528</f>
        <v>0</v>
      </c>
      <c r="AZ1" s="43">
        <f t="shared" ref="AZ1" si="2">AD528</f>
        <v>0</v>
      </c>
    </row>
    <row r="2" spans="1:53" x14ac:dyDescent="0.25">
      <c r="A2" s="39" t="s">
        <v>106</v>
      </c>
      <c r="B2" s="89" t="s">
        <v>259</v>
      </c>
      <c r="C2" s="89" t="s">
        <v>279</v>
      </c>
      <c r="D2" s="89" t="s">
        <v>280</v>
      </c>
      <c r="E2" s="89" t="s">
        <v>281</v>
      </c>
      <c r="F2" s="89"/>
      <c r="G2" s="89"/>
      <c r="J2" s="71" t="s">
        <v>245</v>
      </c>
      <c r="M2" s="71" t="s">
        <v>246</v>
      </c>
      <c r="P2" s="71" t="s">
        <v>247</v>
      </c>
      <c r="S2" s="71" t="s">
        <v>250</v>
      </c>
      <c r="V2" s="71" t="s">
        <v>251</v>
      </c>
      <c r="Y2" s="71" t="s">
        <v>252</v>
      </c>
      <c r="AA2" s="39" t="s">
        <v>107</v>
      </c>
      <c r="AB2" s="89" t="s">
        <v>259</v>
      </c>
      <c r="AC2" s="89" t="s">
        <v>279</v>
      </c>
      <c r="AD2" s="89" t="s">
        <v>280</v>
      </c>
      <c r="AE2" s="89" t="s">
        <v>281</v>
      </c>
      <c r="AF2" s="89"/>
      <c r="AG2" s="89"/>
      <c r="AJ2" s="71" t="s">
        <v>245</v>
      </c>
      <c r="AL2" s="5"/>
      <c r="AM2" s="71" t="s">
        <v>246</v>
      </c>
      <c r="AN2" s="5"/>
      <c r="AO2" s="5"/>
      <c r="AP2" s="71" t="s">
        <v>247</v>
      </c>
      <c r="AQ2" s="5"/>
      <c r="AR2" s="5"/>
      <c r="AS2" s="71" t="s">
        <v>250</v>
      </c>
      <c r="AT2" s="5"/>
      <c r="AU2" s="5"/>
      <c r="AV2" s="71" t="s">
        <v>251</v>
      </c>
      <c r="AW2" s="5"/>
      <c r="AY2" s="71" t="s">
        <v>252</v>
      </c>
    </row>
    <row r="3" spans="1:53" s="18" customFormat="1" x14ac:dyDescent="0.25">
      <c r="A3" s="40"/>
      <c r="B3" s="89" t="s">
        <v>268</v>
      </c>
      <c r="C3" s="89" t="s">
        <v>298</v>
      </c>
      <c r="D3" s="89" t="s">
        <v>301</v>
      </c>
      <c r="E3" s="89"/>
      <c r="F3" s="89"/>
      <c r="G3" s="89"/>
      <c r="H3" s="16"/>
      <c r="I3" s="13" t="s">
        <v>12</v>
      </c>
      <c r="J3" s="17">
        <f>AVERAGE(J13:J90)</f>
        <v>14.708029334615384</v>
      </c>
      <c r="K3" s="17">
        <f>AVERAGE(K13:K90)</f>
        <v>4.7278337571794884</v>
      </c>
      <c r="L3" s="13" t="s">
        <v>12</v>
      </c>
      <c r="M3" s="17">
        <f>AVERAGE(M16:M78)</f>
        <v>13.015467118930156</v>
      </c>
      <c r="N3" s="17">
        <f>AVERAGE(N26:N97)</f>
        <v>4.5288558011111117</v>
      </c>
      <c r="O3" s="13" t="s">
        <v>12</v>
      </c>
      <c r="P3" s="17">
        <f>AVERAGE(P26:P97)</f>
        <v>15.736578554166661</v>
      </c>
      <c r="Q3" s="17">
        <f>AVERAGE(Q26:Q97)</f>
        <v>4.1717505375833346</v>
      </c>
      <c r="R3" s="13" t="s">
        <v>12</v>
      </c>
      <c r="S3" s="17">
        <f>AVERAGE(S26:S97)</f>
        <v>0</v>
      </c>
      <c r="T3" s="17">
        <f>AVERAGE(T26:T97)</f>
        <v>0</v>
      </c>
      <c r="U3" s="13" t="s">
        <v>12</v>
      </c>
      <c r="V3" s="17">
        <f>AVERAGE(V26:V97)</f>
        <v>0</v>
      </c>
      <c r="W3" s="17">
        <f>AVERAGE(W26:W97)</f>
        <v>0</v>
      </c>
      <c r="X3" s="13" t="s">
        <v>12</v>
      </c>
      <c r="Y3" s="17">
        <f>AVERAGE(Y26:Y97)</f>
        <v>0</v>
      </c>
      <c r="Z3" s="17">
        <f>AVERAGE(Z26:Z97)</f>
        <v>0</v>
      </c>
      <c r="AA3" s="40"/>
      <c r="AB3" s="89" t="s">
        <v>268</v>
      </c>
      <c r="AC3" s="89" t="s">
        <v>298</v>
      </c>
      <c r="AD3" s="89" t="s">
        <v>302</v>
      </c>
      <c r="AE3" s="89"/>
      <c r="AF3" s="89"/>
      <c r="AG3" s="89"/>
      <c r="AH3" s="16"/>
      <c r="AI3" s="13" t="s">
        <v>12</v>
      </c>
      <c r="AJ3" s="17">
        <f>AVERAGE(AJ13:AJ90)</f>
        <v>14.060808358974359</v>
      </c>
      <c r="AK3" s="17">
        <f>AVERAGE(AK13:AK90)</f>
        <v>4.0137795344871794</v>
      </c>
      <c r="AL3" s="13" t="s">
        <v>12</v>
      </c>
      <c r="AM3" s="17">
        <f>AVERAGE(AM16:AM78)</f>
        <v>13.914113023809525</v>
      </c>
      <c r="AN3" s="17">
        <f>AVERAGE(AN26:AN97)</f>
        <v>1.9376700141666678</v>
      </c>
      <c r="AO3" s="13" t="s">
        <v>12</v>
      </c>
      <c r="AP3" s="17">
        <f>AVERAGE(AP26:AP97)</f>
        <v>12.33824108791667</v>
      </c>
      <c r="AQ3" s="17">
        <f>AVERAGE(AQ26:AQ97)</f>
        <v>0.41722955555555585</v>
      </c>
      <c r="AR3" s="13" t="s">
        <v>12</v>
      </c>
      <c r="AS3" s="17">
        <f>AVERAGE(AS26:AS97)</f>
        <v>0</v>
      </c>
      <c r="AT3" s="17">
        <f>AVERAGE(AT26:AT97)</f>
        <v>0</v>
      </c>
      <c r="AU3" s="13" t="s">
        <v>12</v>
      </c>
      <c r="AV3" s="17">
        <f>AVERAGE(AV26:AV97)</f>
        <v>0</v>
      </c>
      <c r="AW3" s="17">
        <f>AVERAGE(AW26:AW97)</f>
        <v>0</v>
      </c>
      <c r="AX3" s="13" t="s">
        <v>12</v>
      </c>
      <c r="AY3" s="17">
        <f>AVERAGE(AY26:AY97)</f>
        <v>0</v>
      </c>
      <c r="AZ3" s="17">
        <f>AVERAGE(AZ26:AZ97)</f>
        <v>0</v>
      </c>
      <c r="BA3" s="16"/>
    </row>
    <row r="4" spans="1:53" x14ac:dyDescent="0.25">
      <c r="B4" s="89" t="s">
        <v>98</v>
      </c>
      <c r="C4" s="89"/>
      <c r="D4" s="89"/>
      <c r="E4" s="89"/>
      <c r="F4" s="89"/>
      <c r="G4" s="89"/>
      <c r="H4" s="8"/>
      <c r="AB4" s="89" t="s">
        <v>98</v>
      </c>
      <c r="AC4" s="89"/>
      <c r="AD4" s="89"/>
      <c r="AE4" s="89"/>
      <c r="AF4" s="89"/>
      <c r="AG4" s="89"/>
      <c r="AH4" s="8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BA4" s="8"/>
    </row>
    <row r="5" spans="1:53" x14ac:dyDescent="0.25">
      <c r="B5" s="89"/>
      <c r="C5" s="89"/>
      <c r="D5" s="89"/>
      <c r="E5" s="89"/>
      <c r="F5" s="89"/>
      <c r="G5" s="89"/>
      <c r="H5" s="8"/>
      <c r="I5" s="6">
        <f t="shared" ref="I5:I36" si="3">B9/1000000000</f>
        <v>0.191</v>
      </c>
      <c r="J5" s="6">
        <f t="shared" ref="J5:J36" si="4">E9</f>
        <v>-2.2775642999999999</v>
      </c>
      <c r="K5" s="6">
        <f>D9</f>
        <v>-73.795913999999996</v>
      </c>
      <c r="L5" s="6">
        <f>B9/1000000000</f>
        <v>0.191</v>
      </c>
      <c r="M5" s="6">
        <f>C113</f>
        <v>-3.7377763000000002</v>
      </c>
      <c r="N5" s="6">
        <f>D113</f>
        <v>-80.303780000000003</v>
      </c>
      <c r="O5" s="6">
        <f>B9/1000000000</f>
        <v>0.191</v>
      </c>
      <c r="P5" s="6">
        <f>C217</f>
        <v>-5.7107096000000004</v>
      </c>
      <c r="Q5" s="6">
        <f>D217</f>
        <v>-85.075553999999997</v>
      </c>
      <c r="R5" s="6">
        <f>B9/1000000000</f>
        <v>0.191</v>
      </c>
      <c r="S5" s="6">
        <f>C321</f>
        <v>0</v>
      </c>
      <c r="T5" s="6">
        <f>D321</f>
        <v>0</v>
      </c>
      <c r="U5" s="6">
        <f>B9/1000000000</f>
        <v>0.191</v>
      </c>
      <c r="V5" s="6">
        <f>C425</f>
        <v>0</v>
      </c>
      <c r="W5" s="6">
        <f>D425</f>
        <v>0</v>
      </c>
      <c r="X5" s="43">
        <f>B529/1000000000</f>
        <v>0</v>
      </c>
      <c r="Y5" s="43">
        <f>C529</f>
        <v>0</v>
      </c>
      <c r="Z5" s="43">
        <f>D529</f>
        <v>0</v>
      </c>
      <c r="AB5" s="89"/>
      <c r="AC5" s="89"/>
      <c r="AD5" s="89"/>
      <c r="AE5" s="89"/>
      <c r="AF5" s="89"/>
      <c r="AG5" s="89"/>
      <c r="AH5" s="8"/>
      <c r="AI5" s="6">
        <f t="shared" ref="AI5:AI36" si="5">AB9/1000000000</f>
        <v>0.191</v>
      </c>
      <c r="AJ5" s="6">
        <f t="shared" ref="AJ5:AJ36" si="6">AE9</f>
        <v>-7.0338421000000002</v>
      </c>
      <c r="AK5" s="6">
        <f>AD9</f>
        <v>-87.151268000000002</v>
      </c>
      <c r="AL5" s="6">
        <f>AB9/1000000000</f>
        <v>0.191</v>
      </c>
      <c r="AM5" s="6">
        <f>AC113</f>
        <v>-11.400334000000001</v>
      </c>
      <c r="AN5" s="6">
        <f>AD113</f>
        <v>-97.107406999999995</v>
      </c>
      <c r="AO5" s="6">
        <f>AB9/1000000000</f>
        <v>0.191</v>
      </c>
      <c r="AP5" s="43">
        <f>AC217</f>
        <v>-9.2863893999999991</v>
      </c>
      <c r="AQ5" s="6">
        <f>AD217</f>
        <v>-94.260361000000003</v>
      </c>
      <c r="AR5" s="6">
        <f>AB9/1000000000</f>
        <v>0.191</v>
      </c>
      <c r="AS5" s="6">
        <f>AC321</f>
        <v>0</v>
      </c>
      <c r="AT5" s="6">
        <f>AD321</f>
        <v>0</v>
      </c>
      <c r="AU5" s="6">
        <f>AB9/1000000000</f>
        <v>0.191</v>
      </c>
      <c r="AV5" s="6">
        <f>AC425</f>
        <v>0</v>
      </c>
      <c r="AW5" s="6">
        <f>AD425</f>
        <v>0</v>
      </c>
      <c r="AX5" s="43">
        <f>AB529/1000000000</f>
        <v>0</v>
      </c>
      <c r="AY5" s="43">
        <f>AC529</f>
        <v>0</v>
      </c>
      <c r="AZ5" s="43">
        <f>AD529</f>
        <v>0</v>
      </c>
      <c r="BA5" s="8"/>
    </row>
    <row r="6" spans="1:53" x14ac:dyDescent="0.25">
      <c r="B6" s="89"/>
      <c r="C6" s="89"/>
      <c r="D6" s="89"/>
      <c r="E6" s="89"/>
      <c r="F6" s="89"/>
      <c r="G6" s="89"/>
      <c r="H6" s="8"/>
      <c r="I6" s="6">
        <f t="shared" si="3"/>
        <v>0.35231632653061001</v>
      </c>
      <c r="J6" s="6">
        <f t="shared" si="4"/>
        <v>6.0430092999999996</v>
      </c>
      <c r="K6" s="83">
        <f t="shared" ref="K6:K69" si="7">D10</f>
        <v>-50.366580999999996</v>
      </c>
      <c r="L6" s="6">
        <f t="shared" ref="L6:L69" si="8">B10/1000000000</f>
        <v>0.35231632653061001</v>
      </c>
      <c r="M6" s="79">
        <f t="shared" ref="M6:M69" si="9">C114</f>
        <v>5.2979058999999999</v>
      </c>
      <c r="N6" s="83">
        <f t="shared" ref="N6:N69" si="10">D114</f>
        <v>-48.856731000000003</v>
      </c>
      <c r="O6" s="6">
        <f t="shared" ref="O6:O69" si="11">B10/1000000000</f>
        <v>0.35231632653061001</v>
      </c>
      <c r="P6" s="79">
        <f t="shared" ref="P6:P69" si="12">C218</f>
        <v>6.3460378999999998</v>
      </c>
      <c r="Q6" s="83">
        <f t="shared" ref="Q6:Q69" si="13">D218</f>
        <v>-52.078709000000003</v>
      </c>
      <c r="R6" s="6">
        <f t="shared" ref="R6:R69" si="14">B10/1000000000</f>
        <v>0.35231632653061001</v>
      </c>
      <c r="S6" s="79">
        <f t="shared" ref="S6:S69" si="15">C322</f>
        <v>0</v>
      </c>
      <c r="T6" s="83">
        <f t="shared" ref="T6:T69" si="16">D322</f>
        <v>0</v>
      </c>
      <c r="U6" s="6">
        <f t="shared" ref="U6:U69" si="17">B10/1000000000</f>
        <v>0.35231632653061001</v>
      </c>
      <c r="V6" s="79">
        <f t="shared" ref="V6:V69" si="18">C426</f>
        <v>0</v>
      </c>
      <c r="W6" s="83">
        <f t="shared" ref="W6:W69" si="19">D426</f>
        <v>0</v>
      </c>
      <c r="X6" s="43">
        <f t="shared" ref="X6:X69" si="20">B530/1000000000</f>
        <v>0</v>
      </c>
      <c r="Y6" s="43">
        <f t="shared" ref="Y6:Z6" si="21">C530</f>
        <v>0</v>
      </c>
      <c r="Z6" s="43">
        <f t="shared" si="21"/>
        <v>0</v>
      </c>
      <c r="AB6" s="89"/>
      <c r="AC6" s="89"/>
      <c r="AD6" s="89"/>
      <c r="AE6" s="89"/>
      <c r="AF6" s="89"/>
      <c r="AG6" s="89"/>
      <c r="AH6" s="8"/>
      <c r="AI6" s="6">
        <f t="shared" si="5"/>
        <v>0.35231632653061001</v>
      </c>
      <c r="AJ6" s="6">
        <f t="shared" si="6"/>
        <v>-1.5293562000000001</v>
      </c>
      <c r="AK6" s="83">
        <f t="shared" ref="AK6:AK69" si="22">AD10</f>
        <v>-70.261955</v>
      </c>
      <c r="AL6" s="6">
        <f t="shared" ref="AL6:AL69" si="23">AB10/1000000000</f>
        <v>0.35231632653061001</v>
      </c>
      <c r="AM6" s="79">
        <f t="shared" ref="AM6:AM69" si="24">AC114</f>
        <v>-0.63480787999999999</v>
      </c>
      <c r="AN6" s="83">
        <f t="shared" ref="AN6:AN69" si="25">AD114</f>
        <v>-67.614479000000003</v>
      </c>
      <c r="AO6" s="6">
        <f t="shared" ref="AO6:AO69" si="26">AB10/1000000000</f>
        <v>0.35231632653061001</v>
      </c>
      <c r="AP6" s="43">
        <f t="shared" ref="AP6:AP69" si="27">AC218</f>
        <v>-0.36836426999999999</v>
      </c>
      <c r="AQ6" s="83">
        <f t="shared" ref="AQ6:AQ69" si="28">AD218</f>
        <v>-68.743965000000003</v>
      </c>
      <c r="AR6" s="6">
        <f t="shared" ref="AR6:AR69" si="29">AB10/1000000000</f>
        <v>0.35231632653061001</v>
      </c>
      <c r="AS6" s="79">
        <f t="shared" ref="AS6:AS69" si="30">AC322</f>
        <v>0</v>
      </c>
      <c r="AT6" s="83">
        <f t="shared" ref="AT6:AT69" si="31">AD322</f>
        <v>0</v>
      </c>
      <c r="AU6" s="6">
        <f t="shared" ref="AU6:AU69" si="32">AB10/1000000000</f>
        <v>0.35231632653061001</v>
      </c>
      <c r="AV6" s="79">
        <f t="shared" ref="AV6:AV69" si="33">AC426</f>
        <v>0</v>
      </c>
      <c r="AW6" s="83">
        <f t="shared" ref="AW6:AW69" si="34">AD426</f>
        <v>0</v>
      </c>
      <c r="AX6" s="43">
        <f t="shared" ref="AX6:AX69" si="35">AB530/1000000000</f>
        <v>0</v>
      </c>
      <c r="AY6" s="43">
        <f t="shared" ref="AY6:AY69" si="36">AC530</f>
        <v>0</v>
      </c>
      <c r="AZ6" s="43">
        <f t="shared" ref="AZ6:AZ69" si="37">AD530</f>
        <v>0</v>
      </c>
      <c r="BA6" s="8"/>
    </row>
    <row r="7" spans="1:53" x14ac:dyDescent="0.25">
      <c r="B7" s="89" t="s">
        <v>99</v>
      </c>
      <c r="C7" s="89"/>
      <c r="D7" s="89"/>
      <c r="E7" s="89"/>
      <c r="F7" s="89"/>
      <c r="G7" s="89"/>
      <c r="H7" s="8"/>
      <c r="I7" s="6">
        <f t="shared" si="3"/>
        <v>0.51363265306121997</v>
      </c>
      <c r="J7" s="6">
        <f t="shared" si="4"/>
        <v>15.105733000000001</v>
      </c>
      <c r="K7" s="83">
        <f t="shared" si="7"/>
        <v>-25.119171000000001</v>
      </c>
      <c r="L7" s="6">
        <f t="shared" si="8"/>
        <v>0.51363265306121997</v>
      </c>
      <c r="M7" s="79">
        <f t="shared" si="9"/>
        <v>17.619913</v>
      </c>
      <c r="N7" s="83">
        <f t="shared" si="10"/>
        <v>-22.608383</v>
      </c>
      <c r="O7" s="6">
        <f t="shared" si="11"/>
        <v>0.51363265306121997</v>
      </c>
      <c r="P7" s="79">
        <f t="shared" si="12"/>
        <v>9.6530657000000009</v>
      </c>
      <c r="Q7" s="83">
        <f t="shared" si="13"/>
        <v>-34.564715999999997</v>
      </c>
      <c r="R7" s="6">
        <f t="shared" si="14"/>
        <v>0.51363265306121997</v>
      </c>
      <c r="S7" s="79">
        <f t="shared" si="15"/>
        <v>0</v>
      </c>
      <c r="T7" s="83">
        <f t="shared" si="16"/>
        <v>0</v>
      </c>
      <c r="U7" s="6">
        <f t="shared" si="17"/>
        <v>0.51363265306121997</v>
      </c>
      <c r="V7" s="79">
        <f t="shared" si="18"/>
        <v>0</v>
      </c>
      <c r="W7" s="83">
        <f t="shared" si="19"/>
        <v>0</v>
      </c>
      <c r="X7" s="43">
        <f t="shared" si="20"/>
        <v>0</v>
      </c>
      <c r="Y7" s="43">
        <f t="shared" ref="Y7:Z7" si="38">C531</f>
        <v>0</v>
      </c>
      <c r="Z7" s="43">
        <f t="shared" si="38"/>
        <v>0</v>
      </c>
      <c r="AB7" s="89" t="s">
        <v>99</v>
      </c>
      <c r="AC7" s="89"/>
      <c r="AD7" s="89"/>
      <c r="AE7" s="89"/>
      <c r="AF7" s="89"/>
      <c r="AG7" s="89"/>
      <c r="AH7" s="8"/>
      <c r="AI7" s="6">
        <f t="shared" si="5"/>
        <v>0.51363265306121997</v>
      </c>
      <c r="AJ7" s="6">
        <f t="shared" si="6"/>
        <v>3.0742083</v>
      </c>
      <c r="AK7" s="83">
        <f t="shared" si="22"/>
        <v>-50.480159999999998</v>
      </c>
      <c r="AL7" s="6">
        <f t="shared" si="23"/>
        <v>0.51363265306121997</v>
      </c>
      <c r="AM7" s="79">
        <f t="shared" si="24"/>
        <v>4.4131136</v>
      </c>
      <c r="AN7" s="83">
        <f t="shared" si="25"/>
        <v>-50.999217999999999</v>
      </c>
      <c r="AO7" s="6">
        <f t="shared" si="26"/>
        <v>0.51363265306121997</v>
      </c>
      <c r="AP7" s="43">
        <f t="shared" si="27"/>
        <v>1.7496885</v>
      </c>
      <c r="AQ7" s="83">
        <f t="shared" si="28"/>
        <v>-55.833613999999997</v>
      </c>
      <c r="AR7" s="6">
        <f t="shared" si="29"/>
        <v>0.51363265306121997</v>
      </c>
      <c r="AS7" s="79">
        <f t="shared" si="30"/>
        <v>0</v>
      </c>
      <c r="AT7" s="83">
        <f t="shared" si="31"/>
        <v>0</v>
      </c>
      <c r="AU7" s="6">
        <f t="shared" si="32"/>
        <v>0.51363265306121997</v>
      </c>
      <c r="AV7" s="79">
        <f t="shared" si="33"/>
        <v>0</v>
      </c>
      <c r="AW7" s="83">
        <f t="shared" si="34"/>
        <v>0</v>
      </c>
      <c r="AX7" s="43">
        <f t="shared" si="35"/>
        <v>0</v>
      </c>
      <c r="AY7" s="43">
        <f t="shared" si="36"/>
        <v>0</v>
      </c>
      <c r="AZ7" s="43">
        <f t="shared" si="37"/>
        <v>0</v>
      </c>
      <c r="BA7" s="8"/>
    </row>
    <row r="8" spans="1:53" x14ac:dyDescent="0.25">
      <c r="B8" s="89" t="s">
        <v>19</v>
      </c>
      <c r="C8" s="89" t="s">
        <v>109</v>
      </c>
      <c r="D8" s="89" t="s">
        <v>260</v>
      </c>
      <c r="E8" s="89" t="s">
        <v>289</v>
      </c>
      <c r="F8" s="89" t="s">
        <v>110</v>
      </c>
      <c r="G8" s="89" t="s">
        <v>256</v>
      </c>
      <c r="H8" s="8"/>
      <c r="I8" s="6">
        <f t="shared" si="3"/>
        <v>0.67494897959184008</v>
      </c>
      <c r="J8" s="6">
        <f t="shared" si="4"/>
        <v>18.862669</v>
      </c>
      <c r="K8" s="83">
        <f t="shared" si="7"/>
        <v>-13.799053000000001</v>
      </c>
      <c r="L8" s="6">
        <f t="shared" si="8"/>
        <v>0.67494897959184008</v>
      </c>
      <c r="M8" s="79">
        <f t="shared" si="9"/>
        <v>15.583584</v>
      </c>
      <c r="N8" s="83">
        <f t="shared" si="10"/>
        <v>-19.861537999999999</v>
      </c>
      <c r="O8" s="6">
        <f t="shared" si="11"/>
        <v>0.67494897959184008</v>
      </c>
      <c r="P8" s="79">
        <f t="shared" si="12"/>
        <v>14.630636000000001</v>
      </c>
      <c r="Q8" s="83">
        <f t="shared" si="13"/>
        <v>-23.471260000000001</v>
      </c>
      <c r="R8" s="6">
        <f t="shared" si="14"/>
        <v>0.67494897959184008</v>
      </c>
      <c r="S8" s="79">
        <f t="shared" si="15"/>
        <v>0</v>
      </c>
      <c r="T8" s="83">
        <f t="shared" si="16"/>
        <v>0</v>
      </c>
      <c r="U8" s="6">
        <f t="shared" si="17"/>
        <v>0.67494897959184008</v>
      </c>
      <c r="V8" s="79">
        <f t="shared" si="18"/>
        <v>0</v>
      </c>
      <c r="W8" s="83">
        <f t="shared" si="19"/>
        <v>0</v>
      </c>
      <c r="X8" s="43">
        <f t="shared" si="20"/>
        <v>0</v>
      </c>
      <c r="Y8" s="43">
        <f t="shared" ref="Y8:Z8" si="39">C532</f>
        <v>0</v>
      </c>
      <c r="Z8" s="43">
        <f t="shared" si="39"/>
        <v>0</v>
      </c>
      <c r="AB8" s="89" t="s">
        <v>19</v>
      </c>
      <c r="AC8" s="89" t="s">
        <v>109</v>
      </c>
      <c r="AD8" s="89" t="s">
        <v>260</v>
      </c>
      <c r="AE8" s="89" t="s">
        <v>289</v>
      </c>
      <c r="AF8" s="89" t="s">
        <v>110</v>
      </c>
      <c r="AG8" s="89" t="s">
        <v>256</v>
      </c>
      <c r="AH8" s="8"/>
      <c r="AI8" s="6">
        <f t="shared" si="5"/>
        <v>0.67494897959184008</v>
      </c>
      <c r="AJ8" s="6">
        <f t="shared" si="6"/>
        <v>3.2738323</v>
      </c>
      <c r="AK8" s="83">
        <f t="shared" si="22"/>
        <v>-39.060226</v>
      </c>
      <c r="AL8" s="6">
        <f t="shared" si="23"/>
        <v>0.67494897959184008</v>
      </c>
      <c r="AM8" s="79">
        <f t="shared" si="24"/>
        <v>1.8851933000000001</v>
      </c>
      <c r="AN8" s="83">
        <f t="shared" si="25"/>
        <v>-43.159657000000003</v>
      </c>
      <c r="AO8" s="6">
        <f t="shared" si="26"/>
        <v>0.67494897959184008</v>
      </c>
      <c r="AP8" s="43">
        <f t="shared" si="27"/>
        <v>2.0377953</v>
      </c>
      <c r="AQ8" s="83">
        <f t="shared" si="28"/>
        <v>-45.720866999999998</v>
      </c>
      <c r="AR8" s="6">
        <f t="shared" si="29"/>
        <v>0.67494897959184008</v>
      </c>
      <c r="AS8" s="79">
        <f t="shared" si="30"/>
        <v>0</v>
      </c>
      <c r="AT8" s="83">
        <f t="shared" si="31"/>
        <v>0</v>
      </c>
      <c r="AU8" s="6">
        <f t="shared" si="32"/>
        <v>0.67494897959184008</v>
      </c>
      <c r="AV8" s="79">
        <f t="shared" si="33"/>
        <v>0</v>
      </c>
      <c r="AW8" s="83">
        <f t="shared" si="34"/>
        <v>0</v>
      </c>
      <c r="AX8" s="43">
        <f t="shared" si="35"/>
        <v>0</v>
      </c>
      <c r="AY8" s="43">
        <f t="shared" si="36"/>
        <v>0</v>
      </c>
      <c r="AZ8" s="43">
        <f t="shared" si="37"/>
        <v>0</v>
      </c>
      <c r="BA8" s="8"/>
    </row>
    <row r="9" spans="1:53" x14ac:dyDescent="0.25">
      <c r="B9" s="89">
        <v>191000000</v>
      </c>
      <c r="C9" s="89">
        <v>-97.193398000000002</v>
      </c>
      <c r="D9" s="89">
        <v>-73.795913999999996</v>
      </c>
      <c r="E9" s="89">
        <v>-2.2775642999999999</v>
      </c>
      <c r="F9" s="89">
        <v>-109.48242999999999</v>
      </c>
      <c r="G9" s="89">
        <v>-82.292809000000005</v>
      </c>
      <c r="H9" s="8"/>
      <c r="I9" s="6">
        <f t="shared" si="3"/>
        <v>0.83626530612244998</v>
      </c>
      <c r="J9" s="6">
        <f t="shared" si="4"/>
        <v>21.296776000000001</v>
      </c>
      <c r="K9" s="83">
        <f t="shared" si="7"/>
        <v>-6.1343750999999997</v>
      </c>
      <c r="L9" s="6">
        <f t="shared" si="8"/>
        <v>0.83626530612244998</v>
      </c>
      <c r="M9" s="79">
        <f t="shared" si="9"/>
        <v>18.516417000000001</v>
      </c>
      <c r="N9" s="83">
        <f t="shared" si="10"/>
        <v>-9.5714244999999991</v>
      </c>
      <c r="O9" s="6">
        <f t="shared" si="11"/>
        <v>0.83626530612244998</v>
      </c>
      <c r="P9" s="79">
        <f t="shared" si="12"/>
        <v>19.968461999999999</v>
      </c>
      <c r="Q9" s="83">
        <f t="shared" si="13"/>
        <v>-9.7186860999999993</v>
      </c>
      <c r="R9" s="6">
        <f t="shared" si="14"/>
        <v>0.83626530612244998</v>
      </c>
      <c r="S9" s="79">
        <f t="shared" si="15"/>
        <v>0</v>
      </c>
      <c r="T9" s="83">
        <f t="shared" si="16"/>
        <v>0</v>
      </c>
      <c r="U9" s="6">
        <f t="shared" si="17"/>
        <v>0.83626530612244998</v>
      </c>
      <c r="V9" s="79">
        <f t="shared" si="18"/>
        <v>0</v>
      </c>
      <c r="W9" s="83">
        <f t="shared" si="19"/>
        <v>0</v>
      </c>
      <c r="X9" s="43">
        <f t="shared" si="20"/>
        <v>0</v>
      </c>
      <c r="Y9" s="43">
        <f t="shared" ref="Y9:Z9" si="40">C533</f>
        <v>0</v>
      </c>
      <c r="Z9" s="43">
        <f t="shared" si="40"/>
        <v>0</v>
      </c>
      <c r="AB9" s="89">
        <v>191000000</v>
      </c>
      <c r="AC9" s="89">
        <v>-102.66567999999999</v>
      </c>
      <c r="AD9" s="89">
        <v>-87.151268000000002</v>
      </c>
      <c r="AE9" s="89">
        <v>-7.0338421000000002</v>
      </c>
      <c r="AF9" s="89">
        <v>-110.4507</v>
      </c>
      <c r="AG9" s="89">
        <v>-87.673378</v>
      </c>
      <c r="AH9" s="8"/>
      <c r="AI9" s="6">
        <f t="shared" si="5"/>
        <v>0.83626530612244998</v>
      </c>
      <c r="AJ9" s="6">
        <f t="shared" si="6"/>
        <v>3.3020942</v>
      </c>
      <c r="AK9" s="83">
        <f t="shared" si="22"/>
        <v>-29.495892999999999</v>
      </c>
      <c r="AL9" s="6">
        <f t="shared" si="23"/>
        <v>0.83626530612244998</v>
      </c>
      <c r="AM9" s="79">
        <f t="shared" si="24"/>
        <v>0.49304091999999999</v>
      </c>
      <c r="AN9" s="83">
        <f t="shared" si="25"/>
        <v>-34.494770000000003</v>
      </c>
      <c r="AO9" s="6">
        <f t="shared" si="26"/>
        <v>0.83626530612244998</v>
      </c>
      <c r="AP9" s="43">
        <f t="shared" si="27"/>
        <v>-0.21092238999999999</v>
      </c>
      <c r="AQ9" s="83">
        <f t="shared" si="28"/>
        <v>-38.499797999999998</v>
      </c>
      <c r="AR9" s="6">
        <f t="shared" si="29"/>
        <v>0.83626530612244998</v>
      </c>
      <c r="AS9" s="79">
        <f t="shared" si="30"/>
        <v>0</v>
      </c>
      <c r="AT9" s="83">
        <f t="shared" si="31"/>
        <v>0</v>
      </c>
      <c r="AU9" s="6">
        <f t="shared" si="32"/>
        <v>0.83626530612244998</v>
      </c>
      <c r="AV9" s="79">
        <f t="shared" si="33"/>
        <v>0</v>
      </c>
      <c r="AW9" s="83">
        <f t="shared" si="34"/>
        <v>0</v>
      </c>
      <c r="AX9" s="43">
        <f t="shared" si="35"/>
        <v>0</v>
      </c>
      <c r="AY9" s="43">
        <f t="shared" si="36"/>
        <v>0</v>
      </c>
      <c r="AZ9" s="43">
        <f t="shared" si="37"/>
        <v>0</v>
      </c>
      <c r="BA9" s="8"/>
    </row>
    <row r="10" spans="1:53" x14ac:dyDescent="0.25">
      <c r="B10" s="89">
        <v>352316326.53061002</v>
      </c>
      <c r="C10" s="89">
        <v>-64.844268999999997</v>
      </c>
      <c r="D10" s="89">
        <v>-50.366580999999996</v>
      </c>
      <c r="E10" s="89">
        <v>6.0430092999999996</v>
      </c>
      <c r="F10" s="89">
        <v>-115.95282</v>
      </c>
      <c r="G10" s="89">
        <v>-49.969439999999999</v>
      </c>
      <c r="H10" s="8"/>
      <c r="I10" s="6">
        <f t="shared" si="3"/>
        <v>0.99758163265305999</v>
      </c>
      <c r="J10" s="6">
        <f t="shared" si="4"/>
        <v>22.746701999999999</v>
      </c>
      <c r="K10" s="83">
        <f t="shared" si="7"/>
        <v>-0.43344450000000001</v>
      </c>
      <c r="L10" s="6">
        <f t="shared" si="8"/>
        <v>0.99758163265305999</v>
      </c>
      <c r="M10" s="79">
        <f t="shared" si="9"/>
        <v>22.196096000000001</v>
      </c>
      <c r="N10" s="83">
        <f t="shared" si="10"/>
        <v>0.41011098000000001</v>
      </c>
      <c r="O10" s="6">
        <f t="shared" si="11"/>
        <v>0.99758163265305999</v>
      </c>
      <c r="P10" s="79">
        <f t="shared" si="12"/>
        <v>17.777699999999999</v>
      </c>
      <c r="Q10" s="83">
        <f t="shared" si="13"/>
        <v>-5.0670675999999997</v>
      </c>
      <c r="R10" s="6">
        <f t="shared" si="14"/>
        <v>0.99758163265305999</v>
      </c>
      <c r="S10" s="79">
        <f t="shared" si="15"/>
        <v>0</v>
      </c>
      <c r="T10" s="83">
        <f t="shared" si="16"/>
        <v>0</v>
      </c>
      <c r="U10" s="6">
        <f t="shared" si="17"/>
        <v>0.99758163265305999</v>
      </c>
      <c r="V10" s="79">
        <f t="shared" si="18"/>
        <v>0</v>
      </c>
      <c r="W10" s="83">
        <f t="shared" si="19"/>
        <v>0</v>
      </c>
      <c r="X10" s="43">
        <f t="shared" si="20"/>
        <v>0</v>
      </c>
      <c r="Y10" s="43">
        <f t="shared" ref="Y10:Z10" si="41">C534</f>
        <v>0</v>
      </c>
      <c r="Z10" s="43">
        <f t="shared" si="41"/>
        <v>0</v>
      </c>
      <c r="AB10" s="89">
        <v>352316326.53061002</v>
      </c>
      <c r="AC10" s="89">
        <v>-79.981407000000004</v>
      </c>
      <c r="AD10" s="89">
        <v>-70.261955</v>
      </c>
      <c r="AE10" s="89">
        <v>-1.5293562000000001</v>
      </c>
      <c r="AF10" s="89">
        <v>-112.12926</v>
      </c>
      <c r="AG10" s="89">
        <v>-65.005531000000005</v>
      </c>
      <c r="AH10" s="8"/>
      <c r="AI10" s="6">
        <f t="shared" si="5"/>
        <v>0.99758163265305999</v>
      </c>
      <c r="AJ10" s="6">
        <f t="shared" si="6"/>
        <v>5.9721627000000002</v>
      </c>
      <c r="AK10" s="83">
        <f t="shared" si="22"/>
        <v>-18.866662999999999</v>
      </c>
      <c r="AL10" s="6">
        <f t="shared" si="23"/>
        <v>0.99758163265305999</v>
      </c>
      <c r="AM10" s="79">
        <f t="shared" si="24"/>
        <v>2.8668718000000002</v>
      </c>
      <c r="AN10" s="83">
        <f t="shared" si="25"/>
        <v>-25.924821999999999</v>
      </c>
      <c r="AO10" s="6">
        <f t="shared" si="26"/>
        <v>0.99758163265305999</v>
      </c>
      <c r="AP10" s="43">
        <f t="shared" si="27"/>
        <v>1.2427938000000001</v>
      </c>
      <c r="AQ10" s="83">
        <f t="shared" si="28"/>
        <v>-31.362255000000001</v>
      </c>
      <c r="AR10" s="6">
        <f t="shared" si="29"/>
        <v>0.99758163265305999</v>
      </c>
      <c r="AS10" s="79">
        <f t="shared" si="30"/>
        <v>0</v>
      </c>
      <c r="AT10" s="83">
        <f t="shared" si="31"/>
        <v>0</v>
      </c>
      <c r="AU10" s="6">
        <f t="shared" si="32"/>
        <v>0.99758163265305999</v>
      </c>
      <c r="AV10" s="79">
        <f t="shared" si="33"/>
        <v>0</v>
      </c>
      <c r="AW10" s="83">
        <f t="shared" si="34"/>
        <v>0</v>
      </c>
      <c r="AX10" s="43">
        <f t="shared" si="35"/>
        <v>0</v>
      </c>
      <c r="AY10" s="43">
        <f t="shared" si="36"/>
        <v>0</v>
      </c>
      <c r="AZ10" s="43">
        <f t="shared" si="37"/>
        <v>0</v>
      </c>
      <c r="BA10" s="8"/>
    </row>
    <row r="11" spans="1:53" x14ac:dyDescent="0.25">
      <c r="B11" s="89">
        <v>513632653.06121999</v>
      </c>
      <c r="C11" s="89">
        <v>-51.810555000000001</v>
      </c>
      <c r="D11" s="89">
        <v>-25.119171000000001</v>
      </c>
      <c r="E11" s="89">
        <v>15.105733000000001</v>
      </c>
      <c r="F11" s="89">
        <v>-113.90991</v>
      </c>
      <c r="G11" s="89">
        <v>-36.966526000000002</v>
      </c>
      <c r="H11" s="8"/>
      <c r="I11" s="6">
        <f t="shared" si="3"/>
        <v>1.1588979591837001</v>
      </c>
      <c r="J11" s="6">
        <f t="shared" si="4"/>
        <v>22.294554000000002</v>
      </c>
      <c r="K11" s="83">
        <f t="shared" si="7"/>
        <v>2.1562505000000001</v>
      </c>
      <c r="L11" s="6">
        <f t="shared" si="8"/>
        <v>1.1588979591837001</v>
      </c>
      <c r="M11" s="79">
        <f t="shared" si="9"/>
        <v>22.360099999999999</v>
      </c>
      <c r="N11" s="83">
        <f t="shared" si="10"/>
        <v>1.1200452000000001</v>
      </c>
      <c r="O11" s="6">
        <f t="shared" si="11"/>
        <v>1.1588979591837001</v>
      </c>
      <c r="P11" s="79">
        <f t="shared" si="12"/>
        <v>21.199259000000001</v>
      </c>
      <c r="Q11" s="83">
        <f t="shared" si="13"/>
        <v>-0.56365483999999999</v>
      </c>
      <c r="R11" s="6">
        <f t="shared" si="14"/>
        <v>1.1588979591837001</v>
      </c>
      <c r="S11" s="79">
        <f t="shared" si="15"/>
        <v>0</v>
      </c>
      <c r="T11" s="83">
        <f t="shared" si="16"/>
        <v>0</v>
      </c>
      <c r="U11" s="6">
        <f t="shared" si="17"/>
        <v>1.1588979591837001</v>
      </c>
      <c r="V11" s="79">
        <f t="shared" si="18"/>
        <v>0</v>
      </c>
      <c r="W11" s="83">
        <f t="shared" si="19"/>
        <v>0</v>
      </c>
      <c r="X11" s="43">
        <f t="shared" si="20"/>
        <v>0</v>
      </c>
      <c r="Y11" s="43">
        <f t="shared" ref="Y11:Z11" si="42">C535</f>
        <v>0</v>
      </c>
      <c r="Z11" s="43">
        <f t="shared" si="42"/>
        <v>0</v>
      </c>
      <c r="AB11" s="89">
        <v>513632653.06121999</v>
      </c>
      <c r="AC11" s="89">
        <v>-68.469215000000005</v>
      </c>
      <c r="AD11" s="89">
        <v>-50.480159999999998</v>
      </c>
      <c r="AE11" s="89">
        <v>3.0742083</v>
      </c>
      <c r="AF11" s="89">
        <v>-109.1972</v>
      </c>
      <c r="AG11" s="89">
        <v>-53.518894000000003</v>
      </c>
      <c r="AH11" s="8"/>
      <c r="AI11" s="6">
        <f t="shared" si="5"/>
        <v>1.1588979591837001</v>
      </c>
      <c r="AJ11" s="6">
        <f t="shared" si="6"/>
        <v>10.319167999999999</v>
      </c>
      <c r="AK11" s="83">
        <f t="shared" si="22"/>
        <v>-8.8653659999999999</v>
      </c>
      <c r="AL11" s="6">
        <f t="shared" si="23"/>
        <v>1.1588979591837001</v>
      </c>
      <c r="AM11" s="79">
        <f t="shared" si="24"/>
        <v>7.1111693000000002</v>
      </c>
      <c r="AN11" s="83">
        <f t="shared" si="25"/>
        <v>-13.713374999999999</v>
      </c>
      <c r="AO11" s="6">
        <f t="shared" si="26"/>
        <v>1.1588979591837001</v>
      </c>
      <c r="AP11" s="43">
        <f t="shared" si="27"/>
        <v>3.7179897</v>
      </c>
      <c r="AQ11" s="83">
        <f t="shared" si="28"/>
        <v>-20.504932</v>
      </c>
      <c r="AR11" s="6">
        <f t="shared" si="29"/>
        <v>1.1588979591837001</v>
      </c>
      <c r="AS11" s="79">
        <f t="shared" si="30"/>
        <v>0</v>
      </c>
      <c r="AT11" s="83">
        <f t="shared" si="31"/>
        <v>0</v>
      </c>
      <c r="AU11" s="6">
        <f t="shared" si="32"/>
        <v>1.1588979591837001</v>
      </c>
      <c r="AV11" s="79">
        <f t="shared" si="33"/>
        <v>0</v>
      </c>
      <c r="AW11" s="83">
        <f t="shared" si="34"/>
        <v>0</v>
      </c>
      <c r="AX11" s="43">
        <f t="shared" si="35"/>
        <v>0</v>
      </c>
      <c r="AY11" s="43">
        <f t="shared" si="36"/>
        <v>0</v>
      </c>
      <c r="AZ11" s="43">
        <f t="shared" si="37"/>
        <v>0</v>
      </c>
      <c r="BA11" s="8"/>
    </row>
    <row r="12" spans="1:53" x14ac:dyDescent="0.25">
      <c r="B12" s="89">
        <v>674948979.59184003</v>
      </c>
      <c r="C12" s="89">
        <v>-48.608249999999998</v>
      </c>
      <c r="D12" s="89">
        <v>-13.799053000000001</v>
      </c>
      <c r="E12" s="89">
        <v>18.862669</v>
      </c>
      <c r="F12" s="89">
        <v>-115.21146</v>
      </c>
      <c r="G12" s="89">
        <v>-33.738746999999996</v>
      </c>
      <c r="H12" s="8"/>
      <c r="I12" s="6">
        <f t="shared" si="3"/>
        <v>1.3202142857143</v>
      </c>
      <c r="J12" s="6">
        <f t="shared" si="4"/>
        <v>21.805937</v>
      </c>
      <c r="K12" s="83">
        <f t="shared" si="7"/>
        <v>3.9292943</v>
      </c>
      <c r="L12" s="6">
        <f t="shared" si="8"/>
        <v>1.3202142857143</v>
      </c>
      <c r="M12" s="79">
        <f t="shared" si="9"/>
        <v>24.811419000000001</v>
      </c>
      <c r="N12" s="83">
        <f t="shared" si="10"/>
        <v>6.4755998000000004</v>
      </c>
      <c r="O12" s="6">
        <f t="shared" si="11"/>
        <v>1.3202142857143</v>
      </c>
      <c r="P12" s="79">
        <f t="shared" si="12"/>
        <v>16.535140999999999</v>
      </c>
      <c r="Q12" s="83">
        <f t="shared" si="13"/>
        <v>-2.1580159999999999</v>
      </c>
      <c r="R12" s="6">
        <f t="shared" si="14"/>
        <v>1.3202142857143</v>
      </c>
      <c r="S12" s="79">
        <f t="shared" si="15"/>
        <v>0</v>
      </c>
      <c r="T12" s="83">
        <f t="shared" si="16"/>
        <v>0</v>
      </c>
      <c r="U12" s="6">
        <f t="shared" si="17"/>
        <v>1.3202142857143</v>
      </c>
      <c r="V12" s="79">
        <f t="shared" si="18"/>
        <v>0</v>
      </c>
      <c r="W12" s="83">
        <f t="shared" si="19"/>
        <v>0</v>
      </c>
      <c r="X12" s="43">
        <f t="shared" si="20"/>
        <v>0</v>
      </c>
      <c r="Y12" s="43">
        <f t="shared" ref="Y12:Z12" si="43">C536</f>
        <v>0</v>
      </c>
      <c r="Z12" s="43">
        <f t="shared" si="43"/>
        <v>0</v>
      </c>
      <c r="AB12" s="89">
        <v>674948979.59184003</v>
      </c>
      <c r="AC12" s="89">
        <v>-56.909636999999996</v>
      </c>
      <c r="AD12" s="89">
        <v>-39.060226</v>
      </c>
      <c r="AE12" s="89">
        <v>3.2738323</v>
      </c>
      <c r="AF12" s="89">
        <v>-91.873351999999997</v>
      </c>
      <c r="AG12" s="89">
        <v>-42.138686999999997</v>
      </c>
      <c r="AH12" s="8"/>
      <c r="AI12" s="6">
        <f t="shared" si="5"/>
        <v>1.3202142857143</v>
      </c>
      <c r="AJ12" s="6">
        <f t="shared" si="6"/>
        <v>16.572039</v>
      </c>
      <c r="AK12" s="83">
        <f t="shared" si="22"/>
        <v>0.90856618</v>
      </c>
      <c r="AL12" s="6">
        <f t="shared" si="23"/>
        <v>1.3202142857143</v>
      </c>
      <c r="AM12" s="79">
        <f t="shared" si="24"/>
        <v>10.483202</v>
      </c>
      <c r="AN12" s="83">
        <f t="shared" si="25"/>
        <v>-4.5960340000000004</v>
      </c>
      <c r="AO12" s="6">
        <f t="shared" si="26"/>
        <v>1.3202142857143</v>
      </c>
      <c r="AP12" s="43">
        <f t="shared" si="27"/>
        <v>7.2836594999999997</v>
      </c>
      <c r="AQ12" s="83">
        <f t="shared" si="28"/>
        <v>-9.1746482999999994</v>
      </c>
      <c r="AR12" s="6">
        <f t="shared" si="29"/>
        <v>1.3202142857143</v>
      </c>
      <c r="AS12" s="79">
        <f t="shared" si="30"/>
        <v>0</v>
      </c>
      <c r="AT12" s="83">
        <f t="shared" si="31"/>
        <v>0</v>
      </c>
      <c r="AU12" s="6">
        <f t="shared" si="32"/>
        <v>1.3202142857143</v>
      </c>
      <c r="AV12" s="79">
        <f t="shared" si="33"/>
        <v>0</v>
      </c>
      <c r="AW12" s="83">
        <f t="shared" si="34"/>
        <v>0</v>
      </c>
      <c r="AX12" s="43">
        <f t="shared" si="35"/>
        <v>0</v>
      </c>
      <c r="AY12" s="43">
        <f t="shared" si="36"/>
        <v>0</v>
      </c>
      <c r="AZ12" s="43">
        <f t="shared" si="37"/>
        <v>0</v>
      </c>
      <c r="BA12" s="8"/>
    </row>
    <row r="13" spans="1:53" x14ac:dyDescent="0.25">
      <c r="B13" s="89">
        <v>836265306.12244999</v>
      </c>
      <c r="C13" s="89">
        <v>-42.111801</v>
      </c>
      <c r="D13" s="89">
        <v>-6.1343750999999997</v>
      </c>
      <c r="E13" s="89">
        <v>21.296776000000001</v>
      </c>
      <c r="F13" s="89">
        <v>-115.67612</v>
      </c>
      <c r="G13" s="89">
        <v>-27.279896000000001</v>
      </c>
      <c r="H13" s="8"/>
      <c r="I13" s="6">
        <f t="shared" si="3"/>
        <v>1.4815306122448999</v>
      </c>
      <c r="J13" s="6">
        <f t="shared" si="4"/>
        <v>20.857149</v>
      </c>
      <c r="K13" s="83">
        <f t="shared" si="7"/>
        <v>5.555542</v>
      </c>
      <c r="L13" s="6">
        <f t="shared" si="8"/>
        <v>1.4815306122448999</v>
      </c>
      <c r="M13" s="79">
        <f t="shared" si="9"/>
        <v>17.820260999999999</v>
      </c>
      <c r="N13" s="83">
        <f t="shared" si="10"/>
        <v>3.1332464</v>
      </c>
      <c r="O13" s="6">
        <f t="shared" si="11"/>
        <v>1.4815306122448999</v>
      </c>
      <c r="P13" s="79">
        <f t="shared" si="12"/>
        <v>13.798258000000001</v>
      </c>
      <c r="Q13" s="83">
        <f t="shared" si="13"/>
        <v>-1.1969841000000001</v>
      </c>
      <c r="R13" s="6">
        <f t="shared" si="14"/>
        <v>1.4815306122448999</v>
      </c>
      <c r="S13" s="79">
        <f t="shared" si="15"/>
        <v>0</v>
      </c>
      <c r="T13" s="83">
        <f t="shared" si="16"/>
        <v>0</v>
      </c>
      <c r="U13" s="6">
        <f t="shared" si="17"/>
        <v>1.4815306122448999</v>
      </c>
      <c r="V13" s="79">
        <f t="shared" si="18"/>
        <v>0</v>
      </c>
      <c r="W13" s="83">
        <f t="shared" si="19"/>
        <v>0</v>
      </c>
      <c r="X13" s="43">
        <f t="shared" si="20"/>
        <v>0</v>
      </c>
      <c r="Y13" s="43">
        <f t="shared" ref="Y13:Z13" si="44">C537</f>
        <v>0</v>
      </c>
      <c r="Z13" s="43">
        <f t="shared" si="44"/>
        <v>0</v>
      </c>
      <c r="AB13" s="89">
        <v>836265306.12244999</v>
      </c>
      <c r="AC13" s="89">
        <v>-46.311264000000001</v>
      </c>
      <c r="AD13" s="89">
        <v>-29.495892999999999</v>
      </c>
      <c r="AE13" s="89">
        <v>3.3020942</v>
      </c>
      <c r="AF13" s="89">
        <v>-79.638442999999995</v>
      </c>
      <c r="AG13" s="89">
        <v>-31.344593</v>
      </c>
      <c r="AH13" s="8"/>
      <c r="AI13" s="6">
        <f t="shared" si="5"/>
        <v>1.4815306122448999</v>
      </c>
      <c r="AJ13" s="6">
        <f t="shared" si="6"/>
        <v>19.488598</v>
      </c>
      <c r="AK13" s="83">
        <f t="shared" si="22"/>
        <v>5.3356905000000001</v>
      </c>
      <c r="AL13" s="6">
        <f t="shared" si="23"/>
        <v>1.4815306122448999</v>
      </c>
      <c r="AM13" s="79">
        <f t="shared" si="24"/>
        <v>17.956368999999999</v>
      </c>
      <c r="AN13" s="83">
        <f t="shared" si="25"/>
        <v>3.3242259000000001</v>
      </c>
      <c r="AO13" s="6">
        <f t="shared" si="26"/>
        <v>1.4815306122448999</v>
      </c>
      <c r="AP13" s="43">
        <f t="shared" si="27"/>
        <v>13.786666</v>
      </c>
      <c r="AQ13" s="83">
        <f t="shared" si="28"/>
        <v>-1.2651452000000001</v>
      </c>
      <c r="AR13" s="6">
        <f t="shared" si="29"/>
        <v>1.4815306122448999</v>
      </c>
      <c r="AS13" s="79">
        <f t="shared" si="30"/>
        <v>0</v>
      </c>
      <c r="AT13" s="83">
        <f t="shared" si="31"/>
        <v>0</v>
      </c>
      <c r="AU13" s="6">
        <f t="shared" si="32"/>
        <v>1.4815306122448999</v>
      </c>
      <c r="AV13" s="79">
        <f t="shared" si="33"/>
        <v>0</v>
      </c>
      <c r="AW13" s="83">
        <f t="shared" si="34"/>
        <v>0</v>
      </c>
      <c r="AX13" s="43">
        <f t="shared" si="35"/>
        <v>0</v>
      </c>
      <c r="AY13" s="43">
        <f t="shared" si="36"/>
        <v>0</v>
      </c>
      <c r="AZ13" s="43">
        <f t="shared" si="37"/>
        <v>0</v>
      </c>
      <c r="BA13" s="8"/>
    </row>
    <row r="14" spans="1:53" x14ac:dyDescent="0.25">
      <c r="B14" s="89">
        <v>997581632.65305996</v>
      </c>
      <c r="C14" s="89">
        <v>-36.160018999999998</v>
      </c>
      <c r="D14" s="89">
        <v>-0.43344450000000001</v>
      </c>
      <c r="E14" s="89">
        <v>22.746701999999999</v>
      </c>
      <c r="F14" s="89">
        <v>-112.94637</v>
      </c>
      <c r="G14" s="89">
        <v>-21.274816999999999</v>
      </c>
      <c r="H14" s="8"/>
      <c r="I14" s="6">
        <f t="shared" si="3"/>
        <v>1.6428469387755</v>
      </c>
      <c r="J14" s="6">
        <f t="shared" si="4"/>
        <v>18.061022000000001</v>
      </c>
      <c r="K14" s="83">
        <f t="shared" si="7"/>
        <v>5.4373322000000002</v>
      </c>
      <c r="L14" s="6">
        <f t="shared" si="8"/>
        <v>1.6428469387755</v>
      </c>
      <c r="M14" s="79">
        <f t="shared" si="9"/>
        <v>18.974675999999999</v>
      </c>
      <c r="N14" s="83">
        <f t="shared" si="10"/>
        <v>5.4575113999999996</v>
      </c>
      <c r="O14" s="6">
        <f t="shared" si="11"/>
        <v>1.6428469387755</v>
      </c>
      <c r="P14" s="79">
        <f t="shared" si="12"/>
        <v>15.548003</v>
      </c>
      <c r="Q14" s="83">
        <f t="shared" si="13"/>
        <v>1.6678599999999999</v>
      </c>
      <c r="R14" s="6">
        <f t="shared" si="14"/>
        <v>1.6428469387755</v>
      </c>
      <c r="S14" s="79">
        <f t="shared" si="15"/>
        <v>0</v>
      </c>
      <c r="T14" s="83">
        <f t="shared" si="16"/>
        <v>0</v>
      </c>
      <c r="U14" s="6">
        <f t="shared" si="17"/>
        <v>1.6428469387755</v>
      </c>
      <c r="V14" s="79">
        <f t="shared" si="18"/>
        <v>0</v>
      </c>
      <c r="W14" s="83">
        <f t="shared" si="19"/>
        <v>0</v>
      </c>
      <c r="X14" s="43">
        <f t="shared" si="20"/>
        <v>0</v>
      </c>
      <c r="Y14" s="43">
        <f t="shared" ref="Y14:Z14" si="45">C538</f>
        <v>0</v>
      </c>
      <c r="Z14" s="43">
        <f t="shared" si="45"/>
        <v>0</v>
      </c>
      <c r="AB14" s="89">
        <v>997581632.65305996</v>
      </c>
      <c r="AC14" s="89">
        <v>-39.790337000000001</v>
      </c>
      <c r="AD14" s="89">
        <v>-18.866662999999999</v>
      </c>
      <c r="AE14" s="89">
        <v>5.9721627000000002</v>
      </c>
      <c r="AF14" s="89">
        <v>-80.546561999999994</v>
      </c>
      <c r="AG14" s="89">
        <v>-24.910682999999999</v>
      </c>
      <c r="AH14" s="8"/>
      <c r="AI14" s="6">
        <f t="shared" si="5"/>
        <v>1.6428469387755</v>
      </c>
      <c r="AJ14" s="6">
        <f t="shared" si="6"/>
        <v>19.955946000000001</v>
      </c>
      <c r="AK14" s="83">
        <f t="shared" si="22"/>
        <v>6.6779108000000003</v>
      </c>
      <c r="AL14" s="6">
        <f t="shared" si="23"/>
        <v>1.6428469387755</v>
      </c>
      <c r="AM14" s="79">
        <f t="shared" si="24"/>
        <v>17.462502000000001</v>
      </c>
      <c r="AN14" s="83">
        <f t="shared" si="25"/>
        <v>3.4289401000000002</v>
      </c>
      <c r="AO14" s="6">
        <f t="shared" si="26"/>
        <v>1.6428469387755</v>
      </c>
      <c r="AP14" s="43">
        <f t="shared" si="27"/>
        <v>15.124427000000001</v>
      </c>
      <c r="AQ14" s="83">
        <f t="shared" si="28"/>
        <v>0.69663876000000002</v>
      </c>
      <c r="AR14" s="6">
        <f t="shared" si="29"/>
        <v>1.6428469387755</v>
      </c>
      <c r="AS14" s="79">
        <f t="shared" si="30"/>
        <v>0</v>
      </c>
      <c r="AT14" s="83">
        <f t="shared" si="31"/>
        <v>0</v>
      </c>
      <c r="AU14" s="6">
        <f t="shared" si="32"/>
        <v>1.6428469387755</v>
      </c>
      <c r="AV14" s="79">
        <f t="shared" si="33"/>
        <v>0</v>
      </c>
      <c r="AW14" s="83">
        <f t="shared" si="34"/>
        <v>0</v>
      </c>
      <c r="AX14" s="43">
        <f t="shared" si="35"/>
        <v>0</v>
      </c>
      <c r="AY14" s="43">
        <f t="shared" si="36"/>
        <v>0</v>
      </c>
      <c r="AZ14" s="43">
        <f t="shared" si="37"/>
        <v>0</v>
      </c>
      <c r="BA14" s="8"/>
    </row>
    <row r="15" spans="1:53" x14ac:dyDescent="0.25">
      <c r="B15" s="89">
        <v>1158897959.1837001</v>
      </c>
      <c r="C15" s="89">
        <v>-35.969509000000002</v>
      </c>
      <c r="D15" s="89">
        <v>2.1562505000000001</v>
      </c>
      <c r="E15" s="89">
        <v>22.294554000000002</v>
      </c>
      <c r="F15" s="89">
        <v>-111.50082999999999</v>
      </c>
      <c r="G15" s="89">
        <v>-20.985731000000001</v>
      </c>
      <c r="H15" s="8"/>
      <c r="I15" s="6">
        <f t="shared" si="3"/>
        <v>1.8041632653060999</v>
      </c>
      <c r="J15" s="6">
        <f t="shared" si="4"/>
        <v>11.708335999999999</v>
      </c>
      <c r="K15" s="83">
        <f t="shared" si="7"/>
        <v>1.6122398</v>
      </c>
      <c r="L15" s="6">
        <f t="shared" si="8"/>
        <v>1.8041632653060999</v>
      </c>
      <c r="M15" s="79">
        <f t="shared" si="9"/>
        <v>12.551240999999999</v>
      </c>
      <c r="N15" s="83">
        <f t="shared" si="10"/>
        <v>2.1986210000000002</v>
      </c>
      <c r="O15" s="6">
        <f t="shared" si="11"/>
        <v>1.8041632653060999</v>
      </c>
      <c r="P15" s="79">
        <f t="shared" si="12"/>
        <v>12.889566</v>
      </c>
      <c r="Q15" s="83">
        <f t="shared" si="13"/>
        <v>2.2046673000000001</v>
      </c>
      <c r="R15" s="6">
        <f t="shared" si="14"/>
        <v>1.8041632653060999</v>
      </c>
      <c r="S15" s="79">
        <f t="shared" si="15"/>
        <v>0</v>
      </c>
      <c r="T15" s="83">
        <f t="shared" si="16"/>
        <v>0</v>
      </c>
      <c r="U15" s="6">
        <f t="shared" si="17"/>
        <v>1.8041632653060999</v>
      </c>
      <c r="V15" s="79">
        <f t="shared" si="18"/>
        <v>0</v>
      </c>
      <c r="W15" s="83">
        <f t="shared" si="19"/>
        <v>0</v>
      </c>
      <c r="X15" s="43">
        <f t="shared" si="20"/>
        <v>0</v>
      </c>
      <c r="Y15" s="43">
        <f t="shared" ref="Y15:Z15" si="46">C539</f>
        <v>0</v>
      </c>
      <c r="Z15" s="43">
        <f t="shared" si="46"/>
        <v>0</v>
      </c>
      <c r="AB15" s="89">
        <v>1158897959.1837001</v>
      </c>
      <c r="AC15" s="89">
        <v>-33.167675000000003</v>
      </c>
      <c r="AD15" s="89">
        <v>-8.8653659999999999</v>
      </c>
      <c r="AE15" s="89">
        <v>10.319167999999999</v>
      </c>
      <c r="AF15" s="89">
        <v>-84.422843999999998</v>
      </c>
      <c r="AG15" s="89">
        <v>-18.261202000000001</v>
      </c>
      <c r="AH15" s="8"/>
      <c r="AI15" s="6">
        <f t="shared" si="5"/>
        <v>1.8041632653060999</v>
      </c>
      <c r="AJ15" s="6">
        <f t="shared" si="6"/>
        <v>15.711323</v>
      </c>
      <c r="AK15" s="83">
        <f t="shared" si="22"/>
        <v>3.7272956000000002</v>
      </c>
      <c r="AL15" s="6">
        <f t="shared" si="23"/>
        <v>1.8041632653060999</v>
      </c>
      <c r="AM15" s="79">
        <f t="shared" si="24"/>
        <v>15.056656</v>
      </c>
      <c r="AN15" s="83">
        <f t="shared" si="25"/>
        <v>2.9689652999999998</v>
      </c>
      <c r="AO15" s="6">
        <f t="shared" si="26"/>
        <v>1.8041632653060999</v>
      </c>
      <c r="AP15" s="43">
        <f t="shared" si="27"/>
        <v>14.024922</v>
      </c>
      <c r="AQ15" s="83">
        <f t="shared" si="28"/>
        <v>1.5226192000000001</v>
      </c>
      <c r="AR15" s="6">
        <f t="shared" si="29"/>
        <v>1.8041632653060999</v>
      </c>
      <c r="AS15" s="79">
        <f t="shared" si="30"/>
        <v>0</v>
      </c>
      <c r="AT15" s="83">
        <f t="shared" si="31"/>
        <v>0</v>
      </c>
      <c r="AU15" s="6">
        <f t="shared" si="32"/>
        <v>1.8041632653060999</v>
      </c>
      <c r="AV15" s="79">
        <f t="shared" si="33"/>
        <v>0</v>
      </c>
      <c r="AW15" s="83">
        <f t="shared" si="34"/>
        <v>0</v>
      </c>
      <c r="AX15" s="43">
        <f t="shared" si="35"/>
        <v>0</v>
      </c>
      <c r="AY15" s="43">
        <f t="shared" si="36"/>
        <v>0</v>
      </c>
      <c r="AZ15" s="43">
        <f t="shared" si="37"/>
        <v>0</v>
      </c>
      <c r="BA15" s="8"/>
    </row>
    <row r="16" spans="1:53" x14ac:dyDescent="0.25">
      <c r="B16" s="89">
        <v>1320214285.7142999</v>
      </c>
      <c r="C16" s="89">
        <v>-33.299736000000003</v>
      </c>
      <c r="D16" s="89">
        <v>3.9292943</v>
      </c>
      <c r="E16" s="89">
        <v>21.805937</v>
      </c>
      <c r="F16" s="89">
        <v>-104.77809000000001</v>
      </c>
      <c r="G16" s="89">
        <v>-18.154364000000001</v>
      </c>
      <c r="H16" s="8"/>
      <c r="I16" s="6">
        <f t="shared" si="3"/>
        <v>1.9654795918367001</v>
      </c>
      <c r="J16" s="6">
        <f t="shared" si="4"/>
        <v>5.3135757000000003</v>
      </c>
      <c r="K16" s="83">
        <f t="shared" si="7"/>
        <v>-2.673279</v>
      </c>
      <c r="L16" s="6">
        <f t="shared" si="8"/>
        <v>1.9654795918367001</v>
      </c>
      <c r="M16" s="79">
        <f t="shared" si="9"/>
        <v>2.1977038000000002</v>
      </c>
      <c r="N16" s="83">
        <f t="shared" si="10"/>
        <v>-4.8604889</v>
      </c>
      <c r="O16" s="6">
        <f t="shared" si="11"/>
        <v>1.9654795918367001</v>
      </c>
      <c r="P16" s="79">
        <f t="shared" si="12"/>
        <v>1.4952494999999999</v>
      </c>
      <c r="Q16" s="83">
        <f t="shared" si="13"/>
        <v>-5.7841496000000001</v>
      </c>
      <c r="R16" s="6">
        <f t="shared" si="14"/>
        <v>1.9654795918367001</v>
      </c>
      <c r="S16" s="79">
        <f t="shared" si="15"/>
        <v>0</v>
      </c>
      <c r="T16" s="83">
        <f t="shared" si="16"/>
        <v>0</v>
      </c>
      <c r="U16" s="6">
        <f t="shared" si="17"/>
        <v>1.9654795918367001</v>
      </c>
      <c r="V16" s="79">
        <f t="shared" si="18"/>
        <v>0</v>
      </c>
      <c r="W16" s="83">
        <f t="shared" si="19"/>
        <v>0</v>
      </c>
      <c r="X16" s="43">
        <f t="shared" si="20"/>
        <v>0</v>
      </c>
      <c r="Y16" s="43">
        <f t="shared" ref="Y16:Z16" si="47">C540</f>
        <v>0</v>
      </c>
      <c r="Z16" s="43">
        <f t="shared" si="47"/>
        <v>0</v>
      </c>
      <c r="AB16" s="89">
        <v>1320214285.7142999</v>
      </c>
      <c r="AC16" s="89">
        <v>-29.450735000000002</v>
      </c>
      <c r="AD16" s="89">
        <v>0.90856618</v>
      </c>
      <c r="AE16" s="89">
        <v>16.572039</v>
      </c>
      <c r="AF16" s="89">
        <v>-89.064635999999993</v>
      </c>
      <c r="AG16" s="89">
        <v>-14.381717</v>
      </c>
      <c r="AH16" s="8"/>
      <c r="AI16" s="6">
        <f t="shared" si="5"/>
        <v>1.9654795918367001</v>
      </c>
      <c r="AJ16" s="6">
        <f t="shared" si="6"/>
        <v>12.163341000000001</v>
      </c>
      <c r="AK16" s="83">
        <f t="shared" si="22"/>
        <v>1.5484629999999999</v>
      </c>
      <c r="AL16" s="6">
        <f t="shared" si="23"/>
        <v>1.9654795918367001</v>
      </c>
      <c r="AM16" s="79">
        <f t="shared" si="24"/>
        <v>11.243366</v>
      </c>
      <c r="AN16" s="83">
        <f t="shared" si="25"/>
        <v>0.53470450999999997</v>
      </c>
      <c r="AO16" s="6">
        <f t="shared" si="26"/>
        <v>1.9654795918367001</v>
      </c>
      <c r="AP16" s="43">
        <f t="shared" si="27"/>
        <v>10.999625999999999</v>
      </c>
      <c r="AQ16" s="83">
        <f t="shared" si="28"/>
        <v>-7.1599026999999999E-3</v>
      </c>
      <c r="AR16" s="6">
        <f t="shared" si="29"/>
        <v>1.9654795918367001</v>
      </c>
      <c r="AS16" s="79">
        <f t="shared" si="30"/>
        <v>0</v>
      </c>
      <c r="AT16" s="83">
        <f t="shared" si="31"/>
        <v>0</v>
      </c>
      <c r="AU16" s="6">
        <f t="shared" si="32"/>
        <v>1.9654795918367001</v>
      </c>
      <c r="AV16" s="79">
        <f t="shared" si="33"/>
        <v>0</v>
      </c>
      <c r="AW16" s="83">
        <f t="shared" si="34"/>
        <v>0</v>
      </c>
      <c r="AX16" s="43">
        <f t="shared" si="35"/>
        <v>0</v>
      </c>
      <c r="AY16" s="43">
        <f t="shared" si="36"/>
        <v>0</v>
      </c>
      <c r="AZ16" s="43">
        <f t="shared" si="37"/>
        <v>0</v>
      </c>
      <c r="BA16" s="8"/>
    </row>
    <row r="17" spans="2:53" x14ac:dyDescent="0.25">
      <c r="B17" s="89">
        <v>1481530612.2449</v>
      </c>
      <c r="C17" s="89">
        <v>-29.654078999999999</v>
      </c>
      <c r="D17" s="89">
        <v>5.555542</v>
      </c>
      <c r="E17" s="89">
        <v>20.857149</v>
      </c>
      <c r="F17" s="89">
        <v>-104.06682000000001</v>
      </c>
      <c r="G17" s="89">
        <v>-14.489834999999999</v>
      </c>
      <c r="H17" s="8"/>
      <c r="I17" s="6">
        <f t="shared" si="3"/>
        <v>2.1267959183673</v>
      </c>
      <c r="J17" s="6">
        <f t="shared" si="4"/>
        <v>1.7583698000000001</v>
      </c>
      <c r="K17" s="83">
        <f t="shared" si="7"/>
        <v>-5.2495184000000004</v>
      </c>
      <c r="L17" s="6">
        <f t="shared" si="8"/>
        <v>2.1267959183673</v>
      </c>
      <c r="M17" s="79">
        <f t="shared" si="9"/>
        <v>-5.1077674000000002E-3</v>
      </c>
      <c r="N17" s="83">
        <f t="shared" si="10"/>
        <v>-7.0572518999999998</v>
      </c>
      <c r="O17" s="6">
        <f t="shared" si="11"/>
        <v>2.1267959183673</v>
      </c>
      <c r="P17" s="79">
        <f t="shared" si="12"/>
        <v>-0.70242017999999995</v>
      </c>
      <c r="Q17" s="83">
        <f t="shared" si="13"/>
        <v>-7.9149488999999997</v>
      </c>
      <c r="R17" s="6">
        <f t="shared" si="14"/>
        <v>2.1267959183673</v>
      </c>
      <c r="S17" s="79">
        <f t="shared" si="15"/>
        <v>0</v>
      </c>
      <c r="T17" s="83">
        <f t="shared" si="16"/>
        <v>0</v>
      </c>
      <c r="U17" s="6">
        <f t="shared" si="17"/>
        <v>2.1267959183673</v>
      </c>
      <c r="V17" s="79">
        <f t="shared" si="18"/>
        <v>0</v>
      </c>
      <c r="W17" s="83">
        <f t="shared" si="19"/>
        <v>0</v>
      </c>
      <c r="X17" s="43">
        <f t="shared" si="20"/>
        <v>0</v>
      </c>
      <c r="Y17" s="43">
        <f t="shared" ref="Y17:Z17" si="48">C541</f>
        <v>0</v>
      </c>
      <c r="Z17" s="43">
        <f t="shared" si="48"/>
        <v>0</v>
      </c>
      <c r="AB17" s="89">
        <v>1481530612.2449</v>
      </c>
      <c r="AC17" s="89">
        <v>-29.367899000000001</v>
      </c>
      <c r="AD17" s="89">
        <v>5.3356905000000001</v>
      </c>
      <c r="AE17" s="89">
        <v>19.488598</v>
      </c>
      <c r="AF17" s="89">
        <v>-107.92283999999999</v>
      </c>
      <c r="AG17" s="89">
        <v>-14.347498999999999</v>
      </c>
      <c r="AH17" s="8"/>
      <c r="AI17" s="6">
        <f t="shared" si="5"/>
        <v>2.1267959183673</v>
      </c>
      <c r="AJ17" s="6">
        <f t="shared" si="6"/>
        <v>9.0341377000000005</v>
      </c>
      <c r="AK17" s="83">
        <f t="shared" si="22"/>
        <v>-0.30935057999999999</v>
      </c>
      <c r="AL17" s="6">
        <f t="shared" si="23"/>
        <v>2.1267959183673</v>
      </c>
      <c r="AM17" s="79">
        <f t="shared" si="24"/>
        <v>8.3607864000000003</v>
      </c>
      <c r="AN17" s="83">
        <f t="shared" si="25"/>
        <v>-1.4321526</v>
      </c>
      <c r="AO17" s="6">
        <f t="shared" si="26"/>
        <v>2.1267959183673</v>
      </c>
      <c r="AP17" s="43">
        <f t="shared" si="27"/>
        <v>8.0296774000000006</v>
      </c>
      <c r="AQ17" s="83">
        <f t="shared" si="28"/>
        <v>-1.9837772</v>
      </c>
      <c r="AR17" s="6">
        <f t="shared" si="29"/>
        <v>2.1267959183673</v>
      </c>
      <c r="AS17" s="79">
        <f t="shared" si="30"/>
        <v>0</v>
      </c>
      <c r="AT17" s="83">
        <f t="shared" si="31"/>
        <v>0</v>
      </c>
      <c r="AU17" s="6">
        <f t="shared" si="32"/>
        <v>2.1267959183673</v>
      </c>
      <c r="AV17" s="79">
        <f t="shared" si="33"/>
        <v>0</v>
      </c>
      <c r="AW17" s="83">
        <f t="shared" si="34"/>
        <v>0</v>
      </c>
      <c r="AX17" s="43">
        <f t="shared" si="35"/>
        <v>0</v>
      </c>
      <c r="AY17" s="43">
        <f t="shared" si="36"/>
        <v>0</v>
      </c>
      <c r="AZ17" s="43">
        <f t="shared" si="37"/>
        <v>0</v>
      </c>
      <c r="BA17" s="8"/>
    </row>
    <row r="18" spans="2:53" x14ac:dyDescent="0.25">
      <c r="B18" s="89">
        <v>1642846938.7755001</v>
      </c>
      <c r="C18" s="89">
        <v>-28.391348000000001</v>
      </c>
      <c r="D18" s="89">
        <v>5.4373322000000002</v>
      </c>
      <c r="E18" s="89">
        <v>18.061022000000001</v>
      </c>
      <c r="F18" s="89">
        <v>-98.523826999999997</v>
      </c>
      <c r="G18" s="89">
        <v>-13.260626999999999</v>
      </c>
      <c r="H18" s="8"/>
      <c r="I18" s="6">
        <f t="shared" si="3"/>
        <v>2.2881122448979996</v>
      </c>
      <c r="J18" s="6">
        <f t="shared" si="4"/>
        <v>2.4268779999999999</v>
      </c>
      <c r="K18" s="83">
        <f t="shared" si="7"/>
        <v>-4.6507072000000003</v>
      </c>
      <c r="L18" s="6">
        <f t="shared" si="8"/>
        <v>2.2881122448979996</v>
      </c>
      <c r="M18" s="79">
        <f t="shared" si="9"/>
        <v>0.83999676000000001</v>
      </c>
      <c r="N18" s="83">
        <f t="shared" si="10"/>
        <v>-6.4488883000000001</v>
      </c>
      <c r="O18" s="6">
        <f t="shared" si="11"/>
        <v>2.2881122448979996</v>
      </c>
      <c r="P18" s="79">
        <f t="shared" si="12"/>
        <v>0.19776572000000001</v>
      </c>
      <c r="Q18" s="83">
        <f t="shared" si="13"/>
        <v>-7.2238898000000002</v>
      </c>
      <c r="R18" s="6">
        <f t="shared" si="14"/>
        <v>2.2881122448979996</v>
      </c>
      <c r="S18" s="79">
        <f t="shared" si="15"/>
        <v>0</v>
      </c>
      <c r="T18" s="83">
        <f t="shared" si="16"/>
        <v>0</v>
      </c>
      <c r="U18" s="6">
        <f t="shared" si="17"/>
        <v>2.2881122448979996</v>
      </c>
      <c r="V18" s="79">
        <f t="shared" si="18"/>
        <v>0</v>
      </c>
      <c r="W18" s="83">
        <f t="shared" si="19"/>
        <v>0</v>
      </c>
      <c r="X18" s="43">
        <f t="shared" si="20"/>
        <v>0</v>
      </c>
      <c r="Y18" s="43">
        <f t="shared" ref="Y18:Z18" si="49">C542</f>
        <v>0</v>
      </c>
      <c r="Z18" s="43">
        <f t="shared" si="49"/>
        <v>0</v>
      </c>
      <c r="AB18" s="89">
        <v>1642846938.7755001</v>
      </c>
      <c r="AC18" s="89">
        <v>-28.72024</v>
      </c>
      <c r="AD18" s="89">
        <v>6.6779108000000003</v>
      </c>
      <c r="AE18" s="89">
        <v>19.955946000000001</v>
      </c>
      <c r="AF18" s="89">
        <v>-97.643287999999998</v>
      </c>
      <c r="AG18" s="89">
        <v>-13.729505</v>
      </c>
      <c r="AH18" s="8"/>
      <c r="AI18" s="6">
        <f t="shared" si="5"/>
        <v>2.2881122448979996</v>
      </c>
      <c r="AJ18" s="6">
        <f t="shared" si="6"/>
        <v>7.0330728999999996</v>
      </c>
      <c r="AK18" s="83">
        <f t="shared" si="22"/>
        <v>-1.3984464000000001</v>
      </c>
      <c r="AL18" s="6">
        <f t="shared" si="23"/>
        <v>2.2881122448979996</v>
      </c>
      <c r="AM18" s="79">
        <f t="shared" si="24"/>
        <v>6.1799768999999998</v>
      </c>
      <c r="AN18" s="83">
        <f t="shared" si="25"/>
        <v>-1.8835949000000001</v>
      </c>
      <c r="AO18" s="6">
        <f t="shared" si="26"/>
        <v>2.2881122448979996</v>
      </c>
      <c r="AP18" s="43">
        <f t="shared" si="27"/>
        <v>5.5404444000000002</v>
      </c>
      <c r="AQ18" s="83">
        <f t="shared" si="28"/>
        <v>-2.6902670999999998</v>
      </c>
      <c r="AR18" s="6">
        <f t="shared" si="29"/>
        <v>2.2881122448979996</v>
      </c>
      <c r="AS18" s="79">
        <f t="shared" si="30"/>
        <v>0</v>
      </c>
      <c r="AT18" s="83">
        <f t="shared" si="31"/>
        <v>0</v>
      </c>
      <c r="AU18" s="6">
        <f t="shared" si="32"/>
        <v>2.2881122448979996</v>
      </c>
      <c r="AV18" s="79">
        <f t="shared" si="33"/>
        <v>0</v>
      </c>
      <c r="AW18" s="83">
        <f t="shared" si="34"/>
        <v>0</v>
      </c>
      <c r="AX18" s="43">
        <f t="shared" si="35"/>
        <v>0</v>
      </c>
      <c r="AY18" s="43">
        <f t="shared" si="36"/>
        <v>0</v>
      </c>
      <c r="AZ18" s="43">
        <f t="shared" si="37"/>
        <v>0</v>
      </c>
      <c r="BA18" s="8"/>
    </row>
    <row r="19" spans="2:53" x14ac:dyDescent="0.25">
      <c r="B19" s="89">
        <v>1804163265.3060999</v>
      </c>
      <c r="C19" s="89">
        <v>-24.903461</v>
      </c>
      <c r="D19" s="89">
        <v>1.6122398</v>
      </c>
      <c r="E19" s="89">
        <v>11.708335999999999</v>
      </c>
      <c r="F19" s="89">
        <v>-78.880004999999997</v>
      </c>
      <c r="G19" s="89">
        <v>-10.120606</v>
      </c>
      <c r="H19" s="8"/>
      <c r="I19" s="6">
        <f t="shared" si="3"/>
        <v>2.4494285714285997</v>
      </c>
      <c r="J19" s="6">
        <f t="shared" si="4"/>
        <v>5.096889</v>
      </c>
      <c r="K19" s="83">
        <f t="shared" si="7"/>
        <v>-2.2227616000000001</v>
      </c>
      <c r="L19" s="6">
        <f t="shared" si="8"/>
        <v>2.4494285714285997</v>
      </c>
      <c r="M19" s="79">
        <f t="shared" si="9"/>
        <v>4.3368840000000004</v>
      </c>
      <c r="N19" s="83">
        <f t="shared" si="10"/>
        <v>-2.8997655</v>
      </c>
      <c r="O19" s="6">
        <f t="shared" si="11"/>
        <v>2.4494285714285997</v>
      </c>
      <c r="P19" s="79">
        <f t="shared" si="12"/>
        <v>3.6870813</v>
      </c>
      <c r="Q19" s="83">
        <f t="shared" si="13"/>
        <v>-3.7048701999999998</v>
      </c>
      <c r="R19" s="6">
        <f t="shared" si="14"/>
        <v>2.4494285714285997</v>
      </c>
      <c r="S19" s="79">
        <f t="shared" si="15"/>
        <v>0</v>
      </c>
      <c r="T19" s="83">
        <f t="shared" si="16"/>
        <v>0</v>
      </c>
      <c r="U19" s="6">
        <f t="shared" si="17"/>
        <v>2.4494285714285997</v>
      </c>
      <c r="V19" s="79">
        <f t="shared" si="18"/>
        <v>0</v>
      </c>
      <c r="W19" s="83">
        <f t="shared" si="19"/>
        <v>0</v>
      </c>
      <c r="X19" s="43">
        <f t="shared" si="20"/>
        <v>0</v>
      </c>
      <c r="Y19" s="43">
        <f t="shared" ref="Y19:Z19" si="50">C543</f>
        <v>0</v>
      </c>
      <c r="Z19" s="43">
        <f t="shared" si="50"/>
        <v>0</v>
      </c>
      <c r="AB19" s="89">
        <v>1804163265.3060999</v>
      </c>
      <c r="AC19" s="89">
        <v>-26.603638</v>
      </c>
      <c r="AD19" s="89">
        <v>3.7272956000000002</v>
      </c>
      <c r="AE19" s="89">
        <v>15.711323</v>
      </c>
      <c r="AF19" s="89">
        <v>-88.576667999999998</v>
      </c>
      <c r="AG19" s="89">
        <v>-11.757101</v>
      </c>
      <c r="AH19" s="8"/>
      <c r="AI19" s="6">
        <f t="shared" si="5"/>
        <v>2.4494285714285997</v>
      </c>
      <c r="AJ19" s="6">
        <f t="shared" si="6"/>
        <v>5.7494807000000003</v>
      </c>
      <c r="AK19" s="83">
        <f t="shared" si="22"/>
        <v>-2.0633482999999999</v>
      </c>
      <c r="AL19" s="6">
        <f t="shared" si="23"/>
        <v>2.4494285714285997</v>
      </c>
      <c r="AM19" s="79">
        <f t="shared" si="24"/>
        <v>4.8097563000000001</v>
      </c>
      <c r="AN19" s="83">
        <f t="shared" si="25"/>
        <v>-3.0159403999999999</v>
      </c>
      <c r="AO19" s="6">
        <f t="shared" si="26"/>
        <v>2.4494285714285997</v>
      </c>
      <c r="AP19" s="43">
        <f t="shared" si="27"/>
        <v>4.0378541999999999</v>
      </c>
      <c r="AQ19" s="83">
        <f t="shared" si="28"/>
        <v>-3.9263659</v>
      </c>
      <c r="AR19" s="6">
        <f t="shared" si="29"/>
        <v>2.4494285714285997</v>
      </c>
      <c r="AS19" s="79">
        <f t="shared" si="30"/>
        <v>0</v>
      </c>
      <c r="AT19" s="83">
        <f t="shared" si="31"/>
        <v>0</v>
      </c>
      <c r="AU19" s="6">
        <f t="shared" si="32"/>
        <v>2.4494285714285997</v>
      </c>
      <c r="AV19" s="79">
        <f t="shared" si="33"/>
        <v>0</v>
      </c>
      <c r="AW19" s="83">
        <f t="shared" si="34"/>
        <v>0</v>
      </c>
      <c r="AX19" s="43">
        <f t="shared" si="35"/>
        <v>0</v>
      </c>
      <c r="AY19" s="43">
        <f t="shared" si="36"/>
        <v>0</v>
      </c>
      <c r="AZ19" s="43">
        <f t="shared" si="37"/>
        <v>0</v>
      </c>
      <c r="BA19" s="8"/>
    </row>
    <row r="20" spans="2:53" x14ac:dyDescent="0.25">
      <c r="B20" s="89">
        <v>1965479591.8367</v>
      </c>
      <c r="C20" s="89">
        <v>-21.889565000000001</v>
      </c>
      <c r="D20" s="89">
        <v>-2.673279</v>
      </c>
      <c r="E20" s="89">
        <v>5.3135757000000003</v>
      </c>
      <c r="F20" s="89">
        <v>-57.822719999999997</v>
      </c>
      <c r="G20" s="89">
        <v>-6.9070543999999998</v>
      </c>
      <c r="H20" s="8"/>
      <c r="I20" s="6">
        <f t="shared" si="3"/>
        <v>2.6107448979591998</v>
      </c>
      <c r="J20" s="6">
        <f t="shared" si="4"/>
        <v>7.8658142</v>
      </c>
      <c r="K20" s="83">
        <f t="shared" si="7"/>
        <v>0.41471123999999998</v>
      </c>
      <c r="L20" s="6">
        <f t="shared" si="8"/>
        <v>2.6107448979591998</v>
      </c>
      <c r="M20" s="79">
        <f t="shared" si="9"/>
        <v>8.1507729999999992</v>
      </c>
      <c r="N20" s="83">
        <f t="shared" si="10"/>
        <v>0.34716838999999999</v>
      </c>
      <c r="O20" s="6">
        <f t="shared" si="11"/>
        <v>2.6107448979591998</v>
      </c>
      <c r="P20" s="79">
        <f t="shared" si="12"/>
        <v>7.4205655999999998</v>
      </c>
      <c r="Q20" s="83">
        <f t="shared" si="13"/>
        <v>-0.57211888</v>
      </c>
      <c r="R20" s="6">
        <f t="shared" si="14"/>
        <v>2.6107448979591998</v>
      </c>
      <c r="S20" s="79">
        <f t="shared" si="15"/>
        <v>0</v>
      </c>
      <c r="T20" s="83">
        <f t="shared" si="16"/>
        <v>0</v>
      </c>
      <c r="U20" s="6">
        <f t="shared" si="17"/>
        <v>2.6107448979591998</v>
      </c>
      <c r="V20" s="79">
        <f t="shared" si="18"/>
        <v>0</v>
      </c>
      <c r="W20" s="83">
        <f t="shared" si="19"/>
        <v>0</v>
      </c>
      <c r="X20" s="43">
        <f t="shared" si="20"/>
        <v>0</v>
      </c>
      <c r="Y20" s="43">
        <f t="shared" ref="Y20:Z20" si="51">C544</f>
        <v>0</v>
      </c>
      <c r="Z20" s="43">
        <f t="shared" si="51"/>
        <v>0</v>
      </c>
      <c r="AB20" s="89">
        <v>1965479591.8367</v>
      </c>
      <c r="AC20" s="89">
        <v>-25.453941</v>
      </c>
      <c r="AD20" s="89">
        <v>1.5484629999999999</v>
      </c>
      <c r="AE20" s="89">
        <v>12.163341000000001</v>
      </c>
      <c r="AF20" s="89">
        <v>-78.477271999999999</v>
      </c>
      <c r="AG20" s="89">
        <v>-10.465474</v>
      </c>
      <c r="AH20" s="8"/>
      <c r="AI20" s="6">
        <f t="shared" si="5"/>
        <v>2.6107448979591998</v>
      </c>
      <c r="AJ20" s="6">
        <f t="shared" si="6"/>
        <v>5.1529426999999997</v>
      </c>
      <c r="AK20" s="83">
        <f t="shared" si="22"/>
        <v>-2.5160537000000001</v>
      </c>
      <c r="AL20" s="6">
        <f t="shared" si="23"/>
        <v>2.6107448979591998</v>
      </c>
      <c r="AM20" s="79">
        <f t="shared" si="24"/>
        <v>4.1937613000000002</v>
      </c>
      <c r="AN20" s="83">
        <f t="shared" si="25"/>
        <v>-3.6693163000000002</v>
      </c>
      <c r="AO20" s="6">
        <f t="shared" si="26"/>
        <v>2.6107448979591998</v>
      </c>
      <c r="AP20" s="43">
        <f t="shared" si="27"/>
        <v>3.4358314999999999</v>
      </c>
      <c r="AQ20" s="83">
        <f t="shared" si="28"/>
        <v>-4.5635762</v>
      </c>
      <c r="AR20" s="6">
        <f t="shared" si="29"/>
        <v>2.6107448979591998</v>
      </c>
      <c r="AS20" s="79">
        <f t="shared" si="30"/>
        <v>0</v>
      </c>
      <c r="AT20" s="83">
        <f t="shared" si="31"/>
        <v>0</v>
      </c>
      <c r="AU20" s="6">
        <f t="shared" si="32"/>
        <v>2.6107448979591998</v>
      </c>
      <c r="AV20" s="79">
        <f t="shared" si="33"/>
        <v>0</v>
      </c>
      <c r="AW20" s="83">
        <f t="shared" si="34"/>
        <v>0</v>
      </c>
      <c r="AX20" s="43">
        <f t="shared" si="35"/>
        <v>0</v>
      </c>
      <c r="AY20" s="43">
        <f t="shared" si="36"/>
        <v>0</v>
      </c>
      <c r="AZ20" s="43">
        <f t="shared" si="37"/>
        <v>0</v>
      </c>
      <c r="BA20" s="8"/>
    </row>
    <row r="21" spans="2:53" x14ac:dyDescent="0.25">
      <c r="B21" s="89">
        <v>2126795918.3673</v>
      </c>
      <c r="C21" s="89">
        <v>-21.906345000000002</v>
      </c>
      <c r="D21" s="89">
        <v>-5.2495184000000004</v>
      </c>
      <c r="E21" s="89">
        <v>1.7583698000000001</v>
      </c>
      <c r="F21" s="89">
        <v>-53.355708999999997</v>
      </c>
      <c r="G21" s="89">
        <v>-6.9329027999999999</v>
      </c>
      <c r="H21" s="8"/>
      <c r="I21" s="6">
        <f t="shared" si="3"/>
        <v>2.7720612244898</v>
      </c>
      <c r="J21" s="6">
        <f t="shared" si="4"/>
        <v>9.1069498000000006</v>
      </c>
      <c r="K21" s="83">
        <f t="shared" si="7"/>
        <v>1.4450942</v>
      </c>
      <c r="L21" s="6">
        <f t="shared" si="8"/>
        <v>2.7720612244898</v>
      </c>
      <c r="M21" s="79">
        <f t="shared" si="9"/>
        <v>8.7864895000000001</v>
      </c>
      <c r="N21" s="83">
        <f t="shared" si="10"/>
        <v>1.0563525</v>
      </c>
      <c r="O21" s="6">
        <f t="shared" si="11"/>
        <v>2.7720612244898</v>
      </c>
      <c r="P21" s="79">
        <f t="shared" si="12"/>
        <v>7.6337266000000001</v>
      </c>
      <c r="Q21" s="83">
        <f t="shared" si="13"/>
        <v>-0.28407937</v>
      </c>
      <c r="R21" s="6">
        <f t="shared" si="14"/>
        <v>2.7720612244898</v>
      </c>
      <c r="S21" s="79">
        <f t="shared" si="15"/>
        <v>0</v>
      </c>
      <c r="T21" s="83">
        <f t="shared" si="16"/>
        <v>0</v>
      </c>
      <c r="U21" s="6">
        <f t="shared" si="17"/>
        <v>2.7720612244898</v>
      </c>
      <c r="V21" s="79">
        <f t="shared" si="18"/>
        <v>0</v>
      </c>
      <c r="W21" s="83">
        <f t="shared" si="19"/>
        <v>0</v>
      </c>
      <c r="X21" s="43">
        <f t="shared" si="20"/>
        <v>0</v>
      </c>
      <c r="Y21" s="43">
        <f t="shared" ref="Y21:Z21" si="52">C545</f>
        <v>0</v>
      </c>
      <c r="Z21" s="43">
        <f t="shared" si="52"/>
        <v>0</v>
      </c>
      <c r="AB21" s="89">
        <v>2126795918.3673</v>
      </c>
      <c r="AC21" s="89">
        <v>-24.624939000000001</v>
      </c>
      <c r="AD21" s="89">
        <v>-0.30935057999999999</v>
      </c>
      <c r="AE21" s="89">
        <v>9.0341377000000005</v>
      </c>
      <c r="AF21" s="89">
        <v>-72.284385999999998</v>
      </c>
      <c r="AG21" s="89">
        <v>-9.6220560000000006</v>
      </c>
      <c r="AH21" s="8"/>
      <c r="AI21" s="6">
        <f t="shared" si="5"/>
        <v>2.7720612244898</v>
      </c>
      <c r="AJ21" s="6">
        <f t="shared" si="6"/>
        <v>4.9975014</v>
      </c>
      <c r="AK21" s="83">
        <f t="shared" si="22"/>
        <v>-2.6125490999999998</v>
      </c>
      <c r="AL21" s="6">
        <f t="shared" si="23"/>
        <v>2.7720612244898</v>
      </c>
      <c r="AM21" s="79">
        <f t="shared" si="24"/>
        <v>4.1631007000000002</v>
      </c>
      <c r="AN21" s="83">
        <f t="shared" si="25"/>
        <v>-3.4542358000000002</v>
      </c>
      <c r="AO21" s="6">
        <f t="shared" si="26"/>
        <v>2.7720612244898</v>
      </c>
      <c r="AP21" s="43">
        <f t="shared" si="27"/>
        <v>3.4451113000000002</v>
      </c>
      <c r="AQ21" s="83">
        <f t="shared" si="28"/>
        <v>-4.3133401999999998</v>
      </c>
      <c r="AR21" s="6">
        <f t="shared" si="29"/>
        <v>2.7720612244898</v>
      </c>
      <c r="AS21" s="79">
        <f t="shared" si="30"/>
        <v>0</v>
      </c>
      <c r="AT21" s="83">
        <f t="shared" si="31"/>
        <v>0</v>
      </c>
      <c r="AU21" s="6">
        <f t="shared" si="32"/>
        <v>2.7720612244898</v>
      </c>
      <c r="AV21" s="79">
        <f t="shared" si="33"/>
        <v>0</v>
      </c>
      <c r="AW21" s="83">
        <f t="shared" si="34"/>
        <v>0</v>
      </c>
      <c r="AX21" s="43">
        <f t="shared" si="35"/>
        <v>0</v>
      </c>
      <c r="AY21" s="43">
        <f t="shared" si="36"/>
        <v>0</v>
      </c>
      <c r="AZ21" s="43">
        <f t="shared" si="37"/>
        <v>0</v>
      </c>
      <c r="BA21" s="8"/>
    </row>
    <row r="22" spans="2:53" x14ac:dyDescent="0.25">
      <c r="B22" s="89">
        <v>2288112244.8979998</v>
      </c>
      <c r="C22" s="89">
        <v>-22.159597000000002</v>
      </c>
      <c r="D22" s="89">
        <v>-4.6507072000000003</v>
      </c>
      <c r="E22" s="89">
        <v>2.4268779999999999</v>
      </c>
      <c r="F22" s="89">
        <v>-55.190983000000003</v>
      </c>
      <c r="G22" s="89">
        <v>-7.1837077000000003</v>
      </c>
      <c r="H22" s="8"/>
      <c r="I22" s="6">
        <f t="shared" si="3"/>
        <v>2.9333775510204001</v>
      </c>
      <c r="J22" s="6">
        <f t="shared" si="4"/>
        <v>9.1180611000000003</v>
      </c>
      <c r="K22" s="83">
        <f t="shared" si="7"/>
        <v>1.3076794</v>
      </c>
      <c r="L22" s="6">
        <f t="shared" si="8"/>
        <v>2.9333775510204001</v>
      </c>
      <c r="M22" s="79">
        <f t="shared" si="9"/>
        <v>7.6270670999999997</v>
      </c>
      <c r="N22" s="83">
        <f t="shared" si="10"/>
        <v>-0.26619040999999999</v>
      </c>
      <c r="O22" s="6">
        <f t="shared" si="11"/>
        <v>2.9333775510204001</v>
      </c>
      <c r="P22" s="79">
        <f t="shared" si="12"/>
        <v>6.7048487999999997</v>
      </c>
      <c r="Q22" s="83">
        <f t="shared" si="13"/>
        <v>-1.3642877</v>
      </c>
      <c r="R22" s="6">
        <f t="shared" si="14"/>
        <v>2.9333775510204001</v>
      </c>
      <c r="S22" s="79">
        <f t="shared" si="15"/>
        <v>0</v>
      </c>
      <c r="T22" s="83">
        <f t="shared" si="16"/>
        <v>0</v>
      </c>
      <c r="U22" s="6">
        <f t="shared" si="17"/>
        <v>2.9333775510204001</v>
      </c>
      <c r="V22" s="79">
        <f t="shared" si="18"/>
        <v>0</v>
      </c>
      <c r="W22" s="83">
        <f t="shared" si="19"/>
        <v>0</v>
      </c>
      <c r="X22" s="43">
        <f t="shared" si="20"/>
        <v>0</v>
      </c>
      <c r="Y22" s="43">
        <f t="shared" ref="Y22:Z22" si="53">C546</f>
        <v>0</v>
      </c>
      <c r="Z22" s="43">
        <f t="shared" si="53"/>
        <v>0</v>
      </c>
      <c r="AB22" s="89">
        <v>2288112244.8979998</v>
      </c>
      <c r="AC22" s="89">
        <v>-22.899384000000001</v>
      </c>
      <c r="AD22" s="89">
        <v>-1.3984464000000001</v>
      </c>
      <c r="AE22" s="89">
        <v>7.0330728999999996</v>
      </c>
      <c r="AF22" s="89">
        <v>-66.317024000000004</v>
      </c>
      <c r="AG22" s="89">
        <v>-7.9429354999999999</v>
      </c>
      <c r="AH22" s="8"/>
      <c r="AI22" s="6">
        <f t="shared" si="5"/>
        <v>2.9333775510204001</v>
      </c>
      <c r="AJ22" s="6">
        <f t="shared" si="6"/>
        <v>5.1445040999999998</v>
      </c>
      <c r="AK22" s="83">
        <f t="shared" si="22"/>
        <v>-2.4591444</v>
      </c>
      <c r="AL22" s="6">
        <f t="shared" si="23"/>
        <v>2.9333775510204001</v>
      </c>
      <c r="AM22" s="79">
        <f t="shared" si="24"/>
        <v>4.3847174999999998</v>
      </c>
      <c r="AN22" s="83">
        <f t="shared" si="25"/>
        <v>-3.2753611</v>
      </c>
      <c r="AO22" s="6">
        <f t="shared" si="26"/>
        <v>2.9333775510204001</v>
      </c>
      <c r="AP22" s="43">
        <f t="shared" si="27"/>
        <v>3.8028805000000001</v>
      </c>
      <c r="AQ22" s="83">
        <f t="shared" si="28"/>
        <v>-3.9885068000000001</v>
      </c>
      <c r="AR22" s="6">
        <f t="shared" si="29"/>
        <v>2.9333775510204001</v>
      </c>
      <c r="AS22" s="79">
        <f t="shared" si="30"/>
        <v>0</v>
      </c>
      <c r="AT22" s="83">
        <f t="shared" si="31"/>
        <v>0</v>
      </c>
      <c r="AU22" s="6">
        <f t="shared" si="32"/>
        <v>2.9333775510204001</v>
      </c>
      <c r="AV22" s="79">
        <f t="shared" si="33"/>
        <v>0</v>
      </c>
      <c r="AW22" s="83">
        <f t="shared" si="34"/>
        <v>0</v>
      </c>
      <c r="AX22" s="43">
        <f t="shared" si="35"/>
        <v>0</v>
      </c>
      <c r="AY22" s="43">
        <f t="shared" si="36"/>
        <v>0</v>
      </c>
      <c r="AZ22" s="43">
        <f t="shared" si="37"/>
        <v>0</v>
      </c>
      <c r="BA22" s="8"/>
    </row>
    <row r="23" spans="2:53" x14ac:dyDescent="0.25">
      <c r="B23" s="89">
        <v>2449428571.4285998</v>
      </c>
      <c r="C23" s="89">
        <v>-22.088228000000001</v>
      </c>
      <c r="D23" s="89">
        <v>-2.2227616000000001</v>
      </c>
      <c r="E23" s="89">
        <v>5.096889</v>
      </c>
      <c r="F23" s="89">
        <v>-62.011578</v>
      </c>
      <c r="G23" s="89">
        <v>-7.1161447000000004</v>
      </c>
      <c r="H23" s="8"/>
      <c r="I23" s="6">
        <f t="shared" si="3"/>
        <v>3.0946938775510002</v>
      </c>
      <c r="J23" s="6">
        <f t="shared" si="4"/>
        <v>8.8868246000000006</v>
      </c>
      <c r="K23" s="83">
        <f t="shared" si="7"/>
        <v>1.006534</v>
      </c>
      <c r="L23" s="6">
        <f t="shared" si="8"/>
        <v>3.0946938775510002</v>
      </c>
      <c r="M23" s="79">
        <f t="shared" si="9"/>
        <v>8.1758795000000006</v>
      </c>
      <c r="N23" s="83">
        <f t="shared" si="10"/>
        <v>-5.4258365000000003E-2</v>
      </c>
      <c r="O23" s="6">
        <f t="shared" si="11"/>
        <v>3.0946938775510002</v>
      </c>
      <c r="P23" s="79">
        <f t="shared" si="12"/>
        <v>7.7807383999999997</v>
      </c>
      <c r="Q23" s="83">
        <f t="shared" si="13"/>
        <v>-0.59337276000000005</v>
      </c>
      <c r="R23" s="6">
        <f t="shared" si="14"/>
        <v>3.0946938775510002</v>
      </c>
      <c r="S23" s="79">
        <f t="shared" si="15"/>
        <v>0</v>
      </c>
      <c r="T23" s="83">
        <f t="shared" si="16"/>
        <v>0</v>
      </c>
      <c r="U23" s="6">
        <f t="shared" si="17"/>
        <v>3.0946938775510002</v>
      </c>
      <c r="V23" s="79">
        <f t="shared" si="18"/>
        <v>0</v>
      </c>
      <c r="W23" s="83">
        <f t="shared" si="19"/>
        <v>0</v>
      </c>
      <c r="X23" s="43">
        <f t="shared" si="20"/>
        <v>0</v>
      </c>
      <c r="Y23" s="43">
        <f t="shared" ref="Y23:Z23" si="54">C547</f>
        <v>0</v>
      </c>
      <c r="Z23" s="43">
        <f t="shared" si="54"/>
        <v>0</v>
      </c>
      <c r="AB23" s="89">
        <v>2449428571.4285998</v>
      </c>
      <c r="AC23" s="89">
        <v>-22.672595999999999</v>
      </c>
      <c r="AD23" s="89">
        <v>-2.0633482999999999</v>
      </c>
      <c r="AE23" s="89">
        <v>5.7494807000000003</v>
      </c>
      <c r="AF23" s="89">
        <v>-63.598663000000002</v>
      </c>
      <c r="AG23" s="89">
        <v>-7.7295670999999997</v>
      </c>
      <c r="AH23" s="8"/>
      <c r="AI23" s="6">
        <f t="shared" si="5"/>
        <v>3.0946938775510002</v>
      </c>
      <c r="AJ23" s="6">
        <f t="shared" si="6"/>
        <v>6.0112313999999998</v>
      </c>
      <c r="AK23" s="83">
        <f t="shared" si="22"/>
        <v>-1.6906897999999999</v>
      </c>
      <c r="AL23" s="6">
        <f t="shared" si="23"/>
        <v>3.0946938775510002</v>
      </c>
      <c r="AM23" s="79">
        <f t="shared" si="24"/>
        <v>4.8968524999999996</v>
      </c>
      <c r="AN23" s="83">
        <f t="shared" si="25"/>
        <v>-2.9513067999999998</v>
      </c>
      <c r="AO23" s="6">
        <f t="shared" si="26"/>
        <v>3.0946938775510002</v>
      </c>
      <c r="AP23" s="43">
        <f t="shared" si="27"/>
        <v>4.3772855000000002</v>
      </c>
      <c r="AQ23" s="83">
        <f t="shared" si="28"/>
        <v>-3.5967085000000001</v>
      </c>
      <c r="AR23" s="6">
        <f t="shared" si="29"/>
        <v>3.0946938775510002</v>
      </c>
      <c r="AS23" s="79">
        <f t="shared" si="30"/>
        <v>0</v>
      </c>
      <c r="AT23" s="83">
        <f t="shared" si="31"/>
        <v>0</v>
      </c>
      <c r="AU23" s="6">
        <f t="shared" si="32"/>
        <v>3.0946938775510002</v>
      </c>
      <c r="AV23" s="79">
        <f t="shared" si="33"/>
        <v>0</v>
      </c>
      <c r="AW23" s="83">
        <f t="shared" si="34"/>
        <v>0</v>
      </c>
      <c r="AX23" s="43">
        <f t="shared" si="35"/>
        <v>0</v>
      </c>
      <c r="AY23" s="43">
        <f t="shared" si="36"/>
        <v>0</v>
      </c>
      <c r="AZ23" s="43">
        <f t="shared" si="37"/>
        <v>0</v>
      </c>
      <c r="BA23" s="8"/>
    </row>
    <row r="24" spans="2:53" x14ac:dyDescent="0.25">
      <c r="B24" s="89">
        <v>2610744897.9591999</v>
      </c>
      <c r="C24" s="89">
        <v>-22.682034000000002</v>
      </c>
      <c r="D24" s="89">
        <v>0.41471123999999998</v>
      </c>
      <c r="E24" s="89">
        <v>7.8658142</v>
      </c>
      <c r="F24" s="89">
        <v>-70.250450000000001</v>
      </c>
      <c r="G24" s="89">
        <v>-7.6590996000000002</v>
      </c>
      <c r="H24" s="8"/>
      <c r="I24" s="6">
        <f t="shared" si="3"/>
        <v>3.2560102040816004</v>
      </c>
      <c r="J24" s="6">
        <f t="shared" si="4"/>
        <v>9.6607809000000007</v>
      </c>
      <c r="K24" s="83">
        <f t="shared" si="7"/>
        <v>1.7834958000000001</v>
      </c>
      <c r="L24" s="6">
        <f t="shared" si="8"/>
        <v>3.2560102040816004</v>
      </c>
      <c r="M24" s="79">
        <f t="shared" si="9"/>
        <v>8.9453726000000007</v>
      </c>
      <c r="N24" s="83">
        <f t="shared" si="10"/>
        <v>1.0538858</v>
      </c>
      <c r="O24" s="6">
        <f t="shared" si="11"/>
        <v>3.2560102040816004</v>
      </c>
      <c r="P24" s="79">
        <f t="shared" si="12"/>
        <v>8.9754477000000001</v>
      </c>
      <c r="Q24" s="83">
        <f t="shared" si="13"/>
        <v>0.94748728999999998</v>
      </c>
      <c r="R24" s="6">
        <f t="shared" si="14"/>
        <v>3.2560102040816004</v>
      </c>
      <c r="S24" s="79">
        <f t="shared" si="15"/>
        <v>0</v>
      </c>
      <c r="T24" s="83">
        <f t="shared" si="16"/>
        <v>0</v>
      </c>
      <c r="U24" s="6">
        <f t="shared" si="17"/>
        <v>3.2560102040816004</v>
      </c>
      <c r="V24" s="79">
        <f t="shared" si="18"/>
        <v>0</v>
      </c>
      <c r="W24" s="83">
        <f t="shared" si="19"/>
        <v>0</v>
      </c>
      <c r="X24" s="43">
        <f t="shared" si="20"/>
        <v>0</v>
      </c>
      <c r="Y24" s="43">
        <f t="shared" ref="Y24:Z24" si="55">C548</f>
        <v>0</v>
      </c>
      <c r="Z24" s="43">
        <f t="shared" si="55"/>
        <v>0</v>
      </c>
      <c r="AB24" s="89">
        <v>2610744897.9591999</v>
      </c>
      <c r="AC24" s="89">
        <v>-22.739435</v>
      </c>
      <c r="AD24" s="89">
        <v>-2.5160537000000001</v>
      </c>
      <c r="AE24" s="89">
        <v>5.1529426999999997</v>
      </c>
      <c r="AF24" s="89">
        <v>-62.638461999999997</v>
      </c>
      <c r="AG24" s="89">
        <v>-7.7659840999999998</v>
      </c>
      <c r="AH24" s="8"/>
      <c r="AI24" s="6">
        <f t="shared" si="5"/>
        <v>3.2560102040816004</v>
      </c>
      <c r="AJ24" s="6">
        <f t="shared" si="6"/>
        <v>7.6047707000000004</v>
      </c>
      <c r="AK24" s="83">
        <f t="shared" si="22"/>
        <v>-0.20615976</v>
      </c>
      <c r="AL24" s="6">
        <f t="shared" si="23"/>
        <v>3.2560102040816004</v>
      </c>
      <c r="AM24" s="79">
        <f t="shared" si="24"/>
        <v>6.9973787999999999</v>
      </c>
      <c r="AN24" s="83">
        <f t="shared" si="25"/>
        <v>-0.89811366999999998</v>
      </c>
      <c r="AO24" s="6">
        <f t="shared" si="26"/>
        <v>3.2560102040816004</v>
      </c>
      <c r="AP24" s="43">
        <f t="shared" si="27"/>
        <v>6.3359107999999997</v>
      </c>
      <c r="AQ24" s="83">
        <f t="shared" si="28"/>
        <v>-1.6770518999999999</v>
      </c>
      <c r="AR24" s="6">
        <f t="shared" si="29"/>
        <v>3.2560102040816004</v>
      </c>
      <c r="AS24" s="79">
        <f t="shared" si="30"/>
        <v>0</v>
      </c>
      <c r="AT24" s="83">
        <f t="shared" si="31"/>
        <v>0</v>
      </c>
      <c r="AU24" s="6">
        <f t="shared" si="32"/>
        <v>3.2560102040816004</v>
      </c>
      <c r="AV24" s="79">
        <f t="shared" si="33"/>
        <v>0</v>
      </c>
      <c r="AW24" s="83">
        <f t="shared" si="34"/>
        <v>0</v>
      </c>
      <c r="AX24" s="43">
        <f t="shared" si="35"/>
        <v>0</v>
      </c>
      <c r="AY24" s="43">
        <f t="shared" si="36"/>
        <v>0</v>
      </c>
      <c r="AZ24" s="43">
        <f t="shared" si="37"/>
        <v>0</v>
      </c>
      <c r="BA24" s="8"/>
    </row>
    <row r="25" spans="2:53" x14ac:dyDescent="0.25">
      <c r="B25" s="89">
        <v>2772061224.4898</v>
      </c>
      <c r="C25" s="89">
        <v>-22.504953</v>
      </c>
      <c r="D25" s="89">
        <v>1.4450942</v>
      </c>
      <c r="E25" s="89">
        <v>9.1069498000000006</v>
      </c>
      <c r="F25" s="89">
        <v>-72.051888000000005</v>
      </c>
      <c r="G25" s="89">
        <v>-7.5780640000000004</v>
      </c>
      <c r="H25" s="8"/>
      <c r="I25" s="6">
        <f t="shared" si="3"/>
        <v>3.4173265306121996</v>
      </c>
      <c r="J25" s="6">
        <f t="shared" si="4"/>
        <v>10.51873</v>
      </c>
      <c r="K25" s="83">
        <f t="shared" si="7"/>
        <v>2.7209124999999998</v>
      </c>
      <c r="L25" s="6">
        <f t="shared" si="8"/>
        <v>3.4173265306121996</v>
      </c>
      <c r="M25" s="79">
        <f t="shared" si="9"/>
        <v>10.790099</v>
      </c>
      <c r="N25" s="83">
        <f t="shared" si="10"/>
        <v>2.9506538</v>
      </c>
      <c r="O25" s="6">
        <f t="shared" si="11"/>
        <v>3.4173265306121996</v>
      </c>
      <c r="P25" s="79">
        <f t="shared" si="12"/>
        <v>10.255459</v>
      </c>
      <c r="Q25" s="83">
        <f t="shared" si="13"/>
        <v>2.2882452</v>
      </c>
      <c r="R25" s="6">
        <f t="shared" si="14"/>
        <v>3.4173265306121996</v>
      </c>
      <c r="S25" s="79">
        <f t="shared" si="15"/>
        <v>0</v>
      </c>
      <c r="T25" s="83">
        <f t="shared" si="16"/>
        <v>0</v>
      </c>
      <c r="U25" s="6">
        <f t="shared" si="17"/>
        <v>3.4173265306121996</v>
      </c>
      <c r="V25" s="79">
        <f t="shared" si="18"/>
        <v>0</v>
      </c>
      <c r="W25" s="83">
        <f t="shared" si="19"/>
        <v>0</v>
      </c>
      <c r="X25" s="43">
        <f t="shared" si="20"/>
        <v>0</v>
      </c>
      <c r="Y25" s="43">
        <f t="shared" ref="Y25:Z25" si="56">C549</f>
        <v>0</v>
      </c>
      <c r="Z25" s="43">
        <f t="shared" si="56"/>
        <v>0</v>
      </c>
      <c r="AB25" s="89">
        <v>2772061224.4898</v>
      </c>
      <c r="AC25" s="89">
        <v>-22.440045999999999</v>
      </c>
      <c r="AD25" s="89">
        <v>-2.6125490999999998</v>
      </c>
      <c r="AE25" s="89">
        <v>4.9975014</v>
      </c>
      <c r="AF25" s="89">
        <v>-62.222782000000002</v>
      </c>
      <c r="AG25" s="89">
        <v>-7.5114384000000003</v>
      </c>
      <c r="AH25" s="8"/>
      <c r="AI25" s="6">
        <f t="shared" si="5"/>
        <v>3.4173265306121996</v>
      </c>
      <c r="AJ25" s="6">
        <f t="shared" si="6"/>
        <v>9.1375866000000006</v>
      </c>
      <c r="AK25" s="83">
        <f t="shared" si="22"/>
        <v>1.1722618</v>
      </c>
      <c r="AL25" s="6">
        <f t="shared" si="23"/>
        <v>3.4173265306121996</v>
      </c>
      <c r="AM25" s="79">
        <f t="shared" si="24"/>
        <v>8.9819469000000005</v>
      </c>
      <c r="AN25" s="83">
        <f t="shared" si="25"/>
        <v>1.0233312000000001</v>
      </c>
      <c r="AO25" s="6">
        <f t="shared" si="26"/>
        <v>3.4173265306121996</v>
      </c>
      <c r="AP25" s="43">
        <f t="shared" si="27"/>
        <v>8.1455325999999992</v>
      </c>
      <c r="AQ25" s="83">
        <f t="shared" si="28"/>
        <v>8.5670768999999994E-2</v>
      </c>
      <c r="AR25" s="6">
        <f t="shared" si="29"/>
        <v>3.4173265306121996</v>
      </c>
      <c r="AS25" s="79">
        <f t="shared" si="30"/>
        <v>0</v>
      </c>
      <c r="AT25" s="83">
        <f t="shared" si="31"/>
        <v>0</v>
      </c>
      <c r="AU25" s="6">
        <f t="shared" si="32"/>
        <v>3.4173265306121996</v>
      </c>
      <c r="AV25" s="79">
        <f t="shared" si="33"/>
        <v>0</v>
      </c>
      <c r="AW25" s="83">
        <f t="shared" si="34"/>
        <v>0</v>
      </c>
      <c r="AX25" s="43">
        <f t="shared" si="35"/>
        <v>0</v>
      </c>
      <c r="AY25" s="43">
        <f t="shared" si="36"/>
        <v>0</v>
      </c>
      <c r="AZ25" s="43">
        <f t="shared" si="37"/>
        <v>0</v>
      </c>
      <c r="BA25" s="8"/>
    </row>
    <row r="26" spans="2:53" x14ac:dyDescent="0.25">
      <c r="B26" s="89">
        <v>2933377551.0204</v>
      </c>
      <c r="C26" s="89">
        <v>-22.612421000000001</v>
      </c>
      <c r="D26" s="89">
        <v>1.3076794</v>
      </c>
      <c r="E26" s="89">
        <v>9.1180611000000003</v>
      </c>
      <c r="F26" s="89">
        <v>-69.766457000000003</v>
      </c>
      <c r="G26" s="89">
        <v>-7.7484020999999998</v>
      </c>
      <c r="H26" s="8"/>
      <c r="I26" s="6">
        <f t="shared" si="3"/>
        <v>3.5786428571429001</v>
      </c>
      <c r="J26" s="6">
        <f t="shared" si="4"/>
        <v>11.433954999999999</v>
      </c>
      <c r="K26" s="83">
        <f t="shared" si="7"/>
        <v>3.5586638000000002</v>
      </c>
      <c r="L26" s="6">
        <f t="shared" si="8"/>
        <v>3.5786428571429001</v>
      </c>
      <c r="M26" s="79">
        <f t="shared" si="9"/>
        <v>10.537132</v>
      </c>
      <c r="N26" s="83">
        <f t="shared" si="10"/>
        <v>2.5753187999999998</v>
      </c>
      <c r="O26" s="6">
        <f t="shared" si="11"/>
        <v>3.5786428571429001</v>
      </c>
      <c r="P26" s="79">
        <f t="shared" si="12"/>
        <v>9.8938998999999992</v>
      </c>
      <c r="Q26" s="83">
        <f t="shared" si="13"/>
        <v>1.8159491000000001</v>
      </c>
      <c r="R26" s="6">
        <f t="shared" si="14"/>
        <v>3.5786428571429001</v>
      </c>
      <c r="S26" s="79">
        <f t="shared" si="15"/>
        <v>0</v>
      </c>
      <c r="T26" s="83">
        <f t="shared" si="16"/>
        <v>0</v>
      </c>
      <c r="U26" s="6">
        <f t="shared" si="17"/>
        <v>3.5786428571429001</v>
      </c>
      <c r="V26" s="79">
        <f t="shared" si="18"/>
        <v>0</v>
      </c>
      <c r="W26" s="83">
        <f t="shared" si="19"/>
        <v>0</v>
      </c>
      <c r="X26" s="43">
        <f t="shared" si="20"/>
        <v>0</v>
      </c>
      <c r="Y26" s="43">
        <f t="shared" ref="Y26:Z26" si="57">C550</f>
        <v>0</v>
      </c>
      <c r="Z26" s="43">
        <f t="shared" si="57"/>
        <v>0</v>
      </c>
      <c r="AB26" s="89">
        <v>2933377551.0204</v>
      </c>
      <c r="AC26" s="89">
        <v>-22.471781</v>
      </c>
      <c r="AD26" s="89">
        <v>-2.4591444</v>
      </c>
      <c r="AE26" s="89">
        <v>5.1445040999999998</v>
      </c>
      <c r="AF26" s="89">
        <v>-62.417248000000001</v>
      </c>
      <c r="AG26" s="89">
        <v>-7.5527300999999998</v>
      </c>
      <c r="AH26" s="8"/>
      <c r="AI26" s="6">
        <f t="shared" si="5"/>
        <v>3.5786428571429001</v>
      </c>
      <c r="AJ26" s="6">
        <f t="shared" si="6"/>
        <v>10.224213000000001</v>
      </c>
      <c r="AK26" s="83">
        <f t="shared" si="22"/>
        <v>2.0787754000000001</v>
      </c>
      <c r="AL26" s="6">
        <f t="shared" si="23"/>
        <v>3.5786428571429001</v>
      </c>
      <c r="AM26" s="79">
        <f t="shared" si="24"/>
        <v>9.2614631999999997</v>
      </c>
      <c r="AN26" s="83">
        <f t="shared" si="25"/>
        <v>0.98204248999999999</v>
      </c>
      <c r="AO26" s="6">
        <f t="shared" si="26"/>
        <v>3.5786428571429001</v>
      </c>
      <c r="AP26" s="43">
        <f t="shared" si="27"/>
        <v>8.5575466000000002</v>
      </c>
      <c r="AQ26" s="83">
        <f t="shared" si="28"/>
        <v>0.18937921999999999</v>
      </c>
      <c r="AR26" s="6">
        <f t="shared" si="29"/>
        <v>3.5786428571429001</v>
      </c>
      <c r="AS26" s="79">
        <f t="shared" si="30"/>
        <v>0</v>
      </c>
      <c r="AT26" s="83">
        <f t="shared" si="31"/>
        <v>0</v>
      </c>
      <c r="AU26" s="6">
        <f t="shared" si="32"/>
        <v>3.5786428571429001</v>
      </c>
      <c r="AV26" s="79">
        <f t="shared" si="33"/>
        <v>0</v>
      </c>
      <c r="AW26" s="83">
        <f t="shared" si="34"/>
        <v>0</v>
      </c>
      <c r="AX26" s="43">
        <f t="shared" si="35"/>
        <v>0</v>
      </c>
      <c r="AY26" s="43">
        <f t="shared" si="36"/>
        <v>0</v>
      </c>
      <c r="AZ26" s="43">
        <f t="shared" si="37"/>
        <v>0</v>
      </c>
      <c r="BA26" s="8"/>
    </row>
    <row r="27" spans="2:53" x14ac:dyDescent="0.25">
      <c r="B27" s="89">
        <v>3094693877.5510001</v>
      </c>
      <c r="C27" s="89">
        <v>-23.061131</v>
      </c>
      <c r="D27" s="89">
        <v>1.006534</v>
      </c>
      <c r="E27" s="89">
        <v>8.8868246000000006</v>
      </c>
      <c r="F27" s="89">
        <v>-70.563254999999998</v>
      </c>
      <c r="G27" s="89">
        <v>-8.1046791000000002</v>
      </c>
      <c r="H27" s="8"/>
      <c r="I27" s="6">
        <f t="shared" si="3"/>
        <v>3.7399591836735002</v>
      </c>
      <c r="J27" s="6">
        <f t="shared" si="4"/>
        <v>11.636348999999999</v>
      </c>
      <c r="K27" s="83">
        <f t="shared" si="7"/>
        <v>3.6659920000000001</v>
      </c>
      <c r="L27" s="6">
        <f t="shared" si="8"/>
        <v>3.7399591836735002</v>
      </c>
      <c r="M27" s="79">
        <f t="shared" si="9"/>
        <v>11.123556000000001</v>
      </c>
      <c r="N27" s="83">
        <f t="shared" si="10"/>
        <v>3.032654</v>
      </c>
      <c r="O27" s="6">
        <f t="shared" si="11"/>
        <v>3.7399591836735002</v>
      </c>
      <c r="P27" s="79">
        <f t="shared" si="12"/>
        <v>10.733946</v>
      </c>
      <c r="Q27" s="83">
        <f t="shared" si="13"/>
        <v>2.5534732</v>
      </c>
      <c r="R27" s="6">
        <f t="shared" si="14"/>
        <v>3.7399591836735002</v>
      </c>
      <c r="S27" s="79">
        <f t="shared" si="15"/>
        <v>0</v>
      </c>
      <c r="T27" s="83">
        <f t="shared" si="16"/>
        <v>0</v>
      </c>
      <c r="U27" s="6">
        <f t="shared" si="17"/>
        <v>3.7399591836735002</v>
      </c>
      <c r="V27" s="79">
        <f t="shared" si="18"/>
        <v>0</v>
      </c>
      <c r="W27" s="83">
        <f t="shared" si="19"/>
        <v>0</v>
      </c>
      <c r="X27" s="43">
        <f t="shared" si="20"/>
        <v>0</v>
      </c>
      <c r="Y27" s="43">
        <f t="shared" ref="Y27:Z27" si="58">C551</f>
        <v>0</v>
      </c>
      <c r="Z27" s="43">
        <f t="shared" si="58"/>
        <v>0</v>
      </c>
      <c r="AB27" s="89">
        <v>3094693877.5510001</v>
      </c>
      <c r="AC27" s="89">
        <v>-22.693950999999998</v>
      </c>
      <c r="AD27" s="89">
        <v>-1.6906897999999999</v>
      </c>
      <c r="AE27" s="89">
        <v>6.0112313999999998</v>
      </c>
      <c r="AF27" s="89">
        <v>-63.422440000000002</v>
      </c>
      <c r="AG27" s="89">
        <v>-7.7467779999999999</v>
      </c>
      <c r="AH27" s="8"/>
      <c r="AI27" s="6">
        <f t="shared" si="5"/>
        <v>3.7399591836735002</v>
      </c>
      <c r="AJ27" s="6">
        <f t="shared" si="6"/>
        <v>10.70828</v>
      </c>
      <c r="AK27" s="83">
        <f t="shared" si="22"/>
        <v>2.4252669999999998</v>
      </c>
      <c r="AL27" s="6">
        <f t="shared" si="23"/>
        <v>3.7399591836735002</v>
      </c>
      <c r="AM27" s="79">
        <f t="shared" si="24"/>
        <v>10.111494</v>
      </c>
      <c r="AN27" s="83">
        <f t="shared" si="25"/>
        <v>1.7064097</v>
      </c>
      <c r="AO27" s="6">
        <f t="shared" si="26"/>
        <v>3.7399591836735002</v>
      </c>
      <c r="AP27" s="43">
        <f t="shared" si="27"/>
        <v>9.5058947000000007</v>
      </c>
      <c r="AQ27" s="83">
        <f t="shared" si="28"/>
        <v>1.0227862999999999</v>
      </c>
      <c r="AR27" s="6">
        <f t="shared" si="29"/>
        <v>3.7399591836735002</v>
      </c>
      <c r="AS27" s="79">
        <f t="shared" si="30"/>
        <v>0</v>
      </c>
      <c r="AT27" s="83">
        <f t="shared" si="31"/>
        <v>0</v>
      </c>
      <c r="AU27" s="6">
        <f t="shared" si="32"/>
        <v>3.7399591836735002</v>
      </c>
      <c r="AV27" s="79">
        <f t="shared" si="33"/>
        <v>0</v>
      </c>
      <c r="AW27" s="83">
        <f t="shared" si="34"/>
        <v>0</v>
      </c>
      <c r="AX27" s="43">
        <f t="shared" si="35"/>
        <v>0</v>
      </c>
      <c r="AY27" s="43">
        <f t="shared" si="36"/>
        <v>0</v>
      </c>
      <c r="AZ27" s="43">
        <f t="shared" si="37"/>
        <v>0</v>
      </c>
      <c r="BA27" s="8"/>
    </row>
    <row r="28" spans="2:53" x14ac:dyDescent="0.25">
      <c r="B28" s="89">
        <v>3256010204.0816002</v>
      </c>
      <c r="C28" s="89">
        <v>-22.661294999999999</v>
      </c>
      <c r="D28" s="89">
        <v>1.7834958000000001</v>
      </c>
      <c r="E28" s="89">
        <v>9.6607809000000007</v>
      </c>
      <c r="F28" s="89">
        <v>-70.714034999999996</v>
      </c>
      <c r="G28" s="89">
        <v>-7.7877884000000002</v>
      </c>
      <c r="H28" s="8"/>
      <c r="I28" s="6">
        <f t="shared" si="3"/>
        <v>3.9012755102041003</v>
      </c>
      <c r="J28" s="6">
        <f t="shared" si="4"/>
        <v>11.989772</v>
      </c>
      <c r="K28" s="83">
        <f t="shared" si="7"/>
        <v>4.0510139000000001</v>
      </c>
      <c r="L28" s="6">
        <f t="shared" si="8"/>
        <v>3.9012755102041003</v>
      </c>
      <c r="M28" s="79">
        <f t="shared" si="9"/>
        <v>11.407613</v>
      </c>
      <c r="N28" s="83">
        <f t="shared" si="10"/>
        <v>3.3255365000000001</v>
      </c>
      <c r="O28" s="6">
        <f t="shared" si="11"/>
        <v>3.9012755102041003</v>
      </c>
      <c r="P28" s="79">
        <f t="shared" si="12"/>
        <v>11.878591999999999</v>
      </c>
      <c r="Q28" s="83">
        <f t="shared" si="13"/>
        <v>3.7126706</v>
      </c>
      <c r="R28" s="6">
        <f t="shared" si="14"/>
        <v>3.9012755102041003</v>
      </c>
      <c r="S28" s="79">
        <f t="shared" si="15"/>
        <v>0</v>
      </c>
      <c r="T28" s="83">
        <f t="shared" si="16"/>
        <v>0</v>
      </c>
      <c r="U28" s="6">
        <f t="shared" si="17"/>
        <v>3.9012755102041003</v>
      </c>
      <c r="V28" s="79">
        <f t="shared" si="18"/>
        <v>0</v>
      </c>
      <c r="W28" s="83">
        <f t="shared" si="19"/>
        <v>0</v>
      </c>
      <c r="X28" s="43">
        <f t="shared" si="20"/>
        <v>0</v>
      </c>
      <c r="Y28" s="43">
        <f t="shared" ref="Y28:Z28" si="59">C552</f>
        <v>0</v>
      </c>
      <c r="Z28" s="43">
        <f t="shared" si="59"/>
        <v>0</v>
      </c>
      <c r="AB28" s="89">
        <v>3256010204.0816002</v>
      </c>
      <c r="AC28" s="89">
        <v>-22.759539</v>
      </c>
      <c r="AD28" s="89">
        <v>-0.20615976</v>
      </c>
      <c r="AE28" s="89">
        <v>7.6047707000000004</v>
      </c>
      <c r="AF28" s="89">
        <v>-67.791984999999997</v>
      </c>
      <c r="AG28" s="89">
        <v>-7.8062567999999999</v>
      </c>
      <c r="AH28" s="8"/>
      <c r="AI28" s="6">
        <f t="shared" si="5"/>
        <v>3.9012755102041003</v>
      </c>
      <c r="AJ28" s="6">
        <f t="shared" si="6"/>
        <v>11.540463000000001</v>
      </c>
      <c r="AK28" s="83">
        <f t="shared" si="22"/>
        <v>3.0987141</v>
      </c>
      <c r="AL28" s="6">
        <f t="shared" si="23"/>
        <v>3.9012755102041003</v>
      </c>
      <c r="AM28" s="79">
        <f t="shared" si="24"/>
        <v>10.761049</v>
      </c>
      <c r="AN28" s="83">
        <f t="shared" si="25"/>
        <v>2.4318046999999998</v>
      </c>
      <c r="AO28" s="6">
        <f t="shared" si="26"/>
        <v>3.9012755102041003</v>
      </c>
      <c r="AP28" s="43">
        <f t="shared" si="27"/>
        <v>10.034228000000001</v>
      </c>
      <c r="AQ28" s="83">
        <f t="shared" si="28"/>
        <v>1.6421431</v>
      </c>
      <c r="AR28" s="6">
        <f t="shared" si="29"/>
        <v>3.9012755102041003</v>
      </c>
      <c r="AS28" s="79">
        <f t="shared" si="30"/>
        <v>0</v>
      </c>
      <c r="AT28" s="83">
        <f t="shared" si="31"/>
        <v>0</v>
      </c>
      <c r="AU28" s="6">
        <f t="shared" si="32"/>
        <v>3.9012755102041003</v>
      </c>
      <c r="AV28" s="79">
        <f t="shared" si="33"/>
        <v>0</v>
      </c>
      <c r="AW28" s="83">
        <f t="shared" si="34"/>
        <v>0</v>
      </c>
      <c r="AX28" s="43">
        <f t="shared" si="35"/>
        <v>0</v>
      </c>
      <c r="AY28" s="43">
        <f t="shared" si="36"/>
        <v>0</v>
      </c>
      <c r="AZ28" s="43">
        <f t="shared" si="37"/>
        <v>0</v>
      </c>
      <c r="BA28" s="8"/>
    </row>
    <row r="29" spans="2:53" x14ac:dyDescent="0.25">
      <c r="B29" s="89">
        <v>3417326530.6121998</v>
      </c>
      <c r="C29" s="89">
        <v>-22.551449000000002</v>
      </c>
      <c r="D29" s="89">
        <v>2.7209124999999998</v>
      </c>
      <c r="E29" s="89">
        <v>10.51873</v>
      </c>
      <c r="F29" s="89">
        <v>-74.245307999999994</v>
      </c>
      <c r="G29" s="89">
        <v>-7.7393865999999996</v>
      </c>
      <c r="H29" s="8"/>
      <c r="I29" s="6">
        <f t="shared" si="3"/>
        <v>4.0625918367347005</v>
      </c>
      <c r="J29" s="6">
        <f t="shared" si="4"/>
        <v>13.028228</v>
      </c>
      <c r="K29" s="83">
        <f t="shared" si="7"/>
        <v>5.0592055</v>
      </c>
      <c r="L29" s="6">
        <f t="shared" si="8"/>
        <v>4.0625918367347005</v>
      </c>
      <c r="M29" s="79">
        <f t="shared" si="9"/>
        <v>12.767976000000001</v>
      </c>
      <c r="N29" s="83">
        <f t="shared" si="10"/>
        <v>4.9274278000000002</v>
      </c>
      <c r="O29" s="6">
        <f t="shared" si="11"/>
        <v>4.0625918367347005</v>
      </c>
      <c r="P29" s="79">
        <f t="shared" si="12"/>
        <v>13.436597000000001</v>
      </c>
      <c r="Q29" s="83">
        <f t="shared" si="13"/>
        <v>5.4973821999999997</v>
      </c>
      <c r="R29" s="6">
        <f t="shared" si="14"/>
        <v>4.0625918367347005</v>
      </c>
      <c r="S29" s="79">
        <f t="shared" si="15"/>
        <v>0</v>
      </c>
      <c r="T29" s="83">
        <f t="shared" si="16"/>
        <v>0</v>
      </c>
      <c r="U29" s="6">
        <f t="shared" si="17"/>
        <v>4.0625918367347005</v>
      </c>
      <c r="V29" s="79">
        <f t="shared" si="18"/>
        <v>0</v>
      </c>
      <c r="W29" s="83">
        <f t="shared" si="19"/>
        <v>0</v>
      </c>
      <c r="X29" s="43">
        <f t="shared" si="20"/>
        <v>0</v>
      </c>
      <c r="Y29" s="43">
        <f t="shared" ref="Y29:Z29" si="60">C553</f>
        <v>0</v>
      </c>
      <c r="Z29" s="43">
        <f t="shared" si="60"/>
        <v>0</v>
      </c>
      <c r="AB29" s="89">
        <v>3417326530.6121998</v>
      </c>
      <c r="AC29" s="89">
        <v>-22.816777999999999</v>
      </c>
      <c r="AD29" s="89">
        <v>1.1722618</v>
      </c>
      <c r="AE29" s="89">
        <v>9.1375866000000006</v>
      </c>
      <c r="AF29" s="89">
        <v>-72.359420999999998</v>
      </c>
      <c r="AG29" s="89">
        <v>-7.8797569000000003</v>
      </c>
      <c r="AH29" s="8"/>
      <c r="AI29" s="6">
        <f t="shared" si="5"/>
        <v>4.0625918367347005</v>
      </c>
      <c r="AJ29" s="6">
        <f t="shared" si="6"/>
        <v>12.181232</v>
      </c>
      <c r="AK29" s="83">
        <f t="shared" si="22"/>
        <v>3.6229355000000001</v>
      </c>
      <c r="AL29" s="6">
        <f t="shared" si="23"/>
        <v>4.0625918367347005</v>
      </c>
      <c r="AM29" s="79">
        <f t="shared" si="24"/>
        <v>11.846059</v>
      </c>
      <c r="AN29" s="83">
        <f t="shared" si="25"/>
        <v>3.1236915999999999</v>
      </c>
      <c r="AO29" s="6">
        <f t="shared" si="26"/>
        <v>4.0625918367347005</v>
      </c>
      <c r="AP29" s="43">
        <f t="shared" si="27"/>
        <v>10.812208999999999</v>
      </c>
      <c r="AQ29" s="83">
        <f t="shared" si="28"/>
        <v>2.0387740000000001</v>
      </c>
      <c r="AR29" s="6">
        <f t="shared" si="29"/>
        <v>4.0625918367347005</v>
      </c>
      <c r="AS29" s="79">
        <f t="shared" si="30"/>
        <v>0</v>
      </c>
      <c r="AT29" s="83">
        <f t="shared" si="31"/>
        <v>0</v>
      </c>
      <c r="AU29" s="6">
        <f t="shared" si="32"/>
        <v>4.0625918367347005</v>
      </c>
      <c r="AV29" s="79">
        <f t="shared" si="33"/>
        <v>0</v>
      </c>
      <c r="AW29" s="83">
        <f t="shared" si="34"/>
        <v>0</v>
      </c>
      <c r="AX29" s="43">
        <f t="shared" si="35"/>
        <v>0</v>
      </c>
      <c r="AY29" s="43">
        <f t="shared" si="36"/>
        <v>0</v>
      </c>
      <c r="AZ29" s="43">
        <f t="shared" si="37"/>
        <v>0</v>
      </c>
      <c r="BA29" s="8"/>
    </row>
    <row r="30" spans="2:53" x14ac:dyDescent="0.25">
      <c r="B30" s="89">
        <v>3578642857.1429</v>
      </c>
      <c r="C30" s="89">
        <v>-22.837219000000001</v>
      </c>
      <c r="D30" s="89">
        <v>3.5586638000000002</v>
      </c>
      <c r="E30" s="89">
        <v>11.433954999999999</v>
      </c>
      <c r="F30" s="89">
        <v>-75.516013999999998</v>
      </c>
      <c r="G30" s="89">
        <v>-7.8662767000000002</v>
      </c>
      <c r="H30" s="8"/>
      <c r="I30" s="6">
        <f t="shared" si="3"/>
        <v>4.2239081632652997</v>
      </c>
      <c r="J30" s="6">
        <f t="shared" si="4"/>
        <v>14.317871999999999</v>
      </c>
      <c r="K30" s="83">
        <f t="shared" si="7"/>
        <v>6.4007725999999998</v>
      </c>
      <c r="L30" s="6">
        <f t="shared" si="8"/>
        <v>4.2239081632652997</v>
      </c>
      <c r="M30" s="79">
        <f t="shared" si="9"/>
        <v>15.253546999999999</v>
      </c>
      <c r="N30" s="83">
        <f t="shared" si="10"/>
        <v>7.0824537000000003</v>
      </c>
      <c r="O30" s="6">
        <f t="shared" si="11"/>
        <v>4.2239081632652997</v>
      </c>
      <c r="P30" s="79">
        <f t="shared" si="12"/>
        <v>15.452203000000001</v>
      </c>
      <c r="Q30" s="83">
        <f t="shared" si="13"/>
        <v>7.1884221999999998</v>
      </c>
      <c r="R30" s="6">
        <f t="shared" si="14"/>
        <v>4.2239081632652997</v>
      </c>
      <c r="S30" s="79">
        <f t="shared" si="15"/>
        <v>0</v>
      </c>
      <c r="T30" s="83">
        <f t="shared" si="16"/>
        <v>0</v>
      </c>
      <c r="U30" s="6">
        <f t="shared" si="17"/>
        <v>4.2239081632652997</v>
      </c>
      <c r="V30" s="79">
        <f t="shared" si="18"/>
        <v>0</v>
      </c>
      <c r="W30" s="83">
        <f t="shared" si="19"/>
        <v>0</v>
      </c>
      <c r="X30" s="43">
        <f t="shared" si="20"/>
        <v>0</v>
      </c>
      <c r="Y30" s="43">
        <f t="shared" ref="Y30:Z30" si="61">C554</f>
        <v>0</v>
      </c>
      <c r="Z30" s="43">
        <f t="shared" si="61"/>
        <v>0</v>
      </c>
      <c r="AB30" s="89">
        <v>3578642857.1429</v>
      </c>
      <c r="AC30" s="89">
        <v>-23.109829000000001</v>
      </c>
      <c r="AD30" s="89">
        <v>2.0787754000000001</v>
      </c>
      <c r="AE30" s="89">
        <v>10.224213000000001</v>
      </c>
      <c r="AF30" s="89">
        <v>-72.940605000000005</v>
      </c>
      <c r="AG30" s="89">
        <v>-8.2099600000000006</v>
      </c>
      <c r="AH30" s="8"/>
      <c r="AI30" s="6">
        <f t="shared" si="5"/>
        <v>4.2239081632652997</v>
      </c>
      <c r="AJ30" s="6">
        <f t="shared" si="6"/>
        <v>12.916835000000001</v>
      </c>
      <c r="AK30" s="83">
        <f t="shared" si="22"/>
        <v>4.1998347999999996</v>
      </c>
      <c r="AL30" s="6">
        <f t="shared" si="23"/>
        <v>4.2239081632652997</v>
      </c>
      <c r="AM30" s="79">
        <f t="shared" si="24"/>
        <v>11.816490999999999</v>
      </c>
      <c r="AN30" s="83">
        <f t="shared" si="25"/>
        <v>3.0938062999999998</v>
      </c>
      <c r="AO30" s="6">
        <f t="shared" si="26"/>
        <v>4.2239081632652997</v>
      </c>
      <c r="AP30" s="43">
        <f t="shared" si="27"/>
        <v>10.719716</v>
      </c>
      <c r="AQ30" s="83">
        <f t="shared" si="28"/>
        <v>1.9530953</v>
      </c>
      <c r="AR30" s="6">
        <f t="shared" si="29"/>
        <v>4.2239081632652997</v>
      </c>
      <c r="AS30" s="79">
        <f t="shared" si="30"/>
        <v>0</v>
      </c>
      <c r="AT30" s="83">
        <f t="shared" si="31"/>
        <v>0</v>
      </c>
      <c r="AU30" s="6">
        <f t="shared" si="32"/>
        <v>4.2239081632652997</v>
      </c>
      <c r="AV30" s="79">
        <f t="shared" si="33"/>
        <v>0</v>
      </c>
      <c r="AW30" s="83">
        <f t="shared" si="34"/>
        <v>0</v>
      </c>
      <c r="AX30" s="43">
        <f t="shared" si="35"/>
        <v>0</v>
      </c>
      <c r="AY30" s="43">
        <f t="shared" si="36"/>
        <v>0</v>
      </c>
      <c r="AZ30" s="43">
        <f t="shared" si="37"/>
        <v>0</v>
      </c>
      <c r="BA30" s="8"/>
    </row>
    <row r="31" spans="2:53" x14ac:dyDescent="0.25">
      <c r="B31" s="89">
        <v>3739959183.6735001</v>
      </c>
      <c r="C31" s="89">
        <v>-22.959885</v>
      </c>
      <c r="D31" s="89">
        <v>3.6659920000000001</v>
      </c>
      <c r="E31" s="89">
        <v>11.636348999999999</v>
      </c>
      <c r="F31" s="89">
        <v>-76.636313999999999</v>
      </c>
      <c r="G31" s="89">
        <v>-8.0202121999999996</v>
      </c>
      <c r="H31" s="8"/>
      <c r="I31" s="6">
        <f t="shared" si="3"/>
        <v>4.3852244897959007</v>
      </c>
      <c r="J31" s="6">
        <f t="shared" si="4"/>
        <v>15.495125</v>
      </c>
      <c r="K31" s="83">
        <f t="shared" si="7"/>
        <v>7.5925178999999998</v>
      </c>
      <c r="L31" s="6">
        <f t="shared" si="8"/>
        <v>4.3852244897959007</v>
      </c>
      <c r="M31" s="79">
        <f t="shared" si="9"/>
        <v>15.809229999999999</v>
      </c>
      <c r="N31" s="83">
        <f t="shared" si="10"/>
        <v>7.8813447999999999</v>
      </c>
      <c r="O31" s="6">
        <f t="shared" si="11"/>
        <v>4.3852244897959007</v>
      </c>
      <c r="P31" s="79">
        <f t="shared" si="12"/>
        <v>15.292934000000001</v>
      </c>
      <c r="Q31" s="83">
        <f t="shared" si="13"/>
        <v>7.2732619999999999</v>
      </c>
      <c r="R31" s="6">
        <f t="shared" si="14"/>
        <v>4.3852244897959007</v>
      </c>
      <c r="S31" s="79">
        <f t="shared" si="15"/>
        <v>0</v>
      </c>
      <c r="T31" s="83">
        <f t="shared" si="16"/>
        <v>0</v>
      </c>
      <c r="U31" s="6">
        <f t="shared" si="17"/>
        <v>4.3852244897959007</v>
      </c>
      <c r="V31" s="79">
        <f t="shared" si="18"/>
        <v>0</v>
      </c>
      <c r="W31" s="83">
        <f t="shared" si="19"/>
        <v>0</v>
      </c>
      <c r="X31" s="43">
        <f t="shared" si="20"/>
        <v>0</v>
      </c>
      <c r="Y31" s="43">
        <f t="shared" ref="Y31:Z31" si="62">C555</f>
        <v>0</v>
      </c>
      <c r="Z31" s="43">
        <f t="shared" si="62"/>
        <v>0</v>
      </c>
      <c r="AB31" s="89">
        <v>3739959183.6735001</v>
      </c>
      <c r="AC31" s="89">
        <v>-23.250162</v>
      </c>
      <c r="AD31" s="89">
        <v>2.4252669999999998</v>
      </c>
      <c r="AE31" s="89">
        <v>10.70828</v>
      </c>
      <c r="AF31" s="89">
        <v>-74.702933999999999</v>
      </c>
      <c r="AG31" s="89">
        <v>-8.3465939000000002</v>
      </c>
      <c r="AH31" s="8"/>
      <c r="AI31" s="6">
        <f t="shared" si="5"/>
        <v>4.3852244897959007</v>
      </c>
      <c r="AJ31" s="6">
        <f t="shared" si="6"/>
        <v>13.306804</v>
      </c>
      <c r="AK31" s="83">
        <f t="shared" si="22"/>
        <v>4.5036554000000004</v>
      </c>
      <c r="AL31" s="6">
        <f t="shared" si="23"/>
        <v>4.3852244897959007</v>
      </c>
      <c r="AM31" s="79">
        <f t="shared" si="24"/>
        <v>12.037921000000001</v>
      </c>
      <c r="AN31" s="83">
        <f t="shared" si="25"/>
        <v>3.2553456000000001</v>
      </c>
      <c r="AO31" s="6">
        <f t="shared" si="26"/>
        <v>4.3852244897959007</v>
      </c>
      <c r="AP31" s="43">
        <f t="shared" si="27"/>
        <v>10.714551</v>
      </c>
      <c r="AQ31" s="83">
        <f t="shared" si="28"/>
        <v>1.8965588</v>
      </c>
      <c r="AR31" s="6">
        <f t="shared" si="29"/>
        <v>4.3852244897959007</v>
      </c>
      <c r="AS31" s="79">
        <f t="shared" si="30"/>
        <v>0</v>
      </c>
      <c r="AT31" s="83">
        <f t="shared" si="31"/>
        <v>0</v>
      </c>
      <c r="AU31" s="6">
        <f t="shared" si="32"/>
        <v>4.3852244897959007</v>
      </c>
      <c r="AV31" s="79">
        <f t="shared" si="33"/>
        <v>0</v>
      </c>
      <c r="AW31" s="83">
        <f t="shared" si="34"/>
        <v>0</v>
      </c>
      <c r="AX31" s="43">
        <f t="shared" si="35"/>
        <v>0</v>
      </c>
      <c r="AY31" s="43">
        <f t="shared" si="36"/>
        <v>0</v>
      </c>
      <c r="AZ31" s="43">
        <f t="shared" si="37"/>
        <v>0</v>
      </c>
      <c r="BA31" s="8"/>
    </row>
    <row r="32" spans="2:53" x14ac:dyDescent="0.25">
      <c r="B32" s="89">
        <v>3901275510.2041001</v>
      </c>
      <c r="C32" s="89">
        <v>-23.029644000000001</v>
      </c>
      <c r="D32" s="89">
        <v>4.0510139000000001</v>
      </c>
      <c r="E32" s="89">
        <v>11.989772</v>
      </c>
      <c r="F32" s="89">
        <v>-76.323868000000004</v>
      </c>
      <c r="G32" s="89">
        <v>-8.0245818999999994</v>
      </c>
      <c r="H32" s="8"/>
      <c r="I32" s="6">
        <f t="shared" si="3"/>
        <v>4.5465408163265</v>
      </c>
      <c r="J32" s="6">
        <f t="shared" si="4"/>
        <v>16.142240999999999</v>
      </c>
      <c r="K32" s="83">
        <f t="shared" si="7"/>
        <v>8.2437495999999992</v>
      </c>
      <c r="L32" s="6">
        <f t="shared" si="8"/>
        <v>4.5465408163265</v>
      </c>
      <c r="M32" s="79">
        <f t="shared" si="9"/>
        <v>15.680790999999999</v>
      </c>
      <c r="N32" s="83">
        <f t="shared" si="10"/>
        <v>7.8850331000000002</v>
      </c>
      <c r="O32" s="6">
        <f t="shared" si="11"/>
        <v>4.5465408163265</v>
      </c>
      <c r="P32" s="79">
        <f t="shared" si="12"/>
        <v>14.408628999999999</v>
      </c>
      <c r="Q32" s="83">
        <f t="shared" si="13"/>
        <v>6.5204658999999996</v>
      </c>
      <c r="R32" s="6">
        <f t="shared" si="14"/>
        <v>4.5465408163265</v>
      </c>
      <c r="S32" s="79">
        <f t="shared" si="15"/>
        <v>0</v>
      </c>
      <c r="T32" s="83">
        <f t="shared" si="16"/>
        <v>0</v>
      </c>
      <c r="U32" s="6">
        <f t="shared" si="17"/>
        <v>4.5465408163265</v>
      </c>
      <c r="V32" s="79">
        <f t="shared" si="18"/>
        <v>0</v>
      </c>
      <c r="W32" s="83">
        <f t="shared" si="19"/>
        <v>0</v>
      </c>
      <c r="X32" s="43">
        <f t="shared" si="20"/>
        <v>0</v>
      </c>
      <c r="Y32" s="43">
        <f t="shared" ref="Y32:Z32" si="63">C556</f>
        <v>0</v>
      </c>
      <c r="Z32" s="43">
        <f t="shared" si="63"/>
        <v>0</v>
      </c>
      <c r="AB32" s="89">
        <v>3901275510.2041001</v>
      </c>
      <c r="AC32" s="89">
        <v>-23.159775</v>
      </c>
      <c r="AD32" s="89">
        <v>3.0987141</v>
      </c>
      <c r="AE32" s="89">
        <v>11.540463000000001</v>
      </c>
      <c r="AF32" s="89">
        <v>-75.467354</v>
      </c>
      <c r="AG32" s="89">
        <v>-8.2924824000000008</v>
      </c>
      <c r="AH32" s="8"/>
      <c r="AI32" s="6">
        <f t="shared" si="5"/>
        <v>4.5465408163265</v>
      </c>
      <c r="AJ32" s="6">
        <f t="shared" si="6"/>
        <v>13.338533999999999</v>
      </c>
      <c r="AK32" s="83">
        <f t="shared" si="22"/>
        <v>4.4172859000000004</v>
      </c>
      <c r="AL32" s="6">
        <f t="shared" si="23"/>
        <v>4.5465408163265</v>
      </c>
      <c r="AM32" s="79">
        <f t="shared" si="24"/>
        <v>11.962237</v>
      </c>
      <c r="AN32" s="83">
        <f t="shared" si="25"/>
        <v>3.0021388999999998</v>
      </c>
      <c r="AO32" s="6">
        <f t="shared" si="26"/>
        <v>4.5465408163265</v>
      </c>
      <c r="AP32" s="43">
        <f t="shared" si="27"/>
        <v>11.16703</v>
      </c>
      <c r="AQ32" s="83">
        <f t="shared" si="28"/>
        <v>2.1675775000000002</v>
      </c>
      <c r="AR32" s="6">
        <f t="shared" si="29"/>
        <v>4.5465408163265</v>
      </c>
      <c r="AS32" s="79">
        <f t="shared" si="30"/>
        <v>0</v>
      </c>
      <c r="AT32" s="83">
        <f t="shared" si="31"/>
        <v>0</v>
      </c>
      <c r="AU32" s="6">
        <f t="shared" si="32"/>
        <v>4.5465408163265</v>
      </c>
      <c r="AV32" s="79">
        <f t="shared" si="33"/>
        <v>0</v>
      </c>
      <c r="AW32" s="83">
        <f t="shared" si="34"/>
        <v>0</v>
      </c>
      <c r="AX32" s="43">
        <f t="shared" si="35"/>
        <v>0</v>
      </c>
      <c r="AY32" s="43">
        <f t="shared" si="36"/>
        <v>0</v>
      </c>
      <c r="AZ32" s="43">
        <f t="shared" si="37"/>
        <v>0</v>
      </c>
      <c r="BA32" s="8"/>
    </row>
    <row r="33" spans="2:53" x14ac:dyDescent="0.25">
      <c r="B33" s="89">
        <v>4062591836.7347002</v>
      </c>
      <c r="C33" s="89">
        <v>-22.710836</v>
      </c>
      <c r="D33" s="89">
        <v>5.0592055</v>
      </c>
      <c r="E33" s="89">
        <v>13.028228</v>
      </c>
      <c r="F33" s="89">
        <v>-77.447006000000002</v>
      </c>
      <c r="G33" s="89">
        <v>-7.7714787000000003</v>
      </c>
      <c r="H33" s="8"/>
      <c r="I33" s="6">
        <f t="shared" si="3"/>
        <v>4.7078571428570992</v>
      </c>
      <c r="J33" s="6">
        <f t="shared" si="4"/>
        <v>16.693735</v>
      </c>
      <c r="K33" s="83">
        <f t="shared" si="7"/>
        <v>8.7876863000000007</v>
      </c>
      <c r="L33" s="6">
        <f t="shared" si="8"/>
        <v>4.7078571428570992</v>
      </c>
      <c r="M33" s="79">
        <f t="shared" si="9"/>
        <v>16.079021000000001</v>
      </c>
      <c r="N33" s="83">
        <f t="shared" si="10"/>
        <v>7.9260612000000004</v>
      </c>
      <c r="O33" s="6">
        <f t="shared" si="11"/>
        <v>4.7078571428570992</v>
      </c>
      <c r="P33" s="79">
        <f t="shared" si="12"/>
        <v>14.825886000000001</v>
      </c>
      <c r="Q33" s="83">
        <f t="shared" si="13"/>
        <v>6.5945897000000002</v>
      </c>
      <c r="R33" s="6">
        <f t="shared" si="14"/>
        <v>4.7078571428570992</v>
      </c>
      <c r="S33" s="79">
        <f t="shared" si="15"/>
        <v>0</v>
      </c>
      <c r="T33" s="83">
        <f t="shared" si="16"/>
        <v>0</v>
      </c>
      <c r="U33" s="6">
        <f t="shared" si="17"/>
        <v>4.7078571428570992</v>
      </c>
      <c r="V33" s="79">
        <f t="shared" si="18"/>
        <v>0</v>
      </c>
      <c r="W33" s="83">
        <f t="shared" si="19"/>
        <v>0</v>
      </c>
      <c r="X33" s="43">
        <f t="shared" si="20"/>
        <v>0</v>
      </c>
      <c r="Y33" s="43">
        <f t="shared" ref="Y33:Z33" si="64">C557</f>
        <v>0</v>
      </c>
      <c r="Z33" s="43">
        <f t="shared" si="64"/>
        <v>0</v>
      </c>
      <c r="AB33" s="89">
        <v>4062591836.7347002</v>
      </c>
      <c r="AC33" s="89">
        <v>-23.562539999999998</v>
      </c>
      <c r="AD33" s="89">
        <v>3.6229355000000001</v>
      </c>
      <c r="AE33" s="89">
        <v>12.181232</v>
      </c>
      <c r="AF33" s="89">
        <v>-78.339423999999994</v>
      </c>
      <c r="AG33" s="89">
        <v>-8.6861706000000005</v>
      </c>
      <c r="AH33" s="8"/>
      <c r="AI33" s="6">
        <f t="shared" si="5"/>
        <v>4.7078571428570992</v>
      </c>
      <c r="AJ33" s="6">
        <f t="shared" si="6"/>
        <v>13.527570000000001</v>
      </c>
      <c r="AK33" s="83">
        <f t="shared" si="22"/>
        <v>4.6759228999999998</v>
      </c>
      <c r="AL33" s="6">
        <f t="shared" si="23"/>
        <v>4.7078571428570992</v>
      </c>
      <c r="AM33" s="79">
        <f t="shared" si="24"/>
        <v>13.043803</v>
      </c>
      <c r="AN33" s="83">
        <f t="shared" si="25"/>
        <v>3.9836965000000002</v>
      </c>
      <c r="AO33" s="6">
        <f t="shared" si="26"/>
        <v>4.7078571428570992</v>
      </c>
      <c r="AP33" s="43">
        <f t="shared" si="27"/>
        <v>13.917745999999999</v>
      </c>
      <c r="AQ33" s="83">
        <f t="shared" si="28"/>
        <v>4.8102298000000001</v>
      </c>
      <c r="AR33" s="6">
        <f t="shared" si="29"/>
        <v>4.7078571428570992</v>
      </c>
      <c r="AS33" s="79">
        <f t="shared" si="30"/>
        <v>0</v>
      </c>
      <c r="AT33" s="83">
        <f t="shared" si="31"/>
        <v>0</v>
      </c>
      <c r="AU33" s="6">
        <f t="shared" si="32"/>
        <v>4.7078571428570992</v>
      </c>
      <c r="AV33" s="79">
        <f t="shared" si="33"/>
        <v>0</v>
      </c>
      <c r="AW33" s="83">
        <f t="shared" si="34"/>
        <v>0</v>
      </c>
      <c r="AX33" s="43">
        <f t="shared" si="35"/>
        <v>0</v>
      </c>
      <c r="AY33" s="43">
        <f t="shared" si="36"/>
        <v>0</v>
      </c>
      <c r="AZ33" s="43">
        <f t="shared" si="37"/>
        <v>0</v>
      </c>
      <c r="BA33" s="8"/>
    </row>
    <row r="34" spans="2:53" x14ac:dyDescent="0.25">
      <c r="B34" s="89">
        <v>4223908163.2652998</v>
      </c>
      <c r="C34" s="89">
        <v>-23.113092000000002</v>
      </c>
      <c r="D34" s="89">
        <v>6.4007725999999998</v>
      </c>
      <c r="E34" s="89">
        <v>14.317871999999999</v>
      </c>
      <c r="F34" s="89">
        <v>-83.145088000000001</v>
      </c>
      <c r="G34" s="89">
        <v>-8.1110057999999992</v>
      </c>
      <c r="H34" s="8"/>
      <c r="I34" s="6">
        <f t="shared" si="3"/>
        <v>4.8691734693878006</v>
      </c>
      <c r="J34" s="6">
        <f t="shared" si="4"/>
        <v>16.894575</v>
      </c>
      <c r="K34" s="83">
        <f t="shared" si="7"/>
        <v>8.9083489999999994</v>
      </c>
      <c r="L34" s="6">
        <f t="shared" si="8"/>
        <v>4.8691734693878006</v>
      </c>
      <c r="M34" s="79">
        <f t="shared" si="9"/>
        <v>16.133382999999998</v>
      </c>
      <c r="N34" s="83">
        <f t="shared" si="10"/>
        <v>8.2062149000000009</v>
      </c>
      <c r="O34" s="6">
        <f t="shared" si="11"/>
        <v>4.8691734693878006</v>
      </c>
      <c r="P34" s="79">
        <f t="shared" si="12"/>
        <v>14.832195</v>
      </c>
      <c r="Q34" s="83">
        <f t="shared" si="13"/>
        <v>6.8468966</v>
      </c>
      <c r="R34" s="6">
        <f t="shared" si="14"/>
        <v>4.8691734693878006</v>
      </c>
      <c r="S34" s="79">
        <f t="shared" si="15"/>
        <v>0</v>
      </c>
      <c r="T34" s="83">
        <f t="shared" si="16"/>
        <v>0</v>
      </c>
      <c r="U34" s="6">
        <f t="shared" si="17"/>
        <v>4.8691734693878006</v>
      </c>
      <c r="V34" s="79">
        <f t="shared" si="18"/>
        <v>0</v>
      </c>
      <c r="W34" s="83">
        <f t="shared" si="19"/>
        <v>0</v>
      </c>
      <c r="X34" s="43">
        <f t="shared" si="20"/>
        <v>0</v>
      </c>
      <c r="Y34" s="43">
        <f t="shared" ref="Y34:Z34" si="65">C558</f>
        <v>0</v>
      </c>
      <c r="Z34" s="43">
        <f t="shared" si="65"/>
        <v>0</v>
      </c>
      <c r="AB34" s="89">
        <v>4223908163.2652998</v>
      </c>
      <c r="AC34" s="89">
        <v>-23.584637000000001</v>
      </c>
      <c r="AD34" s="89">
        <v>4.1998347999999996</v>
      </c>
      <c r="AE34" s="89">
        <v>12.916835000000001</v>
      </c>
      <c r="AF34" s="89">
        <v>-78.851692</v>
      </c>
      <c r="AG34" s="89">
        <v>-8.6962375999999999</v>
      </c>
      <c r="AH34" s="8"/>
      <c r="AI34" s="6">
        <f t="shared" si="5"/>
        <v>4.8691734693878006</v>
      </c>
      <c r="AJ34" s="6">
        <f t="shared" si="6"/>
        <v>14.702061</v>
      </c>
      <c r="AK34" s="83">
        <f t="shared" si="22"/>
        <v>5.857748</v>
      </c>
      <c r="AL34" s="6">
        <f t="shared" si="23"/>
        <v>4.8691734693878006</v>
      </c>
      <c r="AM34" s="79">
        <f t="shared" si="24"/>
        <v>15.377424</v>
      </c>
      <c r="AN34" s="83">
        <f t="shared" si="25"/>
        <v>6.7602133999999996</v>
      </c>
      <c r="AO34" s="6">
        <f t="shared" si="26"/>
        <v>4.8691734693878006</v>
      </c>
      <c r="AP34" s="43">
        <f t="shared" si="27"/>
        <v>16.768356000000001</v>
      </c>
      <c r="AQ34" s="83">
        <f t="shared" si="28"/>
        <v>8.0580750000000005</v>
      </c>
      <c r="AR34" s="6">
        <f t="shared" si="29"/>
        <v>4.8691734693878006</v>
      </c>
      <c r="AS34" s="79">
        <f t="shared" si="30"/>
        <v>0</v>
      </c>
      <c r="AT34" s="83">
        <f t="shared" si="31"/>
        <v>0</v>
      </c>
      <c r="AU34" s="6">
        <f t="shared" si="32"/>
        <v>4.8691734693878006</v>
      </c>
      <c r="AV34" s="79">
        <f t="shared" si="33"/>
        <v>0</v>
      </c>
      <c r="AW34" s="83">
        <f t="shared" si="34"/>
        <v>0</v>
      </c>
      <c r="AX34" s="43">
        <f t="shared" si="35"/>
        <v>0</v>
      </c>
      <c r="AY34" s="43">
        <f t="shared" si="36"/>
        <v>0</v>
      </c>
      <c r="AZ34" s="43">
        <f t="shared" si="37"/>
        <v>0</v>
      </c>
      <c r="BA34" s="8"/>
    </row>
    <row r="35" spans="2:53" x14ac:dyDescent="0.25">
      <c r="B35" s="89">
        <v>4385224489.7959003</v>
      </c>
      <c r="C35" s="89">
        <v>-22.827023000000001</v>
      </c>
      <c r="D35" s="89">
        <v>7.5925178999999998</v>
      </c>
      <c r="E35" s="89">
        <v>15.495125</v>
      </c>
      <c r="F35" s="89">
        <v>-83.765404000000004</v>
      </c>
      <c r="G35" s="89">
        <v>-7.8688130000000003</v>
      </c>
      <c r="H35" s="8"/>
      <c r="I35" s="6">
        <f t="shared" si="3"/>
        <v>5.0304897959183998</v>
      </c>
      <c r="J35" s="6">
        <f t="shared" si="4"/>
        <v>16.515758999999999</v>
      </c>
      <c r="K35" s="83">
        <f t="shared" si="7"/>
        <v>8.5009736999999994</v>
      </c>
      <c r="L35" s="6">
        <f t="shared" si="8"/>
        <v>5.0304897959183998</v>
      </c>
      <c r="M35" s="79">
        <f t="shared" si="9"/>
        <v>15.387186</v>
      </c>
      <c r="N35" s="83">
        <f t="shared" si="10"/>
        <v>7.3775158000000003</v>
      </c>
      <c r="O35" s="6">
        <f t="shared" si="11"/>
        <v>5.0304897959183998</v>
      </c>
      <c r="P35" s="79">
        <f t="shared" si="12"/>
        <v>13.333283</v>
      </c>
      <c r="Q35" s="83">
        <f t="shared" si="13"/>
        <v>5.2592429999999997</v>
      </c>
      <c r="R35" s="6">
        <f t="shared" si="14"/>
        <v>5.0304897959183998</v>
      </c>
      <c r="S35" s="79">
        <f t="shared" si="15"/>
        <v>0</v>
      </c>
      <c r="T35" s="83">
        <f t="shared" si="16"/>
        <v>0</v>
      </c>
      <c r="U35" s="6">
        <f t="shared" si="17"/>
        <v>5.0304897959183998</v>
      </c>
      <c r="V35" s="79">
        <f t="shared" si="18"/>
        <v>0</v>
      </c>
      <c r="W35" s="83">
        <f t="shared" si="19"/>
        <v>0</v>
      </c>
      <c r="X35" s="43">
        <f t="shared" si="20"/>
        <v>0</v>
      </c>
      <c r="Y35" s="43">
        <f t="shared" ref="Y35:Z35" si="66">C559</f>
        <v>0</v>
      </c>
      <c r="Z35" s="43">
        <f t="shared" si="66"/>
        <v>0</v>
      </c>
      <c r="AB35" s="89">
        <v>4385224489.7959003</v>
      </c>
      <c r="AC35" s="89">
        <v>-23.719214999999998</v>
      </c>
      <c r="AD35" s="89">
        <v>4.5036554000000004</v>
      </c>
      <c r="AE35" s="89">
        <v>13.306804</v>
      </c>
      <c r="AF35" s="89">
        <v>-80.607071000000005</v>
      </c>
      <c r="AG35" s="89">
        <v>-8.7685928000000004</v>
      </c>
      <c r="AH35" s="8"/>
      <c r="AI35" s="6">
        <f t="shared" si="5"/>
        <v>5.0304897959183998</v>
      </c>
      <c r="AJ35" s="6">
        <f t="shared" si="6"/>
        <v>16.411981999999998</v>
      </c>
      <c r="AK35" s="83">
        <f t="shared" si="22"/>
        <v>7.5300732000000004</v>
      </c>
      <c r="AL35" s="6">
        <f t="shared" si="23"/>
        <v>5.0304897959183998</v>
      </c>
      <c r="AM35" s="79">
        <f t="shared" si="24"/>
        <v>16.390160000000002</v>
      </c>
      <c r="AN35" s="83">
        <f t="shared" si="25"/>
        <v>7.4026836999999999</v>
      </c>
      <c r="AO35" s="6">
        <f t="shared" si="26"/>
        <v>5.0304897959183998</v>
      </c>
      <c r="AP35" s="43">
        <f t="shared" si="27"/>
        <v>15.810045000000001</v>
      </c>
      <c r="AQ35" s="83">
        <f t="shared" si="28"/>
        <v>6.7191076000000001</v>
      </c>
      <c r="AR35" s="6">
        <f t="shared" si="29"/>
        <v>5.0304897959183998</v>
      </c>
      <c r="AS35" s="79">
        <f t="shared" si="30"/>
        <v>0</v>
      </c>
      <c r="AT35" s="83">
        <f t="shared" si="31"/>
        <v>0</v>
      </c>
      <c r="AU35" s="6">
        <f t="shared" si="32"/>
        <v>5.0304897959183998</v>
      </c>
      <c r="AV35" s="79">
        <f t="shared" si="33"/>
        <v>0</v>
      </c>
      <c r="AW35" s="83">
        <f t="shared" si="34"/>
        <v>0</v>
      </c>
      <c r="AX35" s="43">
        <f t="shared" si="35"/>
        <v>0</v>
      </c>
      <c r="AY35" s="43">
        <f t="shared" si="36"/>
        <v>0</v>
      </c>
      <c r="AZ35" s="43">
        <f t="shared" si="37"/>
        <v>0</v>
      </c>
      <c r="BA35" s="8"/>
    </row>
    <row r="36" spans="2:53" x14ac:dyDescent="0.25">
      <c r="B36" s="89">
        <v>4546540816.3264999</v>
      </c>
      <c r="C36" s="89">
        <v>-22.757849</v>
      </c>
      <c r="D36" s="89">
        <v>8.2437495999999992</v>
      </c>
      <c r="E36" s="89">
        <v>16.142240999999999</v>
      </c>
      <c r="F36" s="89">
        <v>-84.738510000000005</v>
      </c>
      <c r="G36" s="89">
        <v>-7.7280011000000002</v>
      </c>
      <c r="H36" s="8"/>
      <c r="I36" s="6">
        <f t="shared" si="3"/>
        <v>5.191806122449</v>
      </c>
      <c r="J36" s="6">
        <f t="shared" si="4"/>
        <v>15.389678</v>
      </c>
      <c r="K36" s="83">
        <f t="shared" si="7"/>
        <v>7.2801456</v>
      </c>
      <c r="L36" s="6">
        <f t="shared" si="8"/>
        <v>5.191806122449</v>
      </c>
      <c r="M36" s="79">
        <f t="shared" si="9"/>
        <v>14.005575</v>
      </c>
      <c r="N36" s="83">
        <f t="shared" si="10"/>
        <v>5.7880411</v>
      </c>
      <c r="O36" s="6">
        <f t="shared" si="11"/>
        <v>5.191806122449</v>
      </c>
      <c r="P36" s="79">
        <f t="shared" si="12"/>
        <v>12.455636999999999</v>
      </c>
      <c r="Q36" s="83">
        <f t="shared" si="13"/>
        <v>4.1773233000000003</v>
      </c>
      <c r="R36" s="6">
        <f t="shared" si="14"/>
        <v>5.191806122449</v>
      </c>
      <c r="S36" s="79">
        <f t="shared" si="15"/>
        <v>0</v>
      </c>
      <c r="T36" s="83">
        <f t="shared" si="16"/>
        <v>0</v>
      </c>
      <c r="U36" s="6">
        <f t="shared" si="17"/>
        <v>5.191806122449</v>
      </c>
      <c r="V36" s="79">
        <f t="shared" si="18"/>
        <v>0</v>
      </c>
      <c r="W36" s="83">
        <f t="shared" si="19"/>
        <v>0</v>
      </c>
      <c r="X36" s="43">
        <f t="shared" si="20"/>
        <v>0</v>
      </c>
      <c r="Y36" s="43">
        <f t="shared" ref="Y36:Z36" si="67">C560</f>
        <v>0</v>
      </c>
      <c r="Z36" s="43">
        <f t="shared" si="67"/>
        <v>0</v>
      </c>
      <c r="AB36" s="89">
        <v>4546540816.3264999</v>
      </c>
      <c r="AC36" s="89">
        <v>-23.908055999999998</v>
      </c>
      <c r="AD36" s="89">
        <v>4.4172859000000004</v>
      </c>
      <c r="AE36" s="89">
        <v>13.338533999999999</v>
      </c>
      <c r="AF36" s="89">
        <v>-81.198891000000003</v>
      </c>
      <c r="AG36" s="89">
        <v>-8.9446144000000007</v>
      </c>
      <c r="AH36" s="8"/>
      <c r="AI36" s="6">
        <f t="shared" si="5"/>
        <v>5.191806122449</v>
      </c>
      <c r="AJ36" s="6">
        <f t="shared" si="6"/>
        <v>18.367322999999999</v>
      </c>
      <c r="AK36" s="83">
        <f t="shared" si="22"/>
        <v>9.3223094999999994</v>
      </c>
      <c r="AL36" s="6">
        <f t="shared" si="23"/>
        <v>5.191806122449</v>
      </c>
      <c r="AM36" s="79">
        <f t="shared" si="24"/>
        <v>17.566887000000001</v>
      </c>
      <c r="AN36" s="83">
        <f t="shared" si="25"/>
        <v>8.3431616000000002</v>
      </c>
      <c r="AO36" s="6">
        <f t="shared" si="26"/>
        <v>5.191806122449</v>
      </c>
      <c r="AP36" s="43">
        <f t="shared" si="27"/>
        <v>16.853563000000001</v>
      </c>
      <c r="AQ36" s="83">
        <f t="shared" si="28"/>
        <v>7.5349149999999998</v>
      </c>
      <c r="AR36" s="6">
        <f t="shared" si="29"/>
        <v>5.191806122449</v>
      </c>
      <c r="AS36" s="79">
        <f t="shared" si="30"/>
        <v>0</v>
      </c>
      <c r="AT36" s="83">
        <f t="shared" si="31"/>
        <v>0</v>
      </c>
      <c r="AU36" s="6">
        <f t="shared" si="32"/>
        <v>5.191806122449</v>
      </c>
      <c r="AV36" s="79">
        <f t="shared" si="33"/>
        <v>0</v>
      </c>
      <c r="AW36" s="83">
        <f t="shared" si="34"/>
        <v>0</v>
      </c>
      <c r="AX36" s="43">
        <f t="shared" si="35"/>
        <v>0</v>
      </c>
      <c r="AY36" s="43">
        <f t="shared" si="36"/>
        <v>0</v>
      </c>
      <c r="AZ36" s="43">
        <f t="shared" si="37"/>
        <v>0</v>
      </c>
      <c r="BA36" s="8"/>
    </row>
    <row r="37" spans="2:53" x14ac:dyDescent="0.25">
      <c r="B37" s="89">
        <v>4707857142.8570995</v>
      </c>
      <c r="C37" s="89">
        <v>-23.109285</v>
      </c>
      <c r="D37" s="89">
        <v>8.7876863000000007</v>
      </c>
      <c r="E37" s="89">
        <v>16.693735</v>
      </c>
      <c r="F37" s="89">
        <v>-87.041060999999999</v>
      </c>
      <c r="G37" s="89">
        <v>-8.0986613999999992</v>
      </c>
      <c r="H37" s="8"/>
      <c r="I37" s="6">
        <f t="shared" ref="I37:I68" si="68">B41/1000000000</f>
        <v>5.3531224489796001</v>
      </c>
      <c r="J37" s="6">
        <f t="shared" ref="J37:J68" si="69">E41</f>
        <v>14.173366</v>
      </c>
      <c r="K37" s="83">
        <f t="shared" si="7"/>
        <v>6.1063413999999998</v>
      </c>
      <c r="L37" s="6">
        <f t="shared" si="8"/>
        <v>5.3531224489796001</v>
      </c>
      <c r="M37" s="79">
        <f t="shared" si="9"/>
        <v>12.747757</v>
      </c>
      <c r="N37" s="83">
        <f t="shared" si="10"/>
        <v>4.5467333999999999</v>
      </c>
      <c r="O37" s="6">
        <f t="shared" si="11"/>
        <v>5.3531224489796001</v>
      </c>
      <c r="P37" s="79">
        <f t="shared" si="12"/>
        <v>11.764252000000001</v>
      </c>
      <c r="Q37" s="83">
        <f t="shared" si="13"/>
        <v>3.4958847</v>
      </c>
      <c r="R37" s="6">
        <f t="shared" si="14"/>
        <v>5.3531224489796001</v>
      </c>
      <c r="S37" s="79">
        <f t="shared" si="15"/>
        <v>0</v>
      </c>
      <c r="T37" s="83">
        <f t="shared" si="16"/>
        <v>0</v>
      </c>
      <c r="U37" s="6">
        <f t="shared" si="17"/>
        <v>5.3531224489796001</v>
      </c>
      <c r="V37" s="79">
        <f t="shared" si="18"/>
        <v>0</v>
      </c>
      <c r="W37" s="83">
        <f t="shared" si="19"/>
        <v>0</v>
      </c>
      <c r="X37" s="43">
        <f t="shared" si="20"/>
        <v>0</v>
      </c>
      <c r="Y37" s="43">
        <f t="shared" ref="Y37:Z37" si="70">C561</f>
        <v>0</v>
      </c>
      <c r="Z37" s="43">
        <f t="shared" si="70"/>
        <v>0</v>
      </c>
      <c r="AB37" s="89">
        <v>4707857142.8570995</v>
      </c>
      <c r="AC37" s="89">
        <v>-24.012768000000001</v>
      </c>
      <c r="AD37" s="89">
        <v>4.6759228999999998</v>
      </c>
      <c r="AE37" s="89">
        <v>13.527570000000001</v>
      </c>
      <c r="AF37" s="89">
        <v>-79.617867000000004</v>
      </c>
      <c r="AG37" s="89">
        <v>-9.0505381000000007</v>
      </c>
      <c r="AH37" s="8"/>
      <c r="AI37" s="6">
        <f t="shared" ref="AI37:AI68" si="71">AB41/1000000000</f>
        <v>5.3531224489796001</v>
      </c>
      <c r="AJ37" s="6">
        <f t="shared" ref="AJ37:AJ68" si="72">AE41</f>
        <v>18.869413000000002</v>
      </c>
      <c r="AK37" s="83">
        <f t="shared" si="22"/>
        <v>9.6150093000000005</v>
      </c>
      <c r="AL37" s="6">
        <f t="shared" si="23"/>
        <v>5.3531224489796001</v>
      </c>
      <c r="AM37" s="79">
        <f t="shared" si="24"/>
        <v>18.986243999999999</v>
      </c>
      <c r="AN37" s="83">
        <f t="shared" si="25"/>
        <v>9.8835955000000002</v>
      </c>
      <c r="AO37" s="6">
        <f t="shared" si="26"/>
        <v>5.3531224489796001</v>
      </c>
      <c r="AP37" s="43">
        <f t="shared" si="27"/>
        <v>18.783878000000001</v>
      </c>
      <c r="AQ37" s="83">
        <f t="shared" si="28"/>
        <v>9.6019038999999999</v>
      </c>
      <c r="AR37" s="6">
        <f t="shared" si="29"/>
        <v>5.3531224489796001</v>
      </c>
      <c r="AS37" s="79">
        <f t="shared" si="30"/>
        <v>0</v>
      </c>
      <c r="AT37" s="83">
        <f t="shared" si="31"/>
        <v>0</v>
      </c>
      <c r="AU37" s="6">
        <f t="shared" si="32"/>
        <v>5.3531224489796001</v>
      </c>
      <c r="AV37" s="79">
        <f t="shared" si="33"/>
        <v>0</v>
      </c>
      <c r="AW37" s="83">
        <f t="shared" si="34"/>
        <v>0</v>
      </c>
      <c r="AX37" s="43">
        <f t="shared" si="35"/>
        <v>0</v>
      </c>
      <c r="AY37" s="43">
        <f t="shared" si="36"/>
        <v>0</v>
      </c>
      <c r="AZ37" s="43">
        <f t="shared" si="37"/>
        <v>0</v>
      </c>
      <c r="BA37" s="8"/>
    </row>
    <row r="38" spans="2:53" x14ac:dyDescent="0.25">
      <c r="B38" s="89">
        <v>4869173469.3878002</v>
      </c>
      <c r="C38" s="89">
        <v>-22.907292999999999</v>
      </c>
      <c r="D38" s="89">
        <v>8.9083489999999994</v>
      </c>
      <c r="E38" s="89">
        <v>16.894575</v>
      </c>
      <c r="F38" s="89">
        <v>-87.269835999999998</v>
      </c>
      <c r="G38" s="89">
        <v>-7.8914866000000004</v>
      </c>
      <c r="H38" s="8"/>
      <c r="I38" s="6">
        <f t="shared" si="68"/>
        <v>5.5144387755101993</v>
      </c>
      <c r="J38" s="6">
        <f t="shared" si="69"/>
        <v>13.313415000000001</v>
      </c>
      <c r="K38" s="83">
        <f t="shared" si="7"/>
        <v>5.3077717</v>
      </c>
      <c r="L38" s="6">
        <f t="shared" si="8"/>
        <v>5.5144387755101993</v>
      </c>
      <c r="M38" s="79">
        <f t="shared" si="9"/>
        <v>12.241198000000001</v>
      </c>
      <c r="N38" s="83">
        <f t="shared" si="10"/>
        <v>4.3315634999999997</v>
      </c>
      <c r="O38" s="6">
        <f t="shared" si="11"/>
        <v>5.5144387755101993</v>
      </c>
      <c r="P38" s="79">
        <f t="shared" si="12"/>
        <v>11.988167000000001</v>
      </c>
      <c r="Q38" s="83">
        <f t="shared" si="13"/>
        <v>3.9648728000000002</v>
      </c>
      <c r="R38" s="6">
        <f t="shared" si="14"/>
        <v>5.5144387755101993</v>
      </c>
      <c r="S38" s="79">
        <f t="shared" si="15"/>
        <v>0</v>
      </c>
      <c r="T38" s="83">
        <f t="shared" si="16"/>
        <v>0</v>
      </c>
      <c r="U38" s="6">
        <f t="shared" si="17"/>
        <v>5.5144387755101993</v>
      </c>
      <c r="V38" s="79">
        <f t="shared" si="18"/>
        <v>0</v>
      </c>
      <c r="W38" s="83">
        <f t="shared" si="19"/>
        <v>0</v>
      </c>
      <c r="X38" s="43">
        <f t="shared" si="20"/>
        <v>0</v>
      </c>
      <c r="Y38" s="43">
        <f t="shared" ref="Y38:Z38" si="73">C562</f>
        <v>0</v>
      </c>
      <c r="Z38" s="43">
        <f t="shared" si="73"/>
        <v>0</v>
      </c>
      <c r="AB38" s="89">
        <v>4869173469.3878002</v>
      </c>
      <c r="AC38" s="89">
        <v>-23.455352999999999</v>
      </c>
      <c r="AD38" s="89">
        <v>5.857748</v>
      </c>
      <c r="AE38" s="89">
        <v>14.702061</v>
      </c>
      <c r="AF38" s="89">
        <v>-81.367310000000003</v>
      </c>
      <c r="AG38" s="89">
        <v>-8.5597887000000004</v>
      </c>
      <c r="AH38" s="8"/>
      <c r="AI38" s="6">
        <f t="shared" si="71"/>
        <v>5.5144387755101993</v>
      </c>
      <c r="AJ38" s="6">
        <f t="shared" si="72"/>
        <v>18.783092</v>
      </c>
      <c r="AK38" s="83">
        <f t="shared" si="22"/>
        <v>9.3750342999999994</v>
      </c>
      <c r="AL38" s="6">
        <f t="shared" si="23"/>
        <v>5.5144387755101993</v>
      </c>
      <c r="AM38" s="79">
        <f t="shared" si="24"/>
        <v>18.350442999999999</v>
      </c>
      <c r="AN38" s="83">
        <f t="shared" si="25"/>
        <v>8.7418136999999998</v>
      </c>
      <c r="AO38" s="6">
        <f t="shared" si="26"/>
        <v>5.5144387755101993</v>
      </c>
      <c r="AP38" s="43">
        <f t="shared" si="27"/>
        <v>17.991347999999999</v>
      </c>
      <c r="AQ38" s="83">
        <f t="shared" si="28"/>
        <v>8.2975110999999995</v>
      </c>
      <c r="AR38" s="6">
        <f t="shared" si="29"/>
        <v>5.5144387755101993</v>
      </c>
      <c r="AS38" s="79">
        <f t="shared" si="30"/>
        <v>0</v>
      </c>
      <c r="AT38" s="83">
        <f t="shared" si="31"/>
        <v>0</v>
      </c>
      <c r="AU38" s="6">
        <f t="shared" si="32"/>
        <v>5.5144387755101993</v>
      </c>
      <c r="AV38" s="79">
        <f t="shared" si="33"/>
        <v>0</v>
      </c>
      <c r="AW38" s="83">
        <f t="shared" si="34"/>
        <v>0</v>
      </c>
      <c r="AX38" s="43">
        <f t="shared" si="35"/>
        <v>0</v>
      </c>
      <c r="AY38" s="43">
        <f t="shared" si="36"/>
        <v>0</v>
      </c>
      <c r="AZ38" s="43">
        <f t="shared" si="37"/>
        <v>0</v>
      </c>
      <c r="BA38" s="8"/>
    </row>
    <row r="39" spans="2:53" x14ac:dyDescent="0.25">
      <c r="B39" s="89">
        <v>5030489795.9183998</v>
      </c>
      <c r="C39" s="89">
        <v>-22.950768</v>
      </c>
      <c r="D39" s="89">
        <v>8.5009736999999994</v>
      </c>
      <c r="E39" s="89">
        <v>16.515758999999999</v>
      </c>
      <c r="F39" s="89">
        <v>-86.041245000000004</v>
      </c>
      <c r="G39" s="89">
        <v>-7.9685321</v>
      </c>
      <c r="H39" s="8"/>
      <c r="I39" s="6">
        <f t="shared" si="68"/>
        <v>5.6757551020408004</v>
      </c>
      <c r="J39" s="6">
        <f t="shared" si="69"/>
        <v>13.236143</v>
      </c>
      <c r="K39" s="83">
        <f t="shared" si="7"/>
        <v>5.1669416000000004</v>
      </c>
      <c r="L39" s="6">
        <f t="shared" si="8"/>
        <v>5.6757551020408004</v>
      </c>
      <c r="M39" s="79">
        <f t="shared" si="9"/>
        <v>12.620893000000001</v>
      </c>
      <c r="N39" s="83">
        <f t="shared" si="10"/>
        <v>4.5561175</v>
      </c>
      <c r="O39" s="6">
        <f t="shared" si="11"/>
        <v>5.6757551020408004</v>
      </c>
      <c r="P39" s="79">
        <f t="shared" si="12"/>
        <v>12.765027</v>
      </c>
      <c r="Q39" s="83">
        <f t="shared" si="13"/>
        <v>4.5896511000000002</v>
      </c>
      <c r="R39" s="6">
        <f t="shared" si="14"/>
        <v>5.6757551020408004</v>
      </c>
      <c r="S39" s="79">
        <f t="shared" si="15"/>
        <v>0</v>
      </c>
      <c r="T39" s="83">
        <f t="shared" si="16"/>
        <v>0</v>
      </c>
      <c r="U39" s="6">
        <f t="shared" si="17"/>
        <v>5.6757551020408004</v>
      </c>
      <c r="V39" s="79">
        <f t="shared" si="18"/>
        <v>0</v>
      </c>
      <c r="W39" s="83">
        <f t="shared" si="19"/>
        <v>0</v>
      </c>
      <c r="X39" s="43">
        <f t="shared" si="20"/>
        <v>0</v>
      </c>
      <c r="Y39" s="43">
        <f t="shared" ref="Y39:Z39" si="74">C563</f>
        <v>0</v>
      </c>
      <c r="Z39" s="43">
        <f t="shared" si="74"/>
        <v>0</v>
      </c>
      <c r="AB39" s="89">
        <v>5030489795.9183998</v>
      </c>
      <c r="AC39" s="89">
        <v>-23.765915</v>
      </c>
      <c r="AD39" s="89">
        <v>7.5300732000000004</v>
      </c>
      <c r="AE39" s="89">
        <v>16.411981999999998</v>
      </c>
      <c r="AF39" s="89">
        <v>-87.863418999999993</v>
      </c>
      <c r="AG39" s="89">
        <v>-8.9226092999999995</v>
      </c>
      <c r="AH39" s="8"/>
      <c r="AI39" s="6">
        <f t="shared" si="71"/>
        <v>5.6757551020408004</v>
      </c>
      <c r="AJ39" s="6">
        <f t="shared" si="72"/>
        <v>17.609745</v>
      </c>
      <c r="AK39" s="83">
        <f t="shared" si="22"/>
        <v>7.9815183000000003</v>
      </c>
      <c r="AL39" s="6">
        <f t="shared" si="23"/>
        <v>5.6757551020408004</v>
      </c>
      <c r="AM39" s="79">
        <f t="shared" si="24"/>
        <v>17.14987</v>
      </c>
      <c r="AN39" s="83">
        <f t="shared" si="25"/>
        <v>7.4670791999999997</v>
      </c>
      <c r="AO39" s="6">
        <f t="shared" si="26"/>
        <v>5.6757551020408004</v>
      </c>
      <c r="AP39" s="43">
        <f t="shared" si="27"/>
        <v>17.073150999999999</v>
      </c>
      <c r="AQ39" s="83">
        <f t="shared" si="28"/>
        <v>7.3053397999999996</v>
      </c>
      <c r="AR39" s="6">
        <f t="shared" si="29"/>
        <v>5.6757551020408004</v>
      </c>
      <c r="AS39" s="79">
        <f t="shared" si="30"/>
        <v>0</v>
      </c>
      <c r="AT39" s="83">
        <f t="shared" si="31"/>
        <v>0</v>
      </c>
      <c r="AU39" s="6">
        <f t="shared" si="32"/>
        <v>5.6757551020408004</v>
      </c>
      <c r="AV39" s="79">
        <f t="shared" si="33"/>
        <v>0</v>
      </c>
      <c r="AW39" s="83">
        <f t="shared" si="34"/>
        <v>0</v>
      </c>
      <c r="AX39" s="43">
        <f t="shared" si="35"/>
        <v>0</v>
      </c>
      <c r="AY39" s="43">
        <f t="shared" si="36"/>
        <v>0</v>
      </c>
      <c r="AZ39" s="43">
        <f t="shared" si="37"/>
        <v>0</v>
      </c>
      <c r="BA39" s="8"/>
    </row>
    <row r="40" spans="2:53" x14ac:dyDescent="0.25">
      <c r="B40" s="89">
        <v>5191806122.4490004</v>
      </c>
      <c r="C40" s="89">
        <v>-23.147524000000001</v>
      </c>
      <c r="D40" s="89">
        <v>7.2801456</v>
      </c>
      <c r="E40" s="89">
        <v>15.389678</v>
      </c>
      <c r="F40" s="89">
        <v>-84.711517000000001</v>
      </c>
      <c r="G40" s="89">
        <v>-8.1843375999999992</v>
      </c>
      <c r="H40" s="8"/>
      <c r="I40" s="6">
        <f t="shared" si="68"/>
        <v>5.8370714285713996</v>
      </c>
      <c r="J40" s="6">
        <f t="shared" si="69"/>
        <v>13.293365</v>
      </c>
      <c r="K40" s="83">
        <f t="shared" si="7"/>
        <v>5.2309747</v>
      </c>
      <c r="L40" s="6">
        <f t="shared" si="8"/>
        <v>5.8370714285713996</v>
      </c>
      <c r="M40" s="79">
        <f t="shared" si="9"/>
        <v>13.621176999999999</v>
      </c>
      <c r="N40" s="83">
        <f t="shared" si="10"/>
        <v>5.1743082999999999</v>
      </c>
      <c r="O40" s="6">
        <f t="shared" si="11"/>
        <v>5.8370714285713996</v>
      </c>
      <c r="P40" s="79">
        <f t="shared" si="12"/>
        <v>13.627205</v>
      </c>
      <c r="Q40" s="83">
        <f t="shared" si="13"/>
        <v>5.0529513000000001</v>
      </c>
      <c r="R40" s="6">
        <f t="shared" si="14"/>
        <v>5.8370714285713996</v>
      </c>
      <c r="S40" s="79">
        <f t="shared" si="15"/>
        <v>0</v>
      </c>
      <c r="T40" s="83">
        <f t="shared" si="16"/>
        <v>0</v>
      </c>
      <c r="U40" s="6">
        <f t="shared" si="17"/>
        <v>5.8370714285713996</v>
      </c>
      <c r="V40" s="79">
        <f t="shared" si="18"/>
        <v>0</v>
      </c>
      <c r="W40" s="83">
        <f t="shared" si="19"/>
        <v>0</v>
      </c>
      <c r="X40" s="43">
        <f t="shared" si="20"/>
        <v>0</v>
      </c>
      <c r="Y40" s="43">
        <f t="shared" ref="Y40:Z40" si="75">C564</f>
        <v>0</v>
      </c>
      <c r="Z40" s="43">
        <f t="shared" si="75"/>
        <v>0</v>
      </c>
      <c r="AB40" s="89">
        <v>5191806122.4490004</v>
      </c>
      <c r="AC40" s="89">
        <v>-24.124763000000002</v>
      </c>
      <c r="AD40" s="89">
        <v>9.3223094999999994</v>
      </c>
      <c r="AE40" s="89">
        <v>18.367322999999999</v>
      </c>
      <c r="AF40" s="89">
        <v>-89.987801000000005</v>
      </c>
      <c r="AG40" s="89">
        <v>-9.1633262999999996</v>
      </c>
      <c r="AH40" s="8"/>
      <c r="AI40" s="6">
        <f t="shared" si="71"/>
        <v>5.8370714285713996</v>
      </c>
      <c r="AJ40" s="6">
        <f t="shared" si="72"/>
        <v>16.954445</v>
      </c>
      <c r="AK40" s="83">
        <f t="shared" si="22"/>
        <v>7.3078294000000001</v>
      </c>
      <c r="AL40" s="6">
        <f t="shared" si="23"/>
        <v>5.8370714285713996</v>
      </c>
      <c r="AM40" s="79">
        <f t="shared" si="24"/>
        <v>16.173684999999999</v>
      </c>
      <c r="AN40" s="83">
        <f t="shared" si="25"/>
        <v>6.4175013999999999</v>
      </c>
      <c r="AO40" s="6">
        <f t="shared" si="26"/>
        <v>5.8370714285713996</v>
      </c>
      <c r="AP40" s="43">
        <f t="shared" si="27"/>
        <v>15.734653</v>
      </c>
      <c r="AQ40" s="83">
        <f t="shared" si="28"/>
        <v>5.9073234000000001</v>
      </c>
      <c r="AR40" s="6">
        <f t="shared" si="29"/>
        <v>5.8370714285713996</v>
      </c>
      <c r="AS40" s="79">
        <f t="shared" si="30"/>
        <v>0</v>
      </c>
      <c r="AT40" s="83">
        <f t="shared" si="31"/>
        <v>0</v>
      </c>
      <c r="AU40" s="6">
        <f t="shared" si="32"/>
        <v>5.8370714285713996</v>
      </c>
      <c r="AV40" s="79">
        <f t="shared" si="33"/>
        <v>0</v>
      </c>
      <c r="AW40" s="83">
        <f t="shared" si="34"/>
        <v>0</v>
      </c>
      <c r="AX40" s="43">
        <f t="shared" si="35"/>
        <v>0</v>
      </c>
      <c r="AY40" s="43">
        <f t="shared" si="36"/>
        <v>0</v>
      </c>
      <c r="AZ40" s="43">
        <f t="shared" si="37"/>
        <v>0</v>
      </c>
      <c r="BA40" s="8"/>
    </row>
    <row r="41" spans="2:53" x14ac:dyDescent="0.25">
      <c r="B41" s="89">
        <v>5353122448.9796</v>
      </c>
      <c r="C41" s="89">
        <v>-23.008001</v>
      </c>
      <c r="D41" s="89">
        <v>6.1063413999999998</v>
      </c>
      <c r="E41" s="89">
        <v>14.173366</v>
      </c>
      <c r="F41" s="89">
        <v>-80.246986000000007</v>
      </c>
      <c r="G41" s="89">
        <v>-8.1757287999999999</v>
      </c>
      <c r="H41" s="8"/>
      <c r="I41" s="6">
        <f t="shared" si="68"/>
        <v>5.9983877551020006</v>
      </c>
      <c r="J41" s="6">
        <f t="shared" si="69"/>
        <v>13.256878</v>
      </c>
      <c r="K41" s="83">
        <f t="shared" si="7"/>
        <v>5.1522788999999998</v>
      </c>
      <c r="L41" s="6">
        <f t="shared" si="8"/>
        <v>5.9983877551020006</v>
      </c>
      <c r="M41" s="79">
        <f t="shared" si="9"/>
        <v>13.104222999999999</v>
      </c>
      <c r="N41" s="83">
        <f t="shared" si="10"/>
        <v>5.2191567000000001</v>
      </c>
      <c r="O41" s="6">
        <f t="shared" si="11"/>
        <v>5.9983877551020006</v>
      </c>
      <c r="P41" s="79">
        <f t="shared" si="12"/>
        <v>12.941052000000001</v>
      </c>
      <c r="Q41" s="83">
        <f t="shared" si="13"/>
        <v>4.9446173</v>
      </c>
      <c r="R41" s="6">
        <f t="shared" si="14"/>
        <v>5.9983877551020006</v>
      </c>
      <c r="S41" s="79">
        <f t="shared" si="15"/>
        <v>0</v>
      </c>
      <c r="T41" s="83">
        <f t="shared" si="16"/>
        <v>0</v>
      </c>
      <c r="U41" s="6">
        <f t="shared" si="17"/>
        <v>5.9983877551020006</v>
      </c>
      <c r="V41" s="79">
        <f t="shared" si="18"/>
        <v>0</v>
      </c>
      <c r="W41" s="83">
        <f t="shared" si="19"/>
        <v>0</v>
      </c>
      <c r="X41" s="43">
        <f t="shared" si="20"/>
        <v>0</v>
      </c>
      <c r="Y41" s="43">
        <f t="shared" ref="Y41:Z41" si="76">C565</f>
        <v>0</v>
      </c>
      <c r="Z41" s="43">
        <f t="shared" si="76"/>
        <v>0</v>
      </c>
      <c r="AB41" s="89">
        <v>5353122448.9796</v>
      </c>
      <c r="AC41" s="89">
        <v>-24.077670999999999</v>
      </c>
      <c r="AD41" s="89">
        <v>9.6150093000000005</v>
      </c>
      <c r="AE41" s="89">
        <v>18.869413000000002</v>
      </c>
      <c r="AF41" s="89">
        <v>-93.987685999999997</v>
      </c>
      <c r="AG41" s="89">
        <v>-9.0491036999999999</v>
      </c>
      <c r="AH41" s="8"/>
      <c r="AI41" s="6">
        <f t="shared" si="71"/>
        <v>5.9983877551020006</v>
      </c>
      <c r="AJ41" s="6">
        <f t="shared" si="72"/>
        <v>16.989318999999998</v>
      </c>
      <c r="AK41" s="83">
        <f t="shared" si="22"/>
        <v>7.2204303999999997</v>
      </c>
      <c r="AL41" s="6">
        <f t="shared" si="23"/>
        <v>5.9983877551020006</v>
      </c>
      <c r="AM41" s="79">
        <f t="shared" si="24"/>
        <v>16.038567</v>
      </c>
      <c r="AN41" s="83">
        <f t="shared" si="25"/>
        <v>6.3788571000000003</v>
      </c>
      <c r="AO41" s="6">
        <f t="shared" si="26"/>
        <v>5.9983877551020006</v>
      </c>
      <c r="AP41" s="43">
        <f t="shared" si="27"/>
        <v>15.682366</v>
      </c>
      <c r="AQ41" s="83">
        <f t="shared" si="28"/>
        <v>5.9346933000000002</v>
      </c>
      <c r="AR41" s="6">
        <f t="shared" si="29"/>
        <v>5.9983877551020006</v>
      </c>
      <c r="AS41" s="79">
        <f t="shared" si="30"/>
        <v>0</v>
      </c>
      <c r="AT41" s="83">
        <f t="shared" si="31"/>
        <v>0</v>
      </c>
      <c r="AU41" s="6">
        <f t="shared" si="32"/>
        <v>5.9983877551020006</v>
      </c>
      <c r="AV41" s="79">
        <f t="shared" si="33"/>
        <v>0</v>
      </c>
      <c r="AW41" s="83">
        <f t="shared" si="34"/>
        <v>0</v>
      </c>
      <c r="AX41" s="43">
        <f t="shared" si="35"/>
        <v>0</v>
      </c>
      <c r="AY41" s="43">
        <f t="shared" si="36"/>
        <v>0</v>
      </c>
      <c r="AZ41" s="43">
        <f t="shared" si="37"/>
        <v>0</v>
      </c>
      <c r="BA41" s="8"/>
    </row>
    <row r="42" spans="2:53" x14ac:dyDescent="0.25">
      <c r="B42" s="89">
        <v>5514438775.5101995</v>
      </c>
      <c r="C42" s="89">
        <v>-22.724523999999999</v>
      </c>
      <c r="D42" s="89">
        <v>5.3077717</v>
      </c>
      <c r="E42" s="89">
        <v>13.313415000000001</v>
      </c>
      <c r="F42" s="89">
        <v>-78.319687000000002</v>
      </c>
      <c r="G42" s="89">
        <v>-7.8410072</v>
      </c>
      <c r="H42" s="8"/>
      <c r="I42" s="6">
        <f t="shared" si="68"/>
        <v>6.1597040816327002</v>
      </c>
      <c r="J42" s="6">
        <f t="shared" si="69"/>
        <v>13.760209</v>
      </c>
      <c r="K42" s="83">
        <f t="shared" si="7"/>
        <v>5.6073947000000004</v>
      </c>
      <c r="L42" s="6">
        <f t="shared" si="8"/>
        <v>6.1597040816327002</v>
      </c>
      <c r="M42" s="79">
        <f t="shared" si="9"/>
        <v>12.800182</v>
      </c>
      <c r="N42" s="83">
        <f t="shared" si="10"/>
        <v>4.6102686000000004</v>
      </c>
      <c r="O42" s="6">
        <f t="shared" si="11"/>
        <v>6.1597040816327002</v>
      </c>
      <c r="P42" s="79">
        <f t="shared" si="12"/>
        <v>12.717421999999999</v>
      </c>
      <c r="Q42" s="83">
        <f t="shared" si="13"/>
        <v>4.4119897000000003</v>
      </c>
      <c r="R42" s="6">
        <f t="shared" si="14"/>
        <v>6.1597040816327002</v>
      </c>
      <c r="S42" s="79">
        <f t="shared" si="15"/>
        <v>0</v>
      </c>
      <c r="T42" s="83">
        <f t="shared" si="16"/>
        <v>0</v>
      </c>
      <c r="U42" s="6">
        <f t="shared" si="17"/>
        <v>6.1597040816327002</v>
      </c>
      <c r="V42" s="79">
        <f t="shared" si="18"/>
        <v>0</v>
      </c>
      <c r="W42" s="83">
        <f t="shared" si="19"/>
        <v>0</v>
      </c>
      <c r="X42" s="43">
        <f t="shared" si="20"/>
        <v>0</v>
      </c>
      <c r="Y42" s="43">
        <f t="shared" ref="Y42:Z42" si="77">C566</f>
        <v>0</v>
      </c>
      <c r="Z42" s="43">
        <f t="shared" si="77"/>
        <v>0</v>
      </c>
      <c r="AB42" s="89">
        <v>5514438775.5101995</v>
      </c>
      <c r="AC42" s="89">
        <v>-24.485406999999999</v>
      </c>
      <c r="AD42" s="89">
        <v>9.3750342999999994</v>
      </c>
      <c r="AE42" s="89">
        <v>18.783092</v>
      </c>
      <c r="AF42" s="89">
        <v>-91.778091000000003</v>
      </c>
      <c r="AG42" s="89">
        <v>-9.5507878999999996</v>
      </c>
      <c r="AH42" s="8"/>
      <c r="AI42" s="6">
        <f t="shared" si="71"/>
        <v>6.1597040816327002</v>
      </c>
      <c r="AJ42" s="6">
        <f t="shared" si="72"/>
        <v>17.008210999999999</v>
      </c>
      <c r="AK42" s="83">
        <f t="shared" si="22"/>
        <v>7.173419</v>
      </c>
      <c r="AL42" s="6">
        <f t="shared" si="23"/>
        <v>6.1597040816327002</v>
      </c>
      <c r="AM42" s="79">
        <f t="shared" si="24"/>
        <v>17.390858000000001</v>
      </c>
      <c r="AN42" s="83">
        <f t="shared" si="25"/>
        <v>7.3674964999999997</v>
      </c>
      <c r="AO42" s="6">
        <f t="shared" si="26"/>
        <v>6.1597040816327002</v>
      </c>
      <c r="AP42" s="43">
        <f t="shared" si="27"/>
        <v>15.775745000000001</v>
      </c>
      <c r="AQ42" s="83">
        <f t="shared" si="28"/>
        <v>5.6914420000000003</v>
      </c>
      <c r="AR42" s="6">
        <f t="shared" si="29"/>
        <v>6.1597040816327002</v>
      </c>
      <c r="AS42" s="79">
        <f t="shared" si="30"/>
        <v>0</v>
      </c>
      <c r="AT42" s="83">
        <f t="shared" si="31"/>
        <v>0</v>
      </c>
      <c r="AU42" s="6">
        <f t="shared" si="32"/>
        <v>6.1597040816327002</v>
      </c>
      <c r="AV42" s="79">
        <f t="shared" si="33"/>
        <v>0</v>
      </c>
      <c r="AW42" s="83">
        <f t="shared" si="34"/>
        <v>0</v>
      </c>
      <c r="AX42" s="43">
        <f t="shared" si="35"/>
        <v>0</v>
      </c>
      <c r="AY42" s="43">
        <f t="shared" si="36"/>
        <v>0</v>
      </c>
      <c r="AZ42" s="43">
        <f t="shared" si="37"/>
        <v>0</v>
      </c>
      <c r="BA42" s="8"/>
    </row>
    <row r="43" spans="2:53" x14ac:dyDescent="0.25">
      <c r="B43" s="89">
        <v>5675755102.0408001</v>
      </c>
      <c r="C43" s="89">
        <v>-22.988789000000001</v>
      </c>
      <c r="D43" s="89">
        <v>5.1669416000000004</v>
      </c>
      <c r="E43" s="89">
        <v>13.236143</v>
      </c>
      <c r="F43" s="89">
        <v>-79.443893000000003</v>
      </c>
      <c r="G43" s="89">
        <v>-8.0001906999999992</v>
      </c>
      <c r="H43" s="8"/>
      <c r="I43" s="6">
        <f t="shared" si="68"/>
        <v>6.3210204081632995</v>
      </c>
      <c r="J43" s="6">
        <f t="shared" si="69"/>
        <v>14.181979</v>
      </c>
      <c r="K43" s="83">
        <f t="shared" si="7"/>
        <v>5.8508557999999997</v>
      </c>
      <c r="L43" s="6">
        <f t="shared" si="8"/>
        <v>6.3210204081632995</v>
      </c>
      <c r="M43" s="79">
        <f t="shared" si="9"/>
        <v>14.895655</v>
      </c>
      <c r="N43" s="83">
        <f t="shared" si="10"/>
        <v>6.2985821</v>
      </c>
      <c r="O43" s="6">
        <f t="shared" si="11"/>
        <v>6.3210204081632995</v>
      </c>
      <c r="P43" s="79">
        <f t="shared" si="12"/>
        <v>14.577453</v>
      </c>
      <c r="Q43" s="83">
        <f t="shared" si="13"/>
        <v>5.8476547999999999</v>
      </c>
      <c r="R43" s="6">
        <f t="shared" si="14"/>
        <v>6.3210204081632995</v>
      </c>
      <c r="S43" s="79">
        <f t="shared" si="15"/>
        <v>0</v>
      </c>
      <c r="T43" s="83">
        <f t="shared" si="16"/>
        <v>0</v>
      </c>
      <c r="U43" s="6">
        <f t="shared" si="17"/>
        <v>6.3210204081632995</v>
      </c>
      <c r="V43" s="79">
        <f t="shared" si="18"/>
        <v>0</v>
      </c>
      <c r="W43" s="83">
        <f t="shared" si="19"/>
        <v>0</v>
      </c>
      <c r="X43" s="43">
        <f t="shared" si="20"/>
        <v>0</v>
      </c>
      <c r="Y43" s="43">
        <f t="shared" ref="Y43:Z43" si="78">C567</f>
        <v>0</v>
      </c>
      <c r="Z43" s="43">
        <f t="shared" si="78"/>
        <v>0</v>
      </c>
      <c r="AB43" s="89">
        <v>5675755102.0408001</v>
      </c>
      <c r="AC43" s="89">
        <v>-24.545698000000002</v>
      </c>
      <c r="AD43" s="89">
        <v>7.9815183000000003</v>
      </c>
      <c r="AE43" s="89">
        <v>17.609745</v>
      </c>
      <c r="AF43" s="89">
        <v>-89.810760000000002</v>
      </c>
      <c r="AG43" s="89">
        <v>-9.6242847000000005</v>
      </c>
      <c r="AH43" s="8"/>
      <c r="AI43" s="6">
        <f t="shared" si="71"/>
        <v>6.3210204081632995</v>
      </c>
      <c r="AJ43" s="6">
        <f t="shared" si="72"/>
        <v>16.398266</v>
      </c>
      <c r="AK43" s="83">
        <f t="shared" si="22"/>
        <v>6.6096158000000003</v>
      </c>
      <c r="AL43" s="6">
        <f t="shared" si="23"/>
        <v>6.3210204081632995</v>
      </c>
      <c r="AM43" s="79">
        <f t="shared" si="24"/>
        <v>15.66337</v>
      </c>
      <c r="AN43" s="83">
        <f t="shared" si="25"/>
        <v>5.7327971</v>
      </c>
      <c r="AO43" s="6">
        <f t="shared" si="26"/>
        <v>6.3210204081632995</v>
      </c>
      <c r="AP43" s="43">
        <f t="shared" si="27"/>
        <v>14.024234</v>
      </c>
      <c r="AQ43" s="83">
        <f t="shared" si="28"/>
        <v>4.0392332</v>
      </c>
      <c r="AR43" s="6">
        <f t="shared" si="29"/>
        <v>6.3210204081632995</v>
      </c>
      <c r="AS43" s="79">
        <f t="shared" si="30"/>
        <v>0</v>
      </c>
      <c r="AT43" s="83">
        <f t="shared" si="31"/>
        <v>0</v>
      </c>
      <c r="AU43" s="6">
        <f t="shared" si="32"/>
        <v>6.3210204081632995</v>
      </c>
      <c r="AV43" s="79">
        <f t="shared" si="33"/>
        <v>0</v>
      </c>
      <c r="AW43" s="83">
        <f t="shared" si="34"/>
        <v>0</v>
      </c>
      <c r="AX43" s="43">
        <f t="shared" si="35"/>
        <v>0</v>
      </c>
      <c r="AY43" s="43">
        <f t="shared" si="36"/>
        <v>0</v>
      </c>
      <c r="AZ43" s="43">
        <f t="shared" si="37"/>
        <v>0</v>
      </c>
      <c r="BA43" s="8"/>
    </row>
    <row r="44" spans="2:53" x14ac:dyDescent="0.25">
      <c r="B44" s="89">
        <v>5837071428.5713997</v>
      </c>
      <c r="C44" s="89">
        <v>-23.332675999999999</v>
      </c>
      <c r="D44" s="89">
        <v>5.2309747</v>
      </c>
      <c r="E44" s="89">
        <v>13.293365</v>
      </c>
      <c r="F44" s="89">
        <v>-80.37603</v>
      </c>
      <c r="G44" s="89">
        <v>-8.3664055000000008</v>
      </c>
      <c r="H44" s="8"/>
      <c r="I44" s="6">
        <f t="shared" si="68"/>
        <v>6.4823367346939005</v>
      </c>
      <c r="J44" s="6">
        <f t="shared" si="69"/>
        <v>14.104782</v>
      </c>
      <c r="K44" s="83">
        <f t="shared" si="7"/>
        <v>5.8024344000000001</v>
      </c>
      <c r="L44" s="6">
        <f t="shared" si="8"/>
        <v>6.4823367346939005</v>
      </c>
      <c r="M44" s="79">
        <f t="shared" si="9"/>
        <v>13.675566</v>
      </c>
      <c r="N44" s="83">
        <f t="shared" si="10"/>
        <v>5.2523536999999996</v>
      </c>
      <c r="O44" s="6">
        <f t="shared" si="11"/>
        <v>6.4823367346939005</v>
      </c>
      <c r="P44" s="79">
        <f t="shared" si="12"/>
        <v>12.672359</v>
      </c>
      <c r="Q44" s="83">
        <f t="shared" si="13"/>
        <v>4.1435012999999996</v>
      </c>
      <c r="R44" s="6">
        <f t="shared" si="14"/>
        <v>6.4823367346939005</v>
      </c>
      <c r="S44" s="79">
        <f t="shared" si="15"/>
        <v>0</v>
      </c>
      <c r="T44" s="83">
        <f t="shared" si="16"/>
        <v>0</v>
      </c>
      <c r="U44" s="6">
        <f t="shared" si="17"/>
        <v>6.4823367346939005</v>
      </c>
      <c r="V44" s="79">
        <f t="shared" si="18"/>
        <v>0</v>
      </c>
      <c r="W44" s="83">
        <f t="shared" si="19"/>
        <v>0</v>
      </c>
      <c r="X44" s="43">
        <f t="shared" si="20"/>
        <v>0</v>
      </c>
      <c r="Y44" s="43">
        <f t="shared" ref="Y44:Z44" si="79">C568</f>
        <v>0</v>
      </c>
      <c r="Z44" s="43">
        <f t="shared" si="79"/>
        <v>0</v>
      </c>
      <c r="AB44" s="89">
        <v>5837071428.5713997</v>
      </c>
      <c r="AC44" s="89">
        <v>-24.621914</v>
      </c>
      <c r="AD44" s="89">
        <v>7.3078294000000001</v>
      </c>
      <c r="AE44" s="89">
        <v>16.954445</v>
      </c>
      <c r="AF44" s="89">
        <v>-87.259315000000001</v>
      </c>
      <c r="AG44" s="89">
        <v>-9.7096090000000004</v>
      </c>
      <c r="AH44" s="8"/>
      <c r="AI44" s="6">
        <f t="shared" si="71"/>
        <v>6.4823367346939005</v>
      </c>
      <c r="AJ44" s="6">
        <f t="shared" si="72"/>
        <v>16.039915000000001</v>
      </c>
      <c r="AK44" s="83">
        <f t="shared" si="22"/>
        <v>6.1340833000000003</v>
      </c>
      <c r="AL44" s="6">
        <f t="shared" si="23"/>
        <v>6.4823367346939005</v>
      </c>
      <c r="AM44" s="79">
        <f t="shared" si="24"/>
        <v>14.145215</v>
      </c>
      <c r="AN44" s="83">
        <f t="shared" si="25"/>
        <v>4.6606006999999998</v>
      </c>
      <c r="AO44" s="6">
        <f t="shared" si="26"/>
        <v>6.4823367346939005</v>
      </c>
      <c r="AP44" s="43">
        <f t="shared" si="27"/>
        <v>13.365532</v>
      </c>
      <c r="AQ44" s="83">
        <f t="shared" si="28"/>
        <v>3.8297148000000001</v>
      </c>
      <c r="AR44" s="6">
        <f t="shared" si="29"/>
        <v>6.4823367346939005</v>
      </c>
      <c r="AS44" s="79">
        <f t="shared" si="30"/>
        <v>0</v>
      </c>
      <c r="AT44" s="83">
        <f t="shared" si="31"/>
        <v>0</v>
      </c>
      <c r="AU44" s="6">
        <f t="shared" si="32"/>
        <v>6.4823367346939005</v>
      </c>
      <c r="AV44" s="79">
        <f t="shared" si="33"/>
        <v>0</v>
      </c>
      <c r="AW44" s="83">
        <f t="shared" si="34"/>
        <v>0</v>
      </c>
      <c r="AX44" s="43">
        <f t="shared" si="35"/>
        <v>0</v>
      </c>
      <c r="AY44" s="43">
        <f t="shared" si="36"/>
        <v>0</v>
      </c>
      <c r="AZ44" s="43">
        <f t="shared" si="37"/>
        <v>0</v>
      </c>
      <c r="BA44" s="8"/>
    </row>
    <row r="45" spans="2:53" x14ac:dyDescent="0.25">
      <c r="B45" s="89">
        <v>5998387755.1020002</v>
      </c>
      <c r="C45" s="89">
        <v>-22.795397000000001</v>
      </c>
      <c r="D45" s="89">
        <v>5.1522788999999998</v>
      </c>
      <c r="E45" s="89">
        <v>13.256878</v>
      </c>
      <c r="F45" s="89">
        <v>-78.916504000000003</v>
      </c>
      <c r="G45" s="89">
        <v>-7.8205738</v>
      </c>
      <c r="H45" s="8"/>
      <c r="I45" s="6">
        <f t="shared" si="68"/>
        <v>6.6436530612244997</v>
      </c>
      <c r="J45" s="6">
        <f t="shared" si="69"/>
        <v>13.862885</v>
      </c>
      <c r="K45" s="83">
        <f t="shared" si="7"/>
        <v>5.4882846000000001</v>
      </c>
      <c r="L45" s="6">
        <f t="shared" si="8"/>
        <v>6.6436530612244997</v>
      </c>
      <c r="M45" s="79">
        <f t="shared" si="9"/>
        <v>12.177828</v>
      </c>
      <c r="N45" s="83">
        <f t="shared" si="10"/>
        <v>4.0512581000000001</v>
      </c>
      <c r="O45" s="6">
        <f t="shared" si="11"/>
        <v>6.6436530612244997</v>
      </c>
      <c r="P45" s="79">
        <f t="shared" si="12"/>
        <v>11.359719</v>
      </c>
      <c r="Q45" s="83">
        <f t="shared" si="13"/>
        <v>3.1035824000000001</v>
      </c>
      <c r="R45" s="6">
        <f t="shared" si="14"/>
        <v>6.6436530612244997</v>
      </c>
      <c r="S45" s="79">
        <f t="shared" si="15"/>
        <v>0</v>
      </c>
      <c r="T45" s="83">
        <f t="shared" si="16"/>
        <v>0</v>
      </c>
      <c r="U45" s="6">
        <f t="shared" si="17"/>
        <v>6.6436530612244997</v>
      </c>
      <c r="V45" s="79">
        <f t="shared" si="18"/>
        <v>0</v>
      </c>
      <c r="W45" s="83">
        <f t="shared" si="19"/>
        <v>0</v>
      </c>
      <c r="X45" s="43">
        <f t="shared" si="20"/>
        <v>0</v>
      </c>
      <c r="Y45" s="43">
        <f t="shared" ref="Y45:Z45" si="80">C569</f>
        <v>0</v>
      </c>
      <c r="Z45" s="43">
        <f t="shared" si="80"/>
        <v>0</v>
      </c>
      <c r="AB45" s="89">
        <v>5998387755.1020002</v>
      </c>
      <c r="AC45" s="89">
        <v>-24.491244999999999</v>
      </c>
      <c r="AD45" s="89">
        <v>7.2204303999999997</v>
      </c>
      <c r="AE45" s="89">
        <v>16.989318999999998</v>
      </c>
      <c r="AF45" s="89">
        <v>-87.753478999999999</v>
      </c>
      <c r="AG45" s="89">
        <v>-9.6059523000000002</v>
      </c>
      <c r="AH45" s="8"/>
      <c r="AI45" s="6">
        <f t="shared" si="71"/>
        <v>6.6436530612244997</v>
      </c>
      <c r="AJ45" s="6">
        <f t="shared" si="72"/>
        <v>16.090413999999999</v>
      </c>
      <c r="AK45" s="83">
        <f t="shared" si="22"/>
        <v>6.0852284000000001</v>
      </c>
      <c r="AL45" s="6">
        <f t="shared" si="23"/>
        <v>6.6436530612244997</v>
      </c>
      <c r="AM45" s="79">
        <f t="shared" si="24"/>
        <v>15.445971999999999</v>
      </c>
      <c r="AN45" s="83">
        <f t="shared" si="25"/>
        <v>5.0773535000000001</v>
      </c>
      <c r="AO45" s="6">
        <f t="shared" si="26"/>
        <v>6.6436530612244997</v>
      </c>
      <c r="AP45" s="43">
        <f t="shared" si="27"/>
        <v>13.958197</v>
      </c>
      <c r="AQ45" s="83">
        <f t="shared" si="28"/>
        <v>3.5276942</v>
      </c>
      <c r="AR45" s="6">
        <f t="shared" si="29"/>
        <v>6.6436530612244997</v>
      </c>
      <c r="AS45" s="79">
        <f t="shared" si="30"/>
        <v>0</v>
      </c>
      <c r="AT45" s="83">
        <f t="shared" si="31"/>
        <v>0</v>
      </c>
      <c r="AU45" s="6">
        <f t="shared" si="32"/>
        <v>6.6436530612244997</v>
      </c>
      <c r="AV45" s="79">
        <f t="shared" si="33"/>
        <v>0</v>
      </c>
      <c r="AW45" s="83">
        <f t="shared" si="34"/>
        <v>0</v>
      </c>
      <c r="AX45" s="43">
        <f t="shared" si="35"/>
        <v>0</v>
      </c>
      <c r="AY45" s="43">
        <f t="shared" si="36"/>
        <v>0</v>
      </c>
      <c r="AZ45" s="43">
        <f t="shared" si="37"/>
        <v>0</v>
      </c>
      <c r="BA45" s="8"/>
    </row>
    <row r="46" spans="2:53" x14ac:dyDescent="0.25">
      <c r="B46" s="89">
        <v>6159704081.6327</v>
      </c>
      <c r="C46" s="89">
        <v>-23.079615</v>
      </c>
      <c r="D46" s="89">
        <v>5.6073947000000004</v>
      </c>
      <c r="E46" s="89">
        <v>13.760209</v>
      </c>
      <c r="F46" s="89">
        <v>-79.244202000000001</v>
      </c>
      <c r="G46" s="89">
        <v>-8.1268157999999993</v>
      </c>
      <c r="H46" s="8"/>
      <c r="I46" s="6">
        <f t="shared" si="68"/>
        <v>6.8049693877550999</v>
      </c>
      <c r="J46" s="6">
        <f t="shared" si="69"/>
        <v>14.12087</v>
      </c>
      <c r="K46" s="83">
        <f t="shared" si="7"/>
        <v>5.6819715000000004</v>
      </c>
      <c r="L46" s="6">
        <f t="shared" si="8"/>
        <v>6.8049693877550999</v>
      </c>
      <c r="M46" s="79">
        <f t="shared" si="9"/>
        <v>13.729623</v>
      </c>
      <c r="N46" s="83">
        <f t="shared" si="10"/>
        <v>4.9431137999999999</v>
      </c>
      <c r="O46" s="6">
        <f t="shared" si="11"/>
        <v>6.8049693877550999</v>
      </c>
      <c r="P46" s="79">
        <f t="shared" si="12"/>
        <v>12.918993</v>
      </c>
      <c r="Q46" s="83">
        <f t="shared" si="13"/>
        <v>4.0297917999999999</v>
      </c>
      <c r="R46" s="6">
        <f t="shared" si="14"/>
        <v>6.8049693877550999</v>
      </c>
      <c r="S46" s="79">
        <f t="shared" si="15"/>
        <v>0</v>
      </c>
      <c r="T46" s="83">
        <f t="shared" si="16"/>
        <v>0</v>
      </c>
      <c r="U46" s="6">
        <f t="shared" si="17"/>
        <v>6.8049693877550999</v>
      </c>
      <c r="V46" s="79">
        <f t="shared" si="18"/>
        <v>0</v>
      </c>
      <c r="W46" s="83">
        <f t="shared" si="19"/>
        <v>0</v>
      </c>
      <c r="X46" s="43">
        <f t="shared" si="20"/>
        <v>0</v>
      </c>
      <c r="Y46" s="43">
        <f t="shared" ref="Y46:Z46" si="81">C570</f>
        <v>0</v>
      </c>
      <c r="Z46" s="43">
        <f t="shared" si="81"/>
        <v>0</v>
      </c>
      <c r="AB46" s="89">
        <v>6159704081.6327</v>
      </c>
      <c r="AC46" s="89">
        <v>-24.915071000000001</v>
      </c>
      <c r="AD46" s="89">
        <v>7.173419</v>
      </c>
      <c r="AE46" s="89">
        <v>17.008210999999999</v>
      </c>
      <c r="AF46" s="89">
        <v>-90.394485000000003</v>
      </c>
      <c r="AG46" s="89">
        <v>-9.9911013000000004</v>
      </c>
      <c r="AH46" s="8"/>
      <c r="AI46" s="6">
        <f t="shared" si="71"/>
        <v>6.8049693877550999</v>
      </c>
      <c r="AJ46" s="6">
        <f t="shared" si="72"/>
        <v>16.129303</v>
      </c>
      <c r="AK46" s="83">
        <f t="shared" si="22"/>
        <v>5.9980469000000003</v>
      </c>
      <c r="AL46" s="6">
        <f t="shared" si="23"/>
        <v>6.8049693877550999</v>
      </c>
      <c r="AM46" s="79">
        <f t="shared" si="24"/>
        <v>14.967264</v>
      </c>
      <c r="AN46" s="83">
        <f t="shared" si="25"/>
        <v>4.7399936</v>
      </c>
      <c r="AO46" s="6">
        <f t="shared" si="26"/>
        <v>6.8049693877550999</v>
      </c>
      <c r="AP46" s="43">
        <f t="shared" si="27"/>
        <v>14.132558</v>
      </c>
      <c r="AQ46" s="83">
        <f t="shared" si="28"/>
        <v>3.8472871999999998</v>
      </c>
      <c r="AR46" s="6">
        <f t="shared" si="29"/>
        <v>6.8049693877550999</v>
      </c>
      <c r="AS46" s="79">
        <f t="shared" si="30"/>
        <v>0</v>
      </c>
      <c r="AT46" s="83">
        <f t="shared" si="31"/>
        <v>0</v>
      </c>
      <c r="AU46" s="6">
        <f t="shared" si="32"/>
        <v>6.8049693877550999</v>
      </c>
      <c r="AV46" s="79">
        <f t="shared" si="33"/>
        <v>0</v>
      </c>
      <c r="AW46" s="83">
        <f t="shared" si="34"/>
        <v>0</v>
      </c>
      <c r="AX46" s="43">
        <f t="shared" si="35"/>
        <v>0</v>
      </c>
      <c r="AY46" s="43">
        <f t="shared" si="36"/>
        <v>0</v>
      </c>
      <c r="AZ46" s="43">
        <f t="shared" si="37"/>
        <v>0</v>
      </c>
      <c r="BA46" s="8"/>
    </row>
    <row r="47" spans="2:53" x14ac:dyDescent="0.25">
      <c r="B47" s="89">
        <v>6321020408.1632996</v>
      </c>
      <c r="C47" s="89">
        <v>-23.468503999999999</v>
      </c>
      <c r="D47" s="89">
        <v>5.8508557999999997</v>
      </c>
      <c r="E47" s="89">
        <v>14.181979</v>
      </c>
      <c r="F47" s="89">
        <v>-83.514206000000001</v>
      </c>
      <c r="G47" s="89">
        <v>-8.5110512000000007</v>
      </c>
      <c r="H47" s="8"/>
      <c r="I47" s="6">
        <f t="shared" si="68"/>
        <v>6.9662857142857</v>
      </c>
      <c r="J47" s="6">
        <f t="shared" si="69"/>
        <v>14.376758000000001</v>
      </c>
      <c r="K47" s="83">
        <f t="shared" si="7"/>
        <v>5.9130444999999998</v>
      </c>
      <c r="L47" s="6">
        <f t="shared" si="8"/>
        <v>6.9662857142857</v>
      </c>
      <c r="M47" s="79">
        <f t="shared" si="9"/>
        <v>13.894428</v>
      </c>
      <c r="N47" s="83">
        <f t="shared" si="10"/>
        <v>5.3012438</v>
      </c>
      <c r="O47" s="6">
        <f t="shared" si="11"/>
        <v>6.9662857142857</v>
      </c>
      <c r="P47" s="79">
        <f t="shared" si="12"/>
        <v>12.768846</v>
      </c>
      <c r="Q47" s="83">
        <f t="shared" si="13"/>
        <v>4.0820373999999999</v>
      </c>
      <c r="R47" s="6">
        <f t="shared" si="14"/>
        <v>6.9662857142857</v>
      </c>
      <c r="S47" s="79">
        <f t="shared" si="15"/>
        <v>0</v>
      </c>
      <c r="T47" s="83">
        <f t="shared" si="16"/>
        <v>0</v>
      </c>
      <c r="U47" s="6">
        <f t="shared" si="17"/>
        <v>6.9662857142857</v>
      </c>
      <c r="V47" s="79">
        <f t="shared" si="18"/>
        <v>0</v>
      </c>
      <c r="W47" s="83">
        <f t="shared" si="19"/>
        <v>0</v>
      </c>
      <c r="X47" s="43">
        <f t="shared" si="20"/>
        <v>0</v>
      </c>
      <c r="Y47" s="43">
        <f t="shared" ref="Y47:Z47" si="82">C571</f>
        <v>0</v>
      </c>
      <c r="Z47" s="43">
        <f t="shared" si="82"/>
        <v>0</v>
      </c>
      <c r="AB47" s="89">
        <v>6321020408.1632996</v>
      </c>
      <c r="AC47" s="89">
        <v>-24.832913999999999</v>
      </c>
      <c r="AD47" s="89">
        <v>6.6096158000000003</v>
      </c>
      <c r="AE47" s="89">
        <v>16.398266</v>
      </c>
      <c r="AF47" s="89">
        <v>-87.610245000000006</v>
      </c>
      <c r="AG47" s="89">
        <v>-9.9073191000000005</v>
      </c>
      <c r="AH47" s="8"/>
      <c r="AI47" s="6">
        <f t="shared" si="71"/>
        <v>6.9662857142857</v>
      </c>
      <c r="AJ47" s="6">
        <f t="shared" si="72"/>
        <v>15.721174</v>
      </c>
      <c r="AK47" s="83">
        <f t="shared" si="22"/>
        <v>5.5714196999999999</v>
      </c>
      <c r="AL47" s="6">
        <f t="shared" si="23"/>
        <v>6.9662857142857</v>
      </c>
      <c r="AM47" s="79">
        <f t="shared" si="24"/>
        <v>13.966066</v>
      </c>
      <c r="AN47" s="83">
        <f t="shared" si="25"/>
        <v>4.0964231</v>
      </c>
      <c r="AO47" s="6">
        <f t="shared" si="26"/>
        <v>6.9662857142857</v>
      </c>
      <c r="AP47" s="43">
        <f t="shared" si="27"/>
        <v>13.509842000000001</v>
      </c>
      <c r="AQ47" s="83">
        <f t="shared" si="28"/>
        <v>3.5766721000000001</v>
      </c>
      <c r="AR47" s="6">
        <f t="shared" si="29"/>
        <v>6.9662857142857</v>
      </c>
      <c r="AS47" s="79">
        <f t="shared" si="30"/>
        <v>0</v>
      </c>
      <c r="AT47" s="83">
        <f t="shared" si="31"/>
        <v>0</v>
      </c>
      <c r="AU47" s="6">
        <f t="shared" si="32"/>
        <v>6.9662857142857</v>
      </c>
      <c r="AV47" s="79">
        <f t="shared" si="33"/>
        <v>0</v>
      </c>
      <c r="AW47" s="83">
        <f t="shared" si="34"/>
        <v>0</v>
      </c>
      <c r="AX47" s="43">
        <f t="shared" si="35"/>
        <v>0</v>
      </c>
      <c r="AY47" s="43">
        <f t="shared" si="36"/>
        <v>0</v>
      </c>
      <c r="AZ47" s="43">
        <f t="shared" si="37"/>
        <v>0</v>
      </c>
      <c r="BA47" s="8"/>
    </row>
    <row r="48" spans="2:53" x14ac:dyDescent="0.25">
      <c r="B48" s="89">
        <v>6482336734.6939001</v>
      </c>
      <c r="C48" s="89">
        <v>-23.325495</v>
      </c>
      <c r="D48" s="89">
        <v>5.8024344000000001</v>
      </c>
      <c r="E48" s="89">
        <v>14.104782</v>
      </c>
      <c r="F48" s="89">
        <v>-81.967560000000006</v>
      </c>
      <c r="G48" s="89">
        <v>-8.3555021000000007</v>
      </c>
      <c r="H48" s="8"/>
      <c r="I48" s="6">
        <f t="shared" si="68"/>
        <v>7.1276020408163001</v>
      </c>
      <c r="J48" s="6">
        <f t="shared" si="69"/>
        <v>14.643938</v>
      </c>
      <c r="K48" s="83">
        <f t="shared" si="7"/>
        <v>5.9920138999999999</v>
      </c>
      <c r="L48" s="6">
        <f t="shared" si="8"/>
        <v>7.1276020408163001</v>
      </c>
      <c r="M48" s="79">
        <f t="shared" si="9"/>
        <v>12.441466999999999</v>
      </c>
      <c r="N48" s="83">
        <f t="shared" si="10"/>
        <v>4.2554445000000003</v>
      </c>
      <c r="O48" s="6">
        <f t="shared" si="11"/>
        <v>7.1276020408163001</v>
      </c>
      <c r="P48" s="79">
        <f t="shared" si="12"/>
        <v>11.215028999999999</v>
      </c>
      <c r="Q48" s="83">
        <f t="shared" si="13"/>
        <v>2.8979887999999998</v>
      </c>
      <c r="R48" s="6">
        <f t="shared" si="14"/>
        <v>7.1276020408163001</v>
      </c>
      <c r="S48" s="79">
        <f t="shared" si="15"/>
        <v>0</v>
      </c>
      <c r="T48" s="83">
        <f t="shared" si="16"/>
        <v>0</v>
      </c>
      <c r="U48" s="6">
        <f t="shared" si="17"/>
        <v>7.1276020408163001</v>
      </c>
      <c r="V48" s="79">
        <f t="shared" si="18"/>
        <v>0</v>
      </c>
      <c r="W48" s="83">
        <f t="shared" si="19"/>
        <v>0</v>
      </c>
      <c r="X48" s="43">
        <f t="shared" si="20"/>
        <v>0</v>
      </c>
      <c r="Y48" s="43">
        <f t="shared" ref="Y48:Z48" si="83">C572</f>
        <v>0</v>
      </c>
      <c r="Z48" s="43">
        <f t="shared" si="83"/>
        <v>0</v>
      </c>
      <c r="AB48" s="89">
        <v>6482336734.6939001</v>
      </c>
      <c r="AC48" s="89">
        <v>-24.432938</v>
      </c>
      <c r="AD48" s="89">
        <v>6.1340833000000003</v>
      </c>
      <c r="AE48" s="89">
        <v>16.039915000000001</v>
      </c>
      <c r="AF48" s="89">
        <v>-84.195732000000007</v>
      </c>
      <c r="AG48" s="89">
        <v>-9.4675311999999998</v>
      </c>
      <c r="AH48" s="8"/>
      <c r="AI48" s="6">
        <f t="shared" si="71"/>
        <v>7.1276020408163001</v>
      </c>
      <c r="AJ48" s="6">
        <f t="shared" si="72"/>
        <v>15.564156000000001</v>
      </c>
      <c r="AK48" s="83">
        <f t="shared" si="22"/>
        <v>5.2204155999999999</v>
      </c>
      <c r="AL48" s="6">
        <f t="shared" si="23"/>
        <v>7.1276020408163001</v>
      </c>
      <c r="AM48" s="79">
        <f t="shared" si="24"/>
        <v>14.876773999999999</v>
      </c>
      <c r="AN48" s="83">
        <f t="shared" si="25"/>
        <v>4.4451007999999996</v>
      </c>
      <c r="AO48" s="6">
        <f t="shared" si="26"/>
        <v>7.1276020408163001</v>
      </c>
      <c r="AP48" s="43">
        <f t="shared" si="27"/>
        <v>14.828834000000001</v>
      </c>
      <c r="AQ48" s="83">
        <f t="shared" si="28"/>
        <v>4.3250302999999999</v>
      </c>
      <c r="AR48" s="6">
        <f t="shared" si="29"/>
        <v>7.1276020408163001</v>
      </c>
      <c r="AS48" s="79">
        <f t="shared" si="30"/>
        <v>0</v>
      </c>
      <c r="AT48" s="83">
        <f t="shared" si="31"/>
        <v>0</v>
      </c>
      <c r="AU48" s="6">
        <f t="shared" si="32"/>
        <v>7.1276020408163001</v>
      </c>
      <c r="AV48" s="79">
        <f t="shared" si="33"/>
        <v>0</v>
      </c>
      <c r="AW48" s="83">
        <f t="shared" si="34"/>
        <v>0</v>
      </c>
      <c r="AX48" s="43">
        <f t="shared" si="35"/>
        <v>0</v>
      </c>
      <c r="AY48" s="43">
        <f t="shared" si="36"/>
        <v>0</v>
      </c>
      <c r="AZ48" s="43">
        <f t="shared" si="37"/>
        <v>0</v>
      </c>
      <c r="BA48" s="8"/>
    </row>
    <row r="49" spans="2:53" x14ac:dyDescent="0.25">
      <c r="B49" s="89">
        <v>6643653061.2244997</v>
      </c>
      <c r="C49" s="89">
        <v>-23.028082000000001</v>
      </c>
      <c r="D49" s="89">
        <v>5.4882846000000001</v>
      </c>
      <c r="E49" s="89">
        <v>13.862885</v>
      </c>
      <c r="F49" s="89">
        <v>-78.799071999999995</v>
      </c>
      <c r="G49" s="89">
        <v>-8.0404882000000004</v>
      </c>
      <c r="H49" s="8"/>
      <c r="I49" s="6">
        <f t="shared" si="68"/>
        <v>7.2889183673469002</v>
      </c>
      <c r="J49" s="6">
        <f t="shared" si="69"/>
        <v>14.42292</v>
      </c>
      <c r="K49" s="83">
        <f t="shared" si="7"/>
        <v>5.6996469000000003</v>
      </c>
      <c r="L49" s="6">
        <f t="shared" si="8"/>
        <v>7.2889183673469002</v>
      </c>
      <c r="M49" s="79">
        <f t="shared" si="9"/>
        <v>14.068811999999999</v>
      </c>
      <c r="N49" s="83">
        <f t="shared" si="10"/>
        <v>4.7223854000000003</v>
      </c>
      <c r="O49" s="6">
        <f t="shared" si="11"/>
        <v>7.2889183673469002</v>
      </c>
      <c r="P49" s="79">
        <f t="shared" si="12"/>
        <v>13.555241000000001</v>
      </c>
      <c r="Q49" s="83">
        <f t="shared" si="13"/>
        <v>4.1018480999999998</v>
      </c>
      <c r="R49" s="6">
        <f t="shared" si="14"/>
        <v>7.2889183673469002</v>
      </c>
      <c r="S49" s="79">
        <f t="shared" si="15"/>
        <v>0</v>
      </c>
      <c r="T49" s="83">
        <f t="shared" si="16"/>
        <v>0</v>
      </c>
      <c r="U49" s="6">
        <f t="shared" si="17"/>
        <v>7.2889183673469002</v>
      </c>
      <c r="V49" s="79">
        <f t="shared" si="18"/>
        <v>0</v>
      </c>
      <c r="W49" s="83">
        <f t="shared" si="19"/>
        <v>0</v>
      </c>
      <c r="X49" s="43">
        <f t="shared" si="20"/>
        <v>0</v>
      </c>
      <c r="Y49" s="43">
        <f t="shared" ref="Y49:Z49" si="84">C573</f>
        <v>0</v>
      </c>
      <c r="Z49" s="43">
        <f t="shared" si="84"/>
        <v>0</v>
      </c>
      <c r="AB49" s="89">
        <v>6643653061.2244997</v>
      </c>
      <c r="AC49" s="89">
        <v>-25.299918999999999</v>
      </c>
      <c r="AD49" s="89">
        <v>6.0852284000000001</v>
      </c>
      <c r="AE49" s="89">
        <v>16.090413999999999</v>
      </c>
      <c r="AF49" s="89">
        <v>-88.695830999999998</v>
      </c>
      <c r="AG49" s="89">
        <v>-10.342646</v>
      </c>
      <c r="AH49" s="8"/>
      <c r="AI49" s="6">
        <f t="shared" si="71"/>
        <v>7.2889183673469002</v>
      </c>
      <c r="AJ49" s="6">
        <f t="shared" si="72"/>
        <v>15.513669999999999</v>
      </c>
      <c r="AK49" s="83">
        <f t="shared" si="22"/>
        <v>5.1074605000000002</v>
      </c>
      <c r="AL49" s="6">
        <f t="shared" si="23"/>
        <v>7.2889183673469002</v>
      </c>
      <c r="AM49" s="79">
        <f t="shared" si="24"/>
        <v>15.685620999999999</v>
      </c>
      <c r="AN49" s="83">
        <f t="shared" si="25"/>
        <v>4.8799419000000004</v>
      </c>
      <c r="AO49" s="6">
        <f t="shared" si="26"/>
        <v>7.2889183673469002</v>
      </c>
      <c r="AP49" s="43">
        <f t="shared" si="27"/>
        <v>16.141098</v>
      </c>
      <c r="AQ49" s="83">
        <f t="shared" si="28"/>
        <v>5.2785133999999996</v>
      </c>
      <c r="AR49" s="6">
        <f t="shared" si="29"/>
        <v>7.2889183673469002</v>
      </c>
      <c r="AS49" s="79">
        <f t="shared" si="30"/>
        <v>0</v>
      </c>
      <c r="AT49" s="83">
        <f t="shared" si="31"/>
        <v>0</v>
      </c>
      <c r="AU49" s="6">
        <f t="shared" si="32"/>
        <v>7.2889183673469002</v>
      </c>
      <c r="AV49" s="79">
        <f t="shared" si="33"/>
        <v>0</v>
      </c>
      <c r="AW49" s="83">
        <f t="shared" si="34"/>
        <v>0</v>
      </c>
      <c r="AX49" s="43">
        <f t="shared" si="35"/>
        <v>0</v>
      </c>
      <c r="AY49" s="43">
        <f t="shared" si="36"/>
        <v>0</v>
      </c>
      <c r="AZ49" s="43">
        <f t="shared" si="37"/>
        <v>0</v>
      </c>
      <c r="BA49" s="8"/>
    </row>
    <row r="50" spans="2:53" x14ac:dyDescent="0.25">
      <c r="B50" s="89">
        <v>6804969387.7551003</v>
      </c>
      <c r="C50" s="89">
        <v>-23.710076999999998</v>
      </c>
      <c r="D50" s="89">
        <v>5.6819715000000004</v>
      </c>
      <c r="E50" s="89">
        <v>14.12087</v>
      </c>
      <c r="F50" s="89">
        <v>-82.354027000000002</v>
      </c>
      <c r="G50" s="89">
        <v>-8.7278090000000006</v>
      </c>
      <c r="H50" s="8"/>
      <c r="I50" s="6">
        <f t="shared" si="68"/>
        <v>7.4502346938775998</v>
      </c>
      <c r="J50" s="6">
        <f t="shared" si="69"/>
        <v>14.396832</v>
      </c>
      <c r="K50" s="83">
        <f t="shared" si="7"/>
        <v>5.6161941999999998</v>
      </c>
      <c r="L50" s="6">
        <f t="shared" si="8"/>
        <v>7.4502346938775998</v>
      </c>
      <c r="M50" s="79">
        <f t="shared" si="9"/>
        <v>13.79711</v>
      </c>
      <c r="N50" s="83">
        <f t="shared" si="10"/>
        <v>4.9936813999999998</v>
      </c>
      <c r="O50" s="6">
        <f t="shared" si="11"/>
        <v>7.4502346938775998</v>
      </c>
      <c r="P50" s="79">
        <f t="shared" si="12"/>
        <v>13.608904000000001</v>
      </c>
      <c r="Q50" s="83">
        <f t="shared" si="13"/>
        <v>4.7153372999999998</v>
      </c>
      <c r="R50" s="6">
        <f t="shared" si="14"/>
        <v>7.4502346938775998</v>
      </c>
      <c r="S50" s="79">
        <f t="shared" si="15"/>
        <v>0</v>
      </c>
      <c r="T50" s="83">
        <f t="shared" si="16"/>
        <v>0</v>
      </c>
      <c r="U50" s="6">
        <f t="shared" si="17"/>
        <v>7.4502346938775998</v>
      </c>
      <c r="V50" s="79">
        <f t="shared" si="18"/>
        <v>0</v>
      </c>
      <c r="W50" s="83">
        <f t="shared" si="19"/>
        <v>0</v>
      </c>
      <c r="X50" s="43">
        <f t="shared" si="20"/>
        <v>0</v>
      </c>
      <c r="Y50" s="43">
        <f t="shared" ref="Y50:Z50" si="85">C574</f>
        <v>0</v>
      </c>
      <c r="Z50" s="43">
        <f t="shared" si="85"/>
        <v>0</v>
      </c>
      <c r="AB50" s="89">
        <v>6804969387.7551003</v>
      </c>
      <c r="AC50" s="89">
        <v>-25.164991000000001</v>
      </c>
      <c r="AD50" s="89">
        <v>5.9980469000000003</v>
      </c>
      <c r="AE50" s="89">
        <v>16.129303</v>
      </c>
      <c r="AF50" s="89">
        <v>-88.313346999999993</v>
      </c>
      <c r="AG50" s="89">
        <v>-10.20538</v>
      </c>
      <c r="AH50" s="8"/>
      <c r="AI50" s="6">
        <f t="shared" si="71"/>
        <v>7.4502346938775998</v>
      </c>
      <c r="AJ50" s="6">
        <f t="shared" si="72"/>
        <v>15.437441</v>
      </c>
      <c r="AK50" s="83">
        <f t="shared" si="22"/>
        <v>5.0745057999999998</v>
      </c>
      <c r="AL50" s="6">
        <f t="shared" si="23"/>
        <v>7.4502346938775998</v>
      </c>
      <c r="AM50" s="79">
        <f t="shared" si="24"/>
        <v>14.936365</v>
      </c>
      <c r="AN50" s="83">
        <f t="shared" si="25"/>
        <v>4.8823261000000002</v>
      </c>
      <c r="AO50" s="6">
        <f t="shared" si="26"/>
        <v>7.4502346938775998</v>
      </c>
      <c r="AP50" s="43">
        <f t="shared" si="27"/>
        <v>15.012107</v>
      </c>
      <c r="AQ50" s="83">
        <f t="shared" si="28"/>
        <v>4.8938999000000001</v>
      </c>
      <c r="AR50" s="6">
        <f t="shared" si="29"/>
        <v>7.4502346938775998</v>
      </c>
      <c r="AS50" s="79">
        <f t="shared" si="30"/>
        <v>0</v>
      </c>
      <c r="AT50" s="83">
        <f t="shared" si="31"/>
        <v>0</v>
      </c>
      <c r="AU50" s="6">
        <f t="shared" si="32"/>
        <v>7.4502346938775998</v>
      </c>
      <c r="AV50" s="79">
        <f t="shared" si="33"/>
        <v>0</v>
      </c>
      <c r="AW50" s="83">
        <f t="shared" si="34"/>
        <v>0</v>
      </c>
      <c r="AX50" s="43">
        <f t="shared" si="35"/>
        <v>0</v>
      </c>
      <c r="AY50" s="43">
        <f t="shared" si="36"/>
        <v>0</v>
      </c>
      <c r="AZ50" s="43">
        <f t="shared" si="37"/>
        <v>0</v>
      </c>
      <c r="BA50" s="8"/>
    </row>
    <row r="51" spans="2:53" x14ac:dyDescent="0.25">
      <c r="B51" s="89">
        <v>6966285714.2856998</v>
      </c>
      <c r="C51" s="89">
        <v>-23.544445</v>
      </c>
      <c r="D51" s="89">
        <v>5.9130444999999998</v>
      </c>
      <c r="E51" s="89">
        <v>14.376758000000001</v>
      </c>
      <c r="F51" s="89">
        <v>-83.786536999999996</v>
      </c>
      <c r="G51" s="89">
        <v>-8.5483971000000007</v>
      </c>
      <c r="H51" s="8"/>
      <c r="I51" s="6">
        <f t="shared" si="68"/>
        <v>7.6115510204082</v>
      </c>
      <c r="J51" s="6">
        <f t="shared" si="69"/>
        <v>14.508759</v>
      </c>
      <c r="K51" s="83">
        <f t="shared" si="7"/>
        <v>5.723814</v>
      </c>
      <c r="L51" s="6">
        <f t="shared" si="8"/>
        <v>7.6115510204082</v>
      </c>
      <c r="M51" s="79">
        <f t="shared" si="9"/>
        <v>13.234735000000001</v>
      </c>
      <c r="N51" s="83">
        <f t="shared" si="10"/>
        <v>4.9191589000000002</v>
      </c>
      <c r="O51" s="6">
        <f t="shared" si="11"/>
        <v>7.6115510204082</v>
      </c>
      <c r="P51" s="79">
        <f t="shared" si="12"/>
        <v>12.896732999999999</v>
      </c>
      <c r="Q51" s="83">
        <f t="shared" si="13"/>
        <v>4.4918060000000004</v>
      </c>
      <c r="R51" s="6">
        <f t="shared" si="14"/>
        <v>7.6115510204082</v>
      </c>
      <c r="S51" s="79">
        <f t="shared" si="15"/>
        <v>0</v>
      </c>
      <c r="T51" s="83">
        <f t="shared" si="16"/>
        <v>0</v>
      </c>
      <c r="U51" s="6">
        <f t="shared" si="17"/>
        <v>7.6115510204082</v>
      </c>
      <c r="V51" s="79">
        <f t="shared" si="18"/>
        <v>0</v>
      </c>
      <c r="W51" s="83">
        <f t="shared" si="19"/>
        <v>0</v>
      </c>
      <c r="X51" s="43">
        <f t="shared" si="20"/>
        <v>0</v>
      </c>
      <c r="Y51" s="43">
        <f t="shared" ref="Y51:Z51" si="86">C575</f>
        <v>0</v>
      </c>
      <c r="Z51" s="43">
        <f t="shared" si="86"/>
        <v>0</v>
      </c>
      <c r="AB51" s="89">
        <v>6966285714.2856998</v>
      </c>
      <c r="AC51" s="89">
        <v>-24.76539</v>
      </c>
      <c r="AD51" s="89">
        <v>5.5714196999999999</v>
      </c>
      <c r="AE51" s="89">
        <v>15.721174</v>
      </c>
      <c r="AF51" s="89">
        <v>-84.669998000000007</v>
      </c>
      <c r="AG51" s="89">
        <v>-9.8457431999999994</v>
      </c>
      <c r="AH51" s="8"/>
      <c r="AI51" s="6">
        <f t="shared" si="71"/>
        <v>7.6115510204082</v>
      </c>
      <c r="AJ51" s="6">
        <f t="shared" si="72"/>
        <v>15.744902</v>
      </c>
      <c r="AK51" s="83">
        <f t="shared" si="22"/>
        <v>5.3150573000000003</v>
      </c>
      <c r="AL51" s="6">
        <f t="shared" si="23"/>
        <v>7.6115510204082</v>
      </c>
      <c r="AM51" s="79">
        <f t="shared" si="24"/>
        <v>15.389889</v>
      </c>
      <c r="AN51" s="83">
        <f t="shared" si="25"/>
        <v>5.1158108999999996</v>
      </c>
      <c r="AO51" s="6">
        <f t="shared" si="26"/>
        <v>7.6115510204082</v>
      </c>
      <c r="AP51" s="43">
        <f t="shared" si="27"/>
        <v>15.153632999999999</v>
      </c>
      <c r="AQ51" s="83">
        <f t="shared" si="28"/>
        <v>4.8289175000000002</v>
      </c>
      <c r="AR51" s="6">
        <f t="shared" si="29"/>
        <v>7.6115510204082</v>
      </c>
      <c r="AS51" s="79">
        <f t="shared" si="30"/>
        <v>0</v>
      </c>
      <c r="AT51" s="83">
        <f t="shared" si="31"/>
        <v>0</v>
      </c>
      <c r="AU51" s="6">
        <f t="shared" si="32"/>
        <v>7.6115510204082</v>
      </c>
      <c r="AV51" s="79">
        <f t="shared" si="33"/>
        <v>0</v>
      </c>
      <c r="AW51" s="83">
        <f t="shared" si="34"/>
        <v>0</v>
      </c>
      <c r="AX51" s="43">
        <f t="shared" si="35"/>
        <v>0</v>
      </c>
      <c r="AY51" s="43">
        <f t="shared" si="36"/>
        <v>0</v>
      </c>
      <c r="AZ51" s="43">
        <f t="shared" si="37"/>
        <v>0</v>
      </c>
      <c r="BA51" s="8"/>
    </row>
    <row r="52" spans="2:53" x14ac:dyDescent="0.25">
      <c r="B52" s="89">
        <v>7127602040.8163004</v>
      </c>
      <c r="C52" s="89">
        <v>-23.158947000000001</v>
      </c>
      <c r="D52" s="89">
        <v>5.9920138999999999</v>
      </c>
      <c r="E52" s="89">
        <v>14.643938</v>
      </c>
      <c r="F52" s="89">
        <v>-80.578102000000001</v>
      </c>
      <c r="G52" s="89">
        <v>-8.1149359000000008</v>
      </c>
      <c r="H52" s="8"/>
      <c r="I52" s="6">
        <f t="shared" si="68"/>
        <v>7.7728673469388001</v>
      </c>
      <c r="J52" s="6">
        <f t="shared" si="69"/>
        <v>15.105403000000001</v>
      </c>
      <c r="K52" s="83">
        <f t="shared" si="7"/>
        <v>6.3002276000000004</v>
      </c>
      <c r="L52" s="6">
        <f t="shared" si="8"/>
        <v>7.7728673469388001</v>
      </c>
      <c r="M52" s="79">
        <f t="shared" si="9"/>
        <v>15.200400999999999</v>
      </c>
      <c r="N52" s="83">
        <f t="shared" si="10"/>
        <v>5.8765817</v>
      </c>
      <c r="O52" s="6">
        <f t="shared" si="11"/>
        <v>7.7728673469388001</v>
      </c>
      <c r="P52" s="79">
        <f t="shared" si="12"/>
        <v>14.798988</v>
      </c>
      <c r="Q52" s="83">
        <f t="shared" si="13"/>
        <v>5.394825</v>
      </c>
      <c r="R52" s="6">
        <f t="shared" si="14"/>
        <v>7.7728673469388001</v>
      </c>
      <c r="S52" s="79">
        <f t="shared" si="15"/>
        <v>0</v>
      </c>
      <c r="T52" s="83">
        <f t="shared" si="16"/>
        <v>0</v>
      </c>
      <c r="U52" s="6">
        <f t="shared" si="17"/>
        <v>7.7728673469388001</v>
      </c>
      <c r="V52" s="79">
        <f t="shared" si="18"/>
        <v>0</v>
      </c>
      <c r="W52" s="83">
        <f t="shared" si="19"/>
        <v>0</v>
      </c>
      <c r="X52" s="43">
        <f t="shared" si="20"/>
        <v>0</v>
      </c>
      <c r="Y52" s="43">
        <f t="shared" ref="Y52:Z52" si="87">C576</f>
        <v>0</v>
      </c>
      <c r="Z52" s="43">
        <f t="shared" si="87"/>
        <v>0</v>
      </c>
      <c r="AB52" s="89">
        <v>7127602040.8163004</v>
      </c>
      <c r="AC52" s="89">
        <v>-25.349951000000001</v>
      </c>
      <c r="AD52" s="89">
        <v>5.2204155999999999</v>
      </c>
      <c r="AE52" s="89">
        <v>15.564156000000001</v>
      </c>
      <c r="AF52" s="89">
        <v>-86.286163000000002</v>
      </c>
      <c r="AG52" s="89">
        <v>-10.398142</v>
      </c>
      <c r="AH52" s="8"/>
      <c r="AI52" s="6">
        <f t="shared" si="71"/>
        <v>7.7728673469388001</v>
      </c>
      <c r="AJ52" s="6">
        <f t="shared" si="72"/>
        <v>16.521034</v>
      </c>
      <c r="AK52" s="83">
        <f t="shared" si="22"/>
        <v>6.0631637999999999</v>
      </c>
      <c r="AL52" s="6">
        <f t="shared" si="23"/>
        <v>7.7728673469388001</v>
      </c>
      <c r="AM52" s="79">
        <f t="shared" si="24"/>
        <v>16.768625</v>
      </c>
      <c r="AN52" s="83">
        <f t="shared" si="25"/>
        <v>5.7742123999999997</v>
      </c>
      <c r="AO52" s="6">
        <f t="shared" si="26"/>
        <v>7.7728673469388001</v>
      </c>
      <c r="AP52" s="43">
        <f t="shared" si="27"/>
        <v>16.507239999999999</v>
      </c>
      <c r="AQ52" s="83">
        <f t="shared" si="28"/>
        <v>5.4579414999999996</v>
      </c>
      <c r="AR52" s="6">
        <f t="shared" si="29"/>
        <v>7.7728673469388001</v>
      </c>
      <c r="AS52" s="79">
        <f t="shared" si="30"/>
        <v>0</v>
      </c>
      <c r="AT52" s="83">
        <f t="shared" si="31"/>
        <v>0</v>
      </c>
      <c r="AU52" s="6">
        <f t="shared" si="32"/>
        <v>7.7728673469388001</v>
      </c>
      <c r="AV52" s="79">
        <f t="shared" si="33"/>
        <v>0</v>
      </c>
      <c r="AW52" s="83">
        <f t="shared" si="34"/>
        <v>0</v>
      </c>
      <c r="AX52" s="43">
        <f t="shared" si="35"/>
        <v>0</v>
      </c>
      <c r="AY52" s="43">
        <f t="shared" si="36"/>
        <v>0</v>
      </c>
      <c r="AZ52" s="43">
        <f t="shared" si="37"/>
        <v>0</v>
      </c>
      <c r="BA52" s="8"/>
    </row>
    <row r="53" spans="2:53" x14ac:dyDescent="0.25">
      <c r="B53" s="89">
        <v>7288918367.3469</v>
      </c>
      <c r="C53" s="89">
        <v>-24.202984000000001</v>
      </c>
      <c r="D53" s="89">
        <v>5.6996469000000003</v>
      </c>
      <c r="E53" s="89">
        <v>14.42292</v>
      </c>
      <c r="F53" s="89">
        <v>-84.306572000000003</v>
      </c>
      <c r="G53" s="89">
        <v>-9.2924395000000004</v>
      </c>
      <c r="H53" s="8"/>
      <c r="I53" s="6">
        <f t="shared" si="68"/>
        <v>7.9341836734694002</v>
      </c>
      <c r="J53" s="6">
        <f t="shared" si="69"/>
        <v>15.891349999999999</v>
      </c>
      <c r="K53" s="83">
        <f t="shared" si="7"/>
        <v>7.0170135</v>
      </c>
      <c r="L53" s="6">
        <f t="shared" si="8"/>
        <v>7.9341836734694002</v>
      </c>
      <c r="M53" s="79">
        <f t="shared" si="9"/>
        <v>15.778553</v>
      </c>
      <c r="N53" s="83">
        <f t="shared" si="10"/>
        <v>6.9462390000000003</v>
      </c>
      <c r="O53" s="6">
        <f t="shared" si="11"/>
        <v>7.9341836734694002</v>
      </c>
      <c r="P53" s="79">
        <f t="shared" si="12"/>
        <v>15.390698</v>
      </c>
      <c r="Q53" s="83">
        <f t="shared" si="13"/>
        <v>6.4977492999999997</v>
      </c>
      <c r="R53" s="6">
        <f t="shared" si="14"/>
        <v>7.9341836734694002</v>
      </c>
      <c r="S53" s="79">
        <f t="shared" si="15"/>
        <v>0</v>
      </c>
      <c r="T53" s="83">
        <f t="shared" si="16"/>
        <v>0</v>
      </c>
      <c r="U53" s="6">
        <f t="shared" si="17"/>
        <v>7.9341836734694002</v>
      </c>
      <c r="V53" s="79">
        <f t="shared" si="18"/>
        <v>0</v>
      </c>
      <c r="W53" s="83">
        <f t="shared" si="19"/>
        <v>0</v>
      </c>
      <c r="X53" s="43">
        <f t="shared" si="20"/>
        <v>0</v>
      </c>
      <c r="Y53" s="43">
        <f t="shared" ref="Y53:Z53" si="88">C577</f>
        <v>0</v>
      </c>
      <c r="Z53" s="43">
        <f t="shared" si="88"/>
        <v>0</v>
      </c>
      <c r="AB53" s="89">
        <v>7288918367.3469</v>
      </c>
      <c r="AC53" s="89">
        <v>-25.751701000000001</v>
      </c>
      <c r="AD53" s="89">
        <v>5.1074605000000002</v>
      </c>
      <c r="AE53" s="89">
        <v>15.513669999999999</v>
      </c>
      <c r="AF53" s="89">
        <v>-87.967453000000006</v>
      </c>
      <c r="AG53" s="89">
        <v>-10.787334</v>
      </c>
      <c r="AH53" s="8"/>
      <c r="AI53" s="6">
        <f t="shared" si="71"/>
        <v>7.9341836734694002</v>
      </c>
      <c r="AJ53" s="6">
        <f t="shared" si="72"/>
        <v>17.310303000000001</v>
      </c>
      <c r="AK53" s="83">
        <f t="shared" si="22"/>
        <v>6.8463149000000003</v>
      </c>
      <c r="AL53" s="6">
        <f t="shared" si="23"/>
        <v>7.9341836734694002</v>
      </c>
      <c r="AM53" s="79">
        <f t="shared" si="24"/>
        <v>16.737286000000001</v>
      </c>
      <c r="AN53" s="83">
        <f t="shared" si="25"/>
        <v>6.6048492999999997</v>
      </c>
      <c r="AO53" s="6">
        <f t="shared" si="26"/>
        <v>7.9341836734694002</v>
      </c>
      <c r="AP53" s="43">
        <f t="shared" si="27"/>
        <v>16.313509</v>
      </c>
      <c r="AQ53" s="83">
        <f t="shared" si="28"/>
        <v>6.1166843999999996</v>
      </c>
      <c r="AR53" s="6">
        <f t="shared" si="29"/>
        <v>7.9341836734694002</v>
      </c>
      <c r="AS53" s="79">
        <f t="shared" si="30"/>
        <v>0</v>
      </c>
      <c r="AT53" s="83">
        <f t="shared" si="31"/>
        <v>0</v>
      </c>
      <c r="AU53" s="6">
        <f t="shared" si="32"/>
        <v>7.9341836734694002</v>
      </c>
      <c r="AV53" s="79">
        <f t="shared" si="33"/>
        <v>0</v>
      </c>
      <c r="AW53" s="83">
        <f t="shared" si="34"/>
        <v>0</v>
      </c>
      <c r="AX53" s="43">
        <f t="shared" si="35"/>
        <v>0</v>
      </c>
      <c r="AY53" s="43">
        <f t="shared" si="36"/>
        <v>0</v>
      </c>
      <c r="AZ53" s="43">
        <f t="shared" si="37"/>
        <v>0</v>
      </c>
      <c r="BA53" s="8"/>
    </row>
    <row r="54" spans="2:53" x14ac:dyDescent="0.25">
      <c r="B54" s="89">
        <v>7450234693.8775997</v>
      </c>
      <c r="C54" s="89">
        <v>-23.621502</v>
      </c>
      <c r="D54" s="89">
        <v>5.6161941999999998</v>
      </c>
      <c r="E54" s="89">
        <v>14.396832</v>
      </c>
      <c r="F54" s="89">
        <v>-82.263503999999998</v>
      </c>
      <c r="G54" s="89">
        <v>-8.7624445000000009</v>
      </c>
      <c r="H54" s="8"/>
      <c r="I54" s="6">
        <f t="shared" si="68"/>
        <v>8.0954999999999995</v>
      </c>
      <c r="J54" s="6">
        <f t="shared" si="69"/>
        <v>16.773249</v>
      </c>
      <c r="K54" s="83">
        <f t="shared" si="7"/>
        <v>7.9580355000000003</v>
      </c>
      <c r="L54" s="6">
        <f t="shared" si="8"/>
        <v>8.0954999999999995</v>
      </c>
      <c r="M54" s="79">
        <f t="shared" si="9"/>
        <v>16.444579999999998</v>
      </c>
      <c r="N54" s="83">
        <f t="shared" si="10"/>
        <v>7.9195036999999999</v>
      </c>
      <c r="O54" s="6">
        <f t="shared" si="11"/>
        <v>8.0954999999999995</v>
      </c>
      <c r="P54" s="79">
        <f t="shared" si="12"/>
        <v>15.383856</v>
      </c>
      <c r="Q54" s="83">
        <f t="shared" si="13"/>
        <v>6.7659273000000004</v>
      </c>
      <c r="R54" s="6">
        <f t="shared" si="14"/>
        <v>8.0954999999999995</v>
      </c>
      <c r="S54" s="79">
        <f t="shared" si="15"/>
        <v>0</v>
      </c>
      <c r="T54" s="83">
        <f t="shared" si="16"/>
        <v>0</v>
      </c>
      <c r="U54" s="6">
        <f t="shared" si="17"/>
        <v>8.0954999999999995</v>
      </c>
      <c r="V54" s="79">
        <f t="shared" si="18"/>
        <v>0</v>
      </c>
      <c r="W54" s="83">
        <f t="shared" si="19"/>
        <v>0</v>
      </c>
      <c r="X54" s="43">
        <f t="shared" si="20"/>
        <v>0</v>
      </c>
      <c r="Y54" s="43">
        <f t="shared" ref="Y54:Z54" si="89">C578</f>
        <v>0</v>
      </c>
      <c r="Z54" s="43">
        <f t="shared" si="89"/>
        <v>0</v>
      </c>
      <c r="AB54" s="89">
        <v>7450234693.8775997</v>
      </c>
      <c r="AC54" s="89">
        <v>-24.957187999999999</v>
      </c>
      <c r="AD54" s="89">
        <v>5.0745057999999998</v>
      </c>
      <c r="AE54" s="89">
        <v>15.437441</v>
      </c>
      <c r="AF54" s="89">
        <v>-84.567665000000005</v>
      </c>
      <c r="AG54" s="89">
        <v>-10.033151999999999</v>
      </c>
      <c r="AH54" s="8"/>
      <c r="AI54" s="6">
        <f t="shared" si="71"/>
        <v>8.0954999999999995</v>
      </c>
      <c r="AJ54" s="6">
        <f t="shared" si="72"/>
        <v>17.919633999999999</v>
      </c>
      <c r="AK54" s="83">
        <f t="shared" si="22"/>
        <v>7.4905586</v>
      </c>
      <c r="AL54" s="6">
        <f t="shared" si="23"/>
        <v>8.0954999999999995</v>
      </c>
      <c r="AM54" s="79">
        <f t="shared" si="24"/>
        <v>16.933565000000002</v>
      </c>
      <c r="AN54" s="83">
        <f t="shared" si="25"/>
        <v>6.6091518000000002</v>
      </c>
      <c r="AO54" s="6">
        <f t="shared" si="26"/>
        <v>8.0954999999999995</v>
      </c>
      <c r="AP54" s="43">
        <f t="shared" si="27"/>
        <v>16.695388999999999</v>
      </c>
      <c r="AQ54" s="83">
        <f t="shared" si="28"/>
        <v>6.2835425999999996</v>
      </c>
      <c r="AR54" s="6">
        <f t="shared" si="29"/>
        <v>8.0954999999999995</v>
      </c>
      <c r="AS54" s="79">
        <f t="shared" si="30"/>
        <v>0</v>
      </c>
      <c r="AT54" s="83">
        <f t="shared" si="31"/>
        <v>0</v>
      </c>
      <c r="AU54" s="6">
        <f t="shared" si="32"/>
        <v>8.0954999999999995</v>
      </c>
      <c r="AV54" s="79">
        <f t="shared" si="33"/>
        <v>0</v>
      </c>
      <c r="AW54" s="83">
        <f t="shared" si="34"/>
        <v>0</v>
      </c>
      <c r="AX54" s="43">
        <f t="shared" si="35"/>
        <v>0</v>
      </c>
      <c r="AY54" s="43">
        <f t="shared" si="36"/>
        <v>0</v>
      </c>
      <c r="AZ54" s="43">
        <f t="shared" si="37"/>
        <v>0</v>
      </c>
    </row>
    <row r="55" spans="2:53" x14ac:dyDescent="0.25">
      <c r="B55" s="89">
        <v>7611551020.4082003</v>
      </c>
      <c r="C55" s="89">
        <v>-23.207777</v>
      </c>
      <c r="D55" s="89">
        <v>5.723814</v>
      </c>
      <c r="E55" s="89">
        <v>14.508759</v>
      </c>
      <c r="F55" s="89">
        <v>-80.223884999999996</v>
      </c>
      <c r="G55" s="89">
        <v>-8.2870302000000002</v>
      </c>
      <c r="H55" s="8"/>
      <c r="I55" s="6">
        <f t="shared" si="68"/>
        <v>8.2568163265305987</v>
      </c>
      <c r="J55" s="6">
        <f t="shared" si="69"/>
        <v>17.264557</v>
      </c>
      <c r="K55" s="83">
        <f t="shared" si="7"/>
        <v>8.4115304999999996</v>
      </c>
      <c r="L55" s="6">
        <f t="shared" si="8"/>
        <v>8.2568163265305987</v>
      </c>
      <c r="M55" s="79">
        <f t="shared" si="9"/>
        <v>17.350100000000001</v>
      </c>
      <c r="N55" s="83">
        <f t="shared" si="10"/>
        <v>8.1704044000000007</v>
      </c>
      <c r="O55" s="6">
        <f t="shared" si="11"/>
        <v>8.2568163265305987</v>
      </c>
      <c r="P55" s="79">
        <f t="shared" si="12"/>
        <v>16.601977999999999</v>
      </c>
      <c r="Q55" s="83">
        <f t="shared" si="13"/>
        <v>7.3077177999999998</v>
      </c>
      <c r="R55" s="6">
        <f t="shared" si="14"/>
        <v>8.2568163265305987</v>
      </c>
      <c r="S55" s="79">
        <f t="shared" si="15"/>
        <v>0</v>
      </c>
      <c r="T55" s="83">
        <f t="shared" si="16"/>
        <v>0</v>
      </c>
      <c r="U55" s="6">
        <f t="shared" si="17"/>
        <v>8.2568163265305987</v>
      </c>
      <c r="V55" s="79">
        <f t="shared" si="18"/>
        <v>0</v>
      </c>
      <c r="W55" s="83">
        <f t="shared" si="19"/>
        <v>0</v>
      </c>
      <c r="X55" s="43">
        <f t="shared" si="20"/>
        <v>0</v>
      </c>
      <c r="Y55" s="43">
        <f t="shared" ref="Y55:Z55" si="90">C579</f>
        <v>0</v>
      </c>
      <c r="Z55" s="43">
        <f t="shared" si="90"/>
        <v>0</v>
      </c>
      <c r="AB55" s="89">
        <v>7611551020.4082003</v>
      </c>
      <c r="AC55" s="89">
        <v>-25.210566</v>
      </c>
      <c r="AD55" s="89">
        <v>5.3150573000000003</v>
      </c>
      <c r="AE55" s="89">
        <v>15.744902</v>
      </c>
      <c r="AF55" s="89">
        <v>-85.670280000000005</v>
      </c>
      <c r="AG55" s="89">
        <v>-10.268319999999999</v>
      </c>
      <c r="AH55" s="8"/>
      <c r="AI55" s="6">
        <f t="shared" si="71"/>
        <v>8.2568163265305987</v>
      </c>
      <c r="AJ55" s="6">
        <f t="shared" si="72"/>
        <v>18.346039000000001</v>
      </c>
      <c r="AK55" s="83">
        <f t="shared" si="22"/>
        <v>7.8437742999999998</v>
      </c>
      <c r="AL55" s="6">
        <f t="shared" si="23"/>
        <v>8.2568163265305987</v>
      </c>
      <c r="AM55" s="79">
        <f t="shared" si="24"/>
        <v>18.408965999999999</v>
      </c>
      <c r="AN55" s="83">
        <f t="shared" si="25"/>
        <v>7.4774785000000001</v>
      </c>
      <c r="AO55" s="6">
        <f t="shared" si="26"/>
        <v>8.2568163265305987</v>
      </c>
      <c r="AP55" s="43">
        <f t="shared" si="27"/>
        <v>18.261292000000001</v>
      </c>
      <c r="AQ55" s="83">
        <f t="shared" si="28"/>
        <v>7.2315135000000001</v>
      </c>
      <c r="AR55" s="6">
        <f t="shared" si="29"/>
        <v>8.2568163265305987</v>
      </c>
      <c r="AS55" s="79">
        <f t="shared" si="30"/>
        <v>0</v>
      </c>
      <c r="AT55" s="83">
        <f t="shared" si="31"/>
        <v>0</v>
      </c>
      <c r="AU55" s="6">
        <f t="shared" si="32"/>
        <v>8.2568163265305987</v>
      </c>
      <c r="AV55" s="79">
        <f t="shared" si="33"/>
        <v>0</v>
      </c>
      <c r="AW55" s="83">
        <f t="shared" si="34"/>
        <v>0</v>
      </c>
      <c r="AX55" s="43">
        <f t="shared" si="35"/>
        <v>0</v>
      </c>
      <c r="AY55" s="43">
        <f t="shared" si="36"/>
        <v>0</v>
      </c>
      <c r="AZ55" s="43">
        <f t="shared" si="37"/>
        <v>0</v>
      </c>
    </row>
    <row r="56" spans="2:53" x14ac:dyDescent="0.25">
      <c r="B56" s="89">
        <v>7772867346.9387999</v>
      </c>
      <c r="C56" s="89">
        <v>-24.241734999999998</v>
      </c>
      <c r="D56" s="89">
        <v>6.3002276000000004</v>
      </c>
      <c r="E56" s="89">
        <v>15.105403000000001</v>
      </c>
      <c r="F56" s="89">
        <v>-85.068541999999994</v>
      </c>
      <c r="G56" s="89">
        <v>-9.3053579000000006</v>
      </c>
      <c r="H56" s="8"/>
      <c r="I56" s="6">
        <f t="shared" si="68"/>
        <v>8.4181326530611997</v>
      </c>
      <c r="J56" s="6">
        <f t="shared" si="69"/>
        <v>17.589466000000002</v>
      </c>
      <c r="K56" s="83">
        <f t="shared" si="7"/>
        <v>8.7270383999999996</v>
      </c>
      <c r="L56" s="6">
        <f t="shared" si="8"/>
        <v>8.4181326530611997</v>
      </c>
      <c r="M56" s="79">
        <f t="shared" si="9"/>
        <v>17.260662</v>
      </c>
      <c r="N56" s="83">
        <f t="shared" si="10"/>
        <v>8.2671794999999992</v>
      </c>
      <c r="O56" s="6">
        <f t="shared" si="11"/>
        <v>8.4181326530611997</v>
      </c>
      <c r="P56" s="79">
        <f t="shared" si="12"/>
        <v>16.253844999999998</v>
      </c>
      <c r="Q56" s="83">
        <f t="shared" si="13"/>
        <v>7.1515503000000002</v>
      </c>
      <c r="R56" s="6">
        <f t="shared" si="14"/>
        <v>8.4181326530611997</v>
      </c>
      <c r="S56" s="79">
        <f t="shared" si="15"/>
        <v>0</v>
      </c>
      <c r="T56" s="83">
        <f t="shared" si="16"/>
        <v>0</v>
      </c>
      <c r="U56" s="6">
        <f t="shared" si="17"/>
        <v>8.4181326530611997</v>
      </c>
      <c r="V56" s="79">
        <f t="shared" si="18"/>
        <v>0</v>
      </c>
      <c r="W56" s="83">
        <f t="shared" si="19"/>
        <v>0</v>
      </c>
      <c r="X56" s="43">
        <f t="shared" si="20"/>
        <v>0</v>
      </c>
      <c r="Y56" s="43">
        <f t="shared" ref="Y56:Z56" si="91">C580</f>
        <v>0</v>
      </c>
      <c r="Z56" s="43">
        <f t="shared" si="91"/>
        <v>0</v>
      </c>
      <c r="AB56" s="89">
        <v>7772867346.9387999</v>
      </c>
      <c r="AC56" s="89">
        <v>-25.936185999999999</v>
      </c>
      <c r="AD56" s="89">
        <v>6.0631637999999999</v>
      </c>
      <c r="AE56" s="89">
        <v>16.521034</v>
      </c>
      <c r="AF56" s="89">
        <v>-89.964211000000006</v>
      </c>
      <c r="AG56" s="89">
        <v>-10.988063</v>
      </c>
      <c r="AH56" s="8"/>
      <c r="AI56" s="6">
        <f t="shared" si="71"/>
        <v>8.4181326530611997</v>
      </c>
      <c r="AJ56" s="6">
        <f t="shared" si="72"/>
        <v>18.625457999999998</v>
      </c>
      <c r="AK56" s="83">
        <f t="shared" si="22"/>
        <v>8.0303354000000002</v>
      </c>
      <c r="AL56" s="6">
        <f t="shared" si="23"/>
        <v>8.4181326530611997</v>
      </c>
      <c r="AM56" s="79">
        <f t="shared" si="24"/>
        <v>18.854671</v>
      </c>
      <c r="AN56" s="83">
        <f t="shared" si="25"/>
        <v>8.4679070000000003</v>
      </c>
      <c r="AO56" s="6">
        <f t="shared" si="26"/>
        <v>8.4181326530611997</v>
      </c>
      <c r="AP56" s="43">
        <f t="shared" si="27"/>
        <v>18.104427000000001</v>
      </c>
      <c r="AQ56" s="83">
        <f t="shared" si="28"/>
        <v>7.6206788999999997</v>
      </c>
      <c r="AR56" s="6">
        <f t="shared" si="29"/>
        <v>8.4181326530611997</v>
      </c>
      <c r="AS56" s="79">
        <f t="shared" si="30"/>
        <v>0</v>
      </c>
      <c r="AT56" s="83">
        <f t="shared" si="31"/>
        <v>0</v>
      </c>
      <c r="AU56" s="6">
        <f t="shared" si="32"/>
        <v>8.4181326530611997</v>
      </c>
      <c r="AV56" s="79">
        <f t="shared" si="33"/>
        <v>0</v>
      </c>
      <c r="AW56" s="83">
        <f t="shared" si="34"/>
        <v>0</v>
      </c>
      <c r="AX56" s="43">
        <f t="shared" si="35"/>
        <v>0</v>
      </c>
      <c r="AY56" s="43">
        <f t="shared" si="36"/>
        <v>0</v>
      </c>
      <c r="AZ56" s="43">
        <f t="shared" si="37"/>
        <v>0</v>
      </c>
    </row>
    <row r="57" spans="2:53" x14ac:dyDescent="0.25">
      <c r="B57" s="89">
        <v>7934183673.4694004</v>
      </c>
      <c r="C57" s="89">
        <v>-23.791357000000001</v>
      </c>
      <c r="D57" s="89">
        <v>7.0170135</v>
      </c>
      <c r="E57" s="89">
        <v>15.891349999999999</v>
      </c>
      <c r="F57" s="89">
        <v>-86.231551999999994</v>
      </c>
      <c r="G57" s="89">
        <v>-8.8231373000000008</v>
      </c>
      <c r="H57" s="8"/>
      <c r="I57" s="6">
        <f t="shared" si="68"/>
        <v>8.579448979591799</v>
      </c>
      <c r="J57" s="6">
        <f t="shared" si="69"/>
        <v>17.078769999999999</v>
      </c>
      <c r="K57" s="83">
        <f t="shared" si="7"/>
        <v>8.2198887000000003</v>
      </c>
      <c r="L57" s="6">
        <f t="shared" si="8"/>
        <v>8.579448979591799</v>
      </c>
      <c r="M57" s="79">
        <f t="shared" si="9"/>
        <v>16.980415000000001</v>
      </c>
      <c r="N57" s="83">
        <f t="shared" si="10"/>
        <v>8.3805122000000001</v>
      </c>
      <c r="O57" s="6">
        <f t="shared" si="11"/>
        <v>8.579448979591799</v>
      </c>
      <c r="P57" s="79">
        <f t="shared" si="12"/>
        <v>16.192028000000001</v>
      </c>
      <c r="Q57" s="83">
        <f t="shared" si="13"/>
        <v>7.4527096999999998</v>
      </c>
      <c r="R57" s="6">
        <f t="shared" si="14"/>
        <v>8.579448979591799</v>
      </c>
      <c r="S57" s="79">
        <f t="shared" si="15"/>
        <v>0</v>
      </c>
      <c r="T57" s="83">
        <f t="shared" si="16"/>
        <v>0</v>
      </c>
      <c r="U57" s="6">
        <f t="shared" si="17"/>
        <v>8.579448979591799</v>
      </c>
      <c r="V57" s="79">
        <f t="shared" si="18"/>
        <v>0</v>
      </c>
      <c r="W57" s="83">
        <f t="shared" si="19"/>
        <v>0</v>
      </c>
      <c r="X57" s="43">
        <f t="shared" si="20"/>
        <v>0</v>
      </c>
      <c r="Y57" s="43">
        <f t="shared" ref="Y57:Z57" si="92">C581</f>
        <v>0</v>
      </c>
      <c r="Z57" s="43">
        <f t="shared" si="92"/>
        <v>0</v>
      </c>
      <c r="AB57" s="89">
        <v>7934183673.4694004</v>
      </c>
      <c r="AC57" s="89">
        <v>-25.041112999999999</v>
      </c>
      <c r="AD57" s="89">
        <v>6.8463149000000003</v>
      </c>
      <c r="AE57" s="89">
        <v>17.310303000000001</v>
      </c>
      <c r="AF57" s="89">
        <v>-89.308082999999996</v>
      </c>
      <c r="AG57" s="89">
        <v>-10.117227</v>
      </c>
      <c r="AH57" s="8"/>
      <c r="AI57" s="6">
        <f t="shared" si="71"/>
        <v>8.579448979591799</v>
      </c>
      <c r="AJ57" s="6">
        <f t="shared" si="72"/>
        <v>18.709607999999999</v>
      </c>
      <c r="AK57" s="83">
        <f t="shared" si="22"/>
        <v>8.0801944999999993</v>
      </c>
      <c r="AL57" s="6">
        <f t="shared" si="23"/>
        <v>8.579448979591799</v>
      </c>
      <c r="AM57" s="79">
        <f t="shared" si="24"/>
        <v>19.047443000000001</v>
      </c>
      <c r="AN57" s="83">
        <f t="shared" si="25"/>
        <v>8.4152584000000008</v>
      </c>
      <c r="AO57" s="6">
        <f t="shared" si="26"/>
        <v>8.579448979591799</v>
      </c>
      <c r="AP57" s="43">
        <f t="shared" si="27"/>
        <v>19.412307999999999</v>
      </c>
      <c r="AQ57" s="83">
        <f t="shared" si="28"/>
        <v>8.6568546000000008</v>
      </c>
      <c r="AR57" s="6">
        <f t="shared" si="29"/>
        <v>8.579448979591799</v>
      </c>
      <c r="AS57" s="79">
        <f t="shared" si="30"/>
        <v>0</v>
      </c>
      <c r="AT57" s="83">
        <f t="shared" si="31"/>
        <v>0</v>
      </c>
      <c r="AU57" s="6">
        <f t="shared" si="32"/>
        <v>8.579448979591799</v>
      </c>
      <c r="AV57" s="79">
        <f t="shared" si="33"/>
        <v>0</v>
      </c>
      <c r="AW57" s="83">
        <f t="shared" si="34"/>
        <v>0</v>
      </c>
      <c r="AX57" s="43">
        <f t="shared" si="35"/>
        <v>0</v>
      </c>
      <c r="AY57" s="43">
        <f t="shared" si="36"/>
        <v>0</v>
      </c>
      <c r="AZ57" s="43">
        <f t="shared" si="37"/>
        <v>0</v>
      </c>
    </row>
    <row r="58" spans="2:53" x14ac:dyDescent="0.25">
      <c r="B58" s="89">
        <v>8095500000</v>
      </c>
      <c r="C58" s="89">
        <v>-23.437279</v>
      </c>
      <c r="D58" s="89">
        <v>7.9580355000000003</v>
      </c>
      <c r="E58" s="89">
        <v>16.773249</v>
      </c>
      <c r="F58" s="89">
        <v>-85.213104000000001</v>
      </c>
      <c r="G58" s="89">
        <v>-8.4945126000000002</v>
      </c>
      <c r="H58" s="8"/>
      <c r="I58" s="6">
        <f t="shared" si="68"/>
        <v>8.7407653061224</v>
      </c>
      <c r="J58" s="6">
        <f t="shared" si="69"/>
        <v>16.553640000000001</v>
      </c>
      <c r="K58" s="83">
        <f t="shared" si="7"/>
        <v>7.6231727999999999</v>
      </c>
      <c r="L58" s="6">
        <f t="shared" si="8"/>
        <v>8.7407653061224</v>
      </c>
      <c r="M58" s="79">
        <f t="shared" si="9"/>
        <v>16.341699999999999</v>
      </c>
      <c r="N58" s="83">
        <f t="shared" si="10"/>
        <v>7.1570806999999999</v>
      </c>
      <c r="O58" s="6">
        <f t="shared" si="11"/>
        <v>8.7407653061224</v>
      </c>
      <c r="P58" s="79">
        <f t="shared" si="12"/>
        <v>15.435022</v>
      </c>
      <c r="Q58" s="83">
        <f t="shared" si="13"/>
        <v>6.1160851000000003</v>
      </c>
      <c r="R58" s="6">
        <f t="shared" si="14"/>
        <v>8.7407653061224</v>
      </c>
      <c r="S58" s="79">
        <f t="shared" si="15"/>
        <v>0</v>
      </c>
      <c r="T58" s="83">
        <f t="shared" si="16"/>
        <v>0</v>
      </c>
      <c r="U58" s="6">
        <f t="shared" si="17"/>
        <v>8.7407653061224</v>
      </c>
      <c r="V58" s="79">
        <f t="shared" si="18"/>
        <v>0</v>
      </c>
      <c r="W58" s="83">
        <f t="shared" si="19"/>
        <v>0</v>
      </c>
      <c r="X58" s="43">
        <f t="shared" si="20"/>
        <v>0</v>
      </c>
      <c r="Y58" s="43">
        <f t="shared" ref="Y58:Z58" si="93">C582</f>
        <v>0</v>
      </c>
      <c r="Z58" s="43">
        <f t="shared" si="93"/>
        <v>0</v>
      </c>
      <c r="AB58" s="89">
        <v>8095500000</v>
      </c>
      <c r="AC58" s="89">
        <v>-25.192114</v>
      </c>
      <c r="AD58" s="89">
        <v>7.4905586</v>
      </c>
      <c r="AE58" s="89">
        <v>17.919633999999999</v>
      </c>
      <c r="AF58" s="89">
        <v>-90.313834999999997</v>
      </c>
      <c r="AG58" s="89">
        <v>-10.286676999999999</v>
      </c>
      <c r="AH58" s="8"/>
      <c r="AI58" s="6">
        <f t="shared" si="71"/>
        <v>8.7407653061224</v>
      </c>
      <c r="AJ58" s="6">
        <f t="shared" si="72"/>
        <v>18.26755</v>
      </c>
      <c r="AK58" s="83">
        <f t="shared" si="22"/>
        <v>7.5409879999999996</v>
      </c>
      <c r="AL58" s="6">
        <f t="shared" si="23"/>
        <v>8.7407653061224</v>
      </c>
      <c r="AM58" s="79">
        <f t="shared" si="24"/>
        <v>18.800148</v>
      </c>
      <c r="AN58" s="83">
        <f t="shared" si="25"/>
        <v>7.7537874999999996</v>
      </c>
      <c r="AO58" s="6">
        <f t="shared" si="26"/>
        <v>8.7407653061224</v>
      </c>
      <c r="AP58" s="43">
        <f t="shared" si="27"/>
        <v>18.955770000000001</v>
      </c>
      <c r="AQ58" s="83">
        <f t="shared" si="28"/>
        <v>7.7881112000000003</v>
      </c>
      <c r="AR58" s="6">
        <f t="shared" si="29"/>
        <v>8.7407653061224</v>
      </c>
      <c r="AS58" s="79">
        <f t="shared" si="30"/>
        <v>0</v>
      </c>
      <c r="AT58" s="83">
        <f t="shared" si="31"/>
        <v>0</v>
      </c>
      <c r="AU58" s="6">
        <f t="shared" si="32"/>
        <v>8.7407653061224</v>
      </c>
      <c r="AV58" s="79">
        <f t="shared" si="33"/>
        <v>0</v>
      </c>
      <c r="AW58" s="83">
        <f t="shared" si="34"/>
        <v>0</v>
      </c>
      <c r="AX58" s="43">
        <f t="shared" si="35"/>
        <v>0</v>
      </c>
      <c r="AY58" s="43">
        <f t="shared" si="36"/>
        <v>0</v>
      </c>
      <c r="AZ58" s="43">
        <f t="shared" si="37"/>
        <v>0</v>
      </c>
    </row>
    <row r="59" spans="2:53" x14ac:dyDescent="0.25">
      <c r="B59" s="89">
        <v>8256816326.5305996</v>
      </c>
      <c r="C59" s="89">
        <v>-24.080300999999999</v>
      </c>
      <c r="D59" s="89">
        <v>8.4115304999999996</v>
      </c>
      <c r="E59" s="89">
        <v>17.264557</v>
      </c>
      <c r="F59" s="89">
        <v>-90.230369999999994</v>
      </c>
      <c r="G59" s="89">
        <v>-9.1279897999999999</v>
      </c>
      <c r="H59" s="8"/>
      <c r="I59" s="6">
        <f t="shared" si="68"/>
        <v>8.9020816326530987</v>
      </c>
      <c r="J59" s="6">
        <f t="shared" si="69"/>
        <v>15.680960000000001</v>
      </c>
      <c r="K59" s="83">
        <f t="shared" si="7"/>
        <v>6.7209082000000002</v>
      </c>
      <c r="L59" s="6">
        <f t="shared" si="8"/>
        <v>8.9020816326530987</v>
      </c>
      <c r="M59" s="79">
        <f t="shared" si="9"/>
        <v>15.561287</v>
      </c>
      <c r="N59" s="83">
        <f t="shared" si="10"/>
        <v>6.3441529000000001</v>
      </c>
      <c r="O59" s="6">
        <f t="shared" si="11"/>
        <v>8.9020816326530987</v>
      </c>
      <c r="P59" s="79">
        <f t="shared" si="12"/>
        <v>14.976495</v>
      </c>
      <c r="Q59" s="83">
        <f t="shared" si="13"/>
        <v>5.6328453999999999</v>
      </c>
      <c r="R59" s="6">
        <f t="shared" si="14"/>
        <v>8.9020816326530987</v>
      </c>
      <c r="S59" s="79">
        <f t="shared" si="15"/>
        <v>0</v>
      </c>
      <c r="T59" s="83">
        <f t="shared" si="16"/>
        <v>0</v>
      </c>
      <c r="U59" s="6">
        <f t="shared" si="17"/>
        <v>8.9020816326530987</v>
      </c>
      <c r="V59" s="79">
        <f t="shared" si="18"/>
        <v>0</v>
      </c>
      <c r="W59" s="83">
        <f t="shared" si="19"/>
        <v>0</v>
      </c>
      <c r="X59" s="43">
        <f t="shared" si="20"/>
        <v>0</v>
      </c>
      <c r="Y59" s="43">
        <f t="shared" ref="Y59:Z59" si="94">C583</f>
        <v>0</v>
      </c>
      <c r="Z59" s="43">
        <f t="shared" si="94"/>
        <v>0</v>
      </c>
      <c r="AB59" s="89">
        <v>8256816326.5305996</v>
      </c>
      <c r="AC59" s="89">
        <v>-25.774162</v>
      </c>
      <c r="AD59" s="89">
        <v>7.8437742999999998</v>
      </c>
      <c r="AE59" s="89">
        <v>18.346039000000001</v>
      </c>
      <c r="AF59" s="89">
        <v>-93.343604999999997</v>
      </c>
      <c r="AG59" s="89">
        <v>-10.883324999999999</v>
      </c>
      <c r="AH59" s="8"/>
      <c r="AI59" s="6">
        <f t="shared" si="71"/>
        <v>8.9020816326530987</v>
      </c>
      <c r="AJ59" s="6">
        <f t="shared" si="72"/>
        <v>17.460778999999999</v>
      </c>
      <c r="AK59" s="83">
        <f t="shared" si="22"/>
        <v>6.7509408000000004</v>
      </c>
      <c r="AL59" s="6">
        <f t="shared" si="23"/>
        <v>8.9020816326530987</v>
      </c>
      <c r="AM59" s="79">
        <f t="shared" si="24"/>
        <v>17.916488999999999</v>
      </c>
      <c r="AN59" s="83">
        <f t="shared" si="25"/>
        <v>7.2332996999999999</v>
      </c>
      <c r="AO59" s="6">
        <f t="shared" si="26"/>
        <v>8.9020816326530987</v>
      </c>
      <c r="AP59" s="43">
        <f t="shared" si="27"/>
        <v>18.936115000000001</v>
      </c>
      <c r="AQ59" s="83">
        <f t="shared" si="28"/>
        <v>8.1415194999999994</v>
      </c>
      <c r="AR59" s="6">
        <f t="shared" si="29"/>
        <v>8.9020816326530987</v>
      </c>
      <c r="AS59" s="79">
        <f t="shared" si="30"/>
        <v>0</v>
      </c>
      <c r="AT59" s="83">
        <f t="shared" si="31"/>
        <v>0</v>
      </c>
      <c r="AU59" s="6">
        <f t="shared" si="32"/>
        <v>8.9020816326530987</v>
      </c>
      <c r="AV59" s="79">
        <f t="shared" si="33"/>
        <v>0</v>
      </c>
      <c r="AW59" s="83">
        <f t="shared" si="34"/>
        <v>0</v>
      </c>
      <c r="AX59" s="43">
        <f t="shared" si="35"/>
        <v>0</v>
      </c>
      <c r="AY59" s="43">
        <f t="shared" si="36"/>
        <v>0</v>
      </c>
      <c r="AZ59" s="43">
        <f t="shared" si="37"/>
        <v>0</v>
      </c>
    </row>
    <row r="60" spans="2:53" x14ac:dyDescent="0.25">
      <c r="B60" s="89">
        <v>8418132653.0612001</v>
      </c>
      <c r="C60" s="89">
        <v>-23.903203999999999</v>
      </c>
      <c r="D60" s="89">
        <v>8.7270383999999996</v>
      </c>
      <c r="E60" s="89">
        <v>17.589466000000002</v>
      </c>
      <c r="F60" s="89">
        <v>-89.288062999999994</v>
      </c>
      <c r="G60" s="89">
        <v>-8.9365767999999992</v>
      </c>
      <c r="H60" s="8"/>
      <c r="I60" s="6">
        <f t="shared" si="68"/>
        <v>9.0633979591836997</v>
      </c>
      <c r="J60" s="6">
        <f t="shared" si="69"/>
        <v>14.935816000000001</v>
      </c>
      <c r="K60" s="83">
        <f t="shared" si="7"/>
        <v>5.9547429000000003</v>
      </c>
      <c r="L60" s="6">
        <f t="shared" si="8"/>
        <v>9.0633979591836997</v>
      </c>
      <c r="M60" s="79">
        <f t="shared" si="9"/>
        <v>13.537112</v>
      </c>
      <c r="N60" s="83">
        <f t="shared" si="10"/>
        <v>4.8524703999999996</v>
      </c>
      <c r="O60" s="6">
        <f t="shared" si="11"/>
        <v>9.0633979591836997</v>
      </c>
      <c r="P60" s="79">
        <f t="shared" si="12"/>
        <v>13.00572</v>
      </c>
      <c r="Q60" s="83">
        <f t="shared" si="13"/>
        <v>4.1727781000000004</v>
      </c>
      <c r="R60" s="6">
        <f t="shared" si="14"/>
        <v>9.0633979591836997</v>
      </c>
      <c r="S60" s="79">
        <f t="shared" si="15"/>
        <v>0</v>
      </c>
      <c r="T60" s="83">
        <f t="shared" si="16"/>
        <v>0</v>
      </c>
      <c r="U60" s="6">
        <f t="shared" si="17"/>
        <v>9.0633979591836997</v>
      </c>
      <c r="V60" s="79">
        <f t="shared" si="18"/>
        <v>0</v>
      </c>
      <c r="W60" s="83">
        <f t="shared" si="19"/>
        <v>0</v>
      </c>
      <c r="X60" s="43">
        <f t="shared" si="20"/>
        <v>0</v>
      </c>
      <c r="Y60" s="43">
        <f t="shared" ref="Y60:Z60" si="95">C584</f>
        <v>0</v>
      </c>
      <c r="Z60" s="43">
        <f t="shared" si="95"/>
        <v>0</v>
      </c>
      <c r="AB60" s="89">
        <v>8418132653.0612001</v>
      </c>
      <c r="AC60" s="89">
        <v>-25.261372000000001</v>
      </c>
      <c r="AD60" s="89">
        <v>8.0303354000000002</v>
      </c>
      <c r="AE60" s="89">
        <v>18.625457999999998</v>
      </c>
      <c r="AF60" s="89">
        <v>-92.088149999999999</v>
      </c>
      <c r="AG60" s="89">
        <v>-10.336793</v>
      </c>
      <c r="AH60" s="8"/>
      <c r="AI60" s="6">
        <f t="shared" si="71"/>
        <v>9.0633979591836997</v>
      </c>
      <c r="AJ60" s="6">
        <f t="shared" si="72"/>
        <v>16.903483999999999</v>
      </c>
      <c r="AK60" s="83">
        <f t="shared" si="22"/>
        <v>6.2211046000000003</v>
      </c>
      <c r="AL60" s="6">
        <f t="shared" si="23"/>
        <v>9.0633979591836997</v>
      </c>
      <c r="AM60" s="79">
        <f t="shared" si="24"/>
        <v>17.011486000000001</v>
      </c>
      <c r="AN60" s="83">
        <f t="shared" si="25"/>
        <v>6.4217529000000004</v>
      </c>
      <c r="AO60" s="6">
        <f t="shared" si="26"/>
        <v>9.0633979591836997</v>
      </c>
      <c r="AP60" s="43">
        <f t="shared" si="27"/>
        <v>18.566986</v>
      </c>
      <c r="AQ60" s="83">
        <f t="shared" si="28"/>
        <v>7.8462205000000003</v>
      </c>
      <c r="AR60" s="6">
        <f t="shared" si="29"/>
        <v>9.0633979591836997</v>
      </c>
      <c r="AS60" s="79">
        <f t="shared" si="30"/>
        <v>0</v>
      </c>
      <c r="AT60" s="83">
        <f t="shared" si="31"/>
        <v>0</v>
      </c>
      <c r="AU60" s="6">
        <f t="shared" si="32"/>
        <v>9.0633979591836997</v>
      </c>
      <c r="AV60" s="79">
        <f t="shared" si="33"/>
        <v>0</v>
      </c>
      <c r="AW60" s="83">
        <f t="shared" si="34"/>
        <v>0</v>
      </c>
      <c r="AX60" s="43">
        <f t="shared" si="35"/>
        <v>0</v>
      </c>
      <c r="AY60" s="43">
        <f t="shared" si="36"/>
        <v>0</v>
      </c>
      <c r="AZ60" s="43">
        <f t="shared" si="37"/>
        <v>0</v>
      </c>
    </row>
    <row r="61" spans="2:53" x14ac:dyDescent="0.25">
      <c r="B61" s="89">
        <v>8579448979.5917997</v>
      </c>
      <c r="C61" s="89">
        <v>-23.476148999999999</v>
      </c>
      <c r="D61" s="89">
        <v>8.2198887000000003</v>
      </c>
      <c r="E61" s="89">
        <v>17.078769999999999</v>
      </c>
      <c r="F61" s="89">
        <v>-87.222755000000006</v>
      </c>
      <c r="G61" s="89">
        <v>-8.5227193999999997</v>
      </c>
      <c r="H61" s="8"/>
      <c r="I61" s="6">
        <f t="shared" si="68"/>
        <v>9.2247142857143007</v>
      </c>
      <c r="J61" s="6">
        <f t="shared" si="69"/>
        <v>14.308486</v>
      </c>
      <c r="K61" s="83">
        <f t="shared" si="7"/>
        <v>5.2945633000000001</v>
      </c>
      <c r="L61" s="6">
        <f t="shared" si="8"/>
        <v>9.2247142857143007</v>
      </c>
      <c r="M61" s="79">
        <f t="shared" si="9"/>
        <v>14.018291</v>
      </c>
      <c r="N61" s="83">
        <f t="shared" si="10"/>
        <v>4.7776537000000001</v>
      </c>
      <c r="O61" s="6">
        <f t="shared" si="11"/>
        <v>9.2247142857143007</v>
      </c>
      <c r="P61" s="79">
        <f t="shared" si="12"/>
        <v>13.543397000000001</v>
      </c>
      <c r="Q61" s="83">
        <f t="shared" si="13"/>
        <v>4.1755633000000003</v>
      </c>
      <c r="R61" s="6">
        <f t="shared" si="14"/>
        <v>9.2247142857143007</v>
      </c>
      <c r="S61" s="79">
        <f t="shared" si="15"/>
        <v>0</v>
      </c>
      <c r="T61" s="83">
        <f t="shared" si="16"/>
        <v>0</v>
      </c>
      <c r="U61" s="6">
        <f t="shared" si="17"/>
        <v>9.2247142857143007</v>
      </c>
      <c r="V61" s="79">
        <f t="shared" si="18"/>
        <v>0</v>
      </c>
      <c r="W61" s="83">
        <f t="shared" si="19"/>
        <v>0</v>
      </c>
      <c r="X61" s="43">
        <f t="shared" si="20"/>
        <v>0</v>
      </c>
      <c r="Y61" s="43">
        <f t="shared" ref="Y61:Z61" si="96">C585</f>
        <v>0</v>
      </c>
      <c r="Z61" s="43">
        <f t="shared" si="96"/>
        <v>0</v>
      </c>
      <c r="AB61" s="89">
        <v>8579448979.5917997</v>
      </c>
      <c r="AC61" s="89">
        <v>-25.500620000000001</v>
      </c>
      <c r="AD61" s="89">
        <v>8.0801944999999993</v>
      </c>
      <c r="AE61" s="89">
        <v>18.709607999999999</v>
      </c>
      <c r="AF61" s="89">
        <v>-92.358711</v>
      </c>
      <c r="AG61" s="89">
        <v>-10.565253</v>
      </c>
      <c r="AH61" s="8"/>
      <c r="AI61" s="6">
        <f t="shared" si="71"/>
        <v>9.2247142857143007</v>
      </c>
      <c r="AJ61" s="6">
        <f t="shared" si="72"/>
        <v>17.149887</v>
      </c>
      <c r="AK61" s="83">
        <f t="shared" si="22"/>
        <v>6.4490952000000004</v>
      </c>
      <c r="AL61" s="6">
        <f t="shared" si="23"/>
        <v>9.2247142857143007</v>
      </c>
      <c r="AM61" s="79">
        <f t="shared" si="24"/>
        <v>18.923566999999998</v>
      </c>
      <c r="AN61" s="83">
        <f t="shared" si="25"/>
        <v>7.9489850999999998</v>
      </c>
      <c r="AO61" s="6">
        <f t="shared" si="26"/>
        <v>9.2247142857143007</v>
      </c>
      <c r="AP61" s="43">
        <f t="shared" si="27"/>
        <v>18.559546000000001</v>
      </c>
      <c r="AQ61" s="83">
        <f t="shared" si="28"/>
        <v>7.4675631999999998</v>
      </c>
      <c r="AR61" s="6">
        <f t="shared" si="29"/>
        <v>9.2247142857143007</v>
      </c>
      <c r="AS61" s="79">
        <f t="shared" si="30"/>
        <v>0</v>
      </c>
      <c r="AT61" s="83">
        <f t="shared" si="31"/>
        <v>0</v>
      </c>
      <c r="AU61" s="6">
        <f t="shared" si="32"/>
        <v>9.2247142857143007</v>
      </c>
      <c r="AV61" s="79">
        <f t="shared" si="33"/>
        <v>0</v>
      </c>
      <c r="AW61" s="83">
        <f t="shared" si="34"/>
        <v>0</v>
      </c>
      <c r="AX61" s="43">
        <f t="shared" si="35"/>
        <v>0</v>
      </c>
      <c r="AY61" s="43">
        <f t="shared" si="36"/>
        <v>0</v>
      </c>
      <c r="AZ61" s="43">
        <f t="shared" si="37"/>
        <v>0</v>
      </c>
    </row>
    <row r="62" spans="2:53" x14ac:dyDescent="0.25">
      <c r="B62" s="89">
        <v>8740765306.1224003</v>
      </c>
      <c r="C62" s="89">
        <v>-24.111515000000001</v>
      </c>
      <c r="D62" s="89">
        <v>7.6231727999999999</v>
      </c>
      <c r="E62" s="89">
        <v>16.553640000000001</v>
      </c>
      <c r="F62" s="89">
        <v>-87.281120000000001</v>
      </c>
      <c r="G62" s="89">
        <v>-9.1173438999999998</v>
      </c>
      <c r="H62" s="8"/>
      <c r="I62" s="6">
        <f t="shared" si="68"/>
        <v>9.3860306122449</v>
      </c>
      <c r="J62" s="6">
        <f t="shared" si="69"/>
        <v>13.923075000000001</v>
      </c>
      <c r="K62" s="83">
        <f t="shared" si="7"/>
        <v>4.9020462</v>
      </c>
      <c r="L62" s="6">
        <f t="shared" si="8"/>
        <v>9.3860306122449</v>
      </c>
      <c r="M62" s="79">
        <f t="shared" si="9"/>
        <v>14.026887</v>
      </c>
      <c r="N62" s="83">
        <f t="shared" si="10"/>
        <v>4.7375112000000001</v>
      </c>
      <c r="O62" s="6">
        <f t="shared" si="11"/>
        <v>9.3860306122449</v>
      </c>
      <c r="P62" s="79">
        <f t="shared" si="12"/>
        <v>13.683135</v>
      </c>
      <c r="Q62" s="83">
        <f t="shared" si="13"/>
        <v>4.2897825000000003</v>
      </c>
      <c r="R62" s="6">
        <f t="shared" si="14"/>
        <v>9.3860306122449</v>
      </c>
      <c r="S62" s="79">
        <f t="shared" si="15"/>
        <v>0</v>
      </c>
      <c r="T62" s="83">
        <f t="shared" si="16"/>
        <v>0</v>
      </c>
      <c r="U62" s="6">
        <f t="shared" si="17"/>
        <v>9.3860306122449</v>
      </c>
      <c r="V62" s="79">
        <f t="shared" si="18"/>
        <v>0</v>
      </c>
      <c r="W62" s="83">
        <f t="shared" si="19"/>
        <v>0</v>
      </c>
      <c r="X62" s="43">
        <f t="shared" si="20"/>
        <v>0</v>
      </c>
      <c r="Y62" s="43">
        <f t="shared" ref="Y62:Z62" si="97">C586</f>
        <v>0</v>
      </c>
      <c r="Z62" s="43">
        <f t="shared" si="97"/>
        <v>0</v>
      </c>
      <c r="AB62" s="89">
        <v>8740765306.1224003</v>
      </c>
      <c r="AC62" s="89">
        <v>-25.954543999999999</v>
      </c>
      <c r="AD62" s="89">
        <v>7.5409879999999996</v>
      </c>
      <c r="AE62" s="89">
        <v>18.26755</v>
      </c>
      <c r="AF62" s="89">
        <v>-94.183907000000005</v>
      </c>
      <c r="AG62" s="89">
        <v>-10.986196</v>
      </c>
      <c r="AH62" s="8"/>
      <c r="AI62" s="6">
        <f t="shared" si="71"/>
        <v>9.3860306122449</v>
      </c>
      <c r="AJ62" s="6">
        <f t="shared" si="72"/>
        <v>17.299617999999999</v>
      </c>
      <c r="AK62" s="83">
        <f t="shared" si="22"/>
        <v>6.6819663</v>
      </c>
      <c r="AL62" s="6">
        <f t="shared" si="23"/>
        <v>9.3860306122449</v>
      </c>
      <c r="AM62" s="79">
        <f t="shared" si="24"/>
        <v>17.831510999999999</v>
      </c>
      <c r="AN62" s="83">
        <f t="shared" si="25"/>
        <v>7.0785117</v>
      </c>
      <c r="AO62" s="6">
        <f t="shared" si="26"/>
        <v>9.3860306122449</v>
      </c>
      <c r="AP62" s="43">
        <f t="shared" si="27"/>
        <v>18.119564</v>
      </c>
      <c r="AQ62" s="83">
        <f t="shared" si="28"/>
        <v>7.2444353000000001</v>
      </c>
      <c r="AR62" s="6">
        <f t="shared" si="29"/>
        <v>9.3860306122449</v>
      </c>
      <c r="AS62" s="79">
        <f t="shared" si="30"/>
        <v>0</v>
      </c>
      <c r="AT62" s="83">
        <f t="shared" si="31"/>
        <v>0</v>
      </c>
      <c r="AU62" s="6">
        <f t="shared" si="32"/>
        <v>9.3860306122449</v>
      </c>
      <c r="AV62" s="79">
        <f t="shared" si="33"/>
        <v>0</v>
      </c>
      <c r="AW62" s="83">
        <f t="shared" si="34"/>
        <v>0</v>
      </c>
      <c r="AX62" s="43">
        <f t="shared" si="35"/>
        <v>0</v>
      </c>
      <c r="AY62" s="43">
        <f t="shared" si="36"/>
        <v>0</v>
      </c>
      <c r="AZ62" s="43">
        <f t="shared" si="37"/>
        <v>0</v>
      </c>
    </row>
    <row r="63" spans="2:53" x14ac:dyDescent="0.25">
      <c r="B63" s="89">
        <v>8902081632.6530991</v>
      </c>
      <c r="C63" s="89">
        <v>-24.145277</v>
      </c>
      <c r="D63" s="89">
        <v>6.7209082000000002</v>
      </c>
      <c r="E63" s="89">
        <v>15.680960000000001</v>
      </c>
      <c r="F63" s="89">
        <v>-86.433982999999998</v>
      </c>
      <c r="G63" s="89">
        <v>-9.1513386000000008</v>
      </c>
      <c r="H63" s="8"/>
      <c r="I63" s="6">
        <f t="shared" si="68"/>
        <v>9.5473469387754992</v>
      </c>
      <c r="J63" s="6">
        <f t="shared" si="69"/>
        <v>13.91835</v>
      </c>
      <c r="K63" s="83">
        <f t="shared" si="7"/>
        <v>4.8799514999999998</v>
      </c>
      <c r="L63" s="6">
        <f t="shared" si="8"/>
        <v>9.5473469387754992</v>
      </c>
      <c r="M63" s="79">
        <f t="shared" si="9"/>
        <v>12.906572000000001</v>
      </c>
      <c r="N63" s="83">
        <f t="shared" si="10"/>
        <v>4.2403554999999997</v>
      </c>
      <c r="O63" s="6">
        <f t="shared" si="11"/>
        <v>9.5473469387754992</v>
      </c>
      <c r="P63" s="79">
        <f t="shared" si="12"/>
        <v>12.788361999999999</v>
      </c>
      <c r="Q63" s="83">
        <f t="shared" si="13"/>
        <v>4.0238500000000004</v>
      </c>
      <c r="R63" s="6">
        <f t="shared" si="14"/>
        <v>9.5473469387754992</v>
      </c>
      <c r="S63" s="79">
        <f t="shared" si="15"/>
        <v>0</v>
      </c>
      <c r="T63" s="83">
        <f t="shared" si="16"/>
        <v>0</v>
      </c>
      <c r="U63" s="6">
        <f t="shared" si="17"/>
        <v>9.5473469387754992</v>
      </c>
      <c r="V63" s="79">
        <f t="shared" si="18"/>
        <v>0</v>
      </c>
      <c r="W63" s="83">
        <f t="shared" si="19"/>
        <v>0</v>
      </c>
      <c r="X63" s="43">
        <f t="shared" si="20"/>
        <v>0</v>
      </c>
      <c r="Y63" s="43">
        <f t="shared" ref="Y63:Z63" si="98">C587</f>
        <v>0</v>
      </c>
      <c r="Z63" s="43">
        <f t="shared" si="98"/>
        <v>0</v>
      </c>
      <c r="AB63" s="89">
        <v>8902081632.6530991</v>
      </c>
      <c r="AC63" s="89">
        <v>-25.611201999999999</v>
      </c>
      <c r="AD63" s="89">
        <v>6.7509408000000004</v>
      </c>
      <c r="AE63" s="89">
        <v>17.460778999999999</v>
      </c>
      <c r="AF63" s="89">
        <v>-89.902405000000002</v>
      </c>
      <c r="AG63" s="89">
        <v>-10.628235</v>
      </c>
      <c r="AH63" s="8"/>
      <c r="AI63" s="6">
        <f t="shared" si="71"/>
        <v>9.5473469387754992</v>
      </c>
      <c r="AJ63" s="6">
        <f t="shared" si="72"/>
        <v>16.992305999999999</v>
      </c>
      <c r="AK63" s="83">
        <f t="shared" si="22"/>
        <v>6.4337062999999999</v>
      </c>
      <c r="AL63" s="6">
        <f t="shared" si="23"/>
        <v>9.5473469387754992</v>
      </c>
      <c r="AM63" s="79">
        <f t="shared" si="24"/>
        <v>15.985010000000001</v>
      </c>
      <c r="AN63" s="83">
        <f t="shared" si="25"/>
        <v>5.6501621999999996</v>
      </c>
      <c r="AO63" s="6">
        <f t="shared" si="26"/>
        <v>9.5473469387754992</v>
      </c>
      <c r="AP63" s="43">
        <f t="shared" si="27"/>
        <v>15.246689999999999</v>
      </c>
      <c r="AQ63" s="83">
        <f t="shared" si="28"/>
        <v>4.7957353999999999</v>
      </c>
      <c r="AR63" s="6">
        <f t="shared" si="29"/>
        <v>9.5473469387754992</v>
      </c>
      <c r="AS63" s="79">
        <f t="shared" si="30"/>
        <v>0</v>
      </c>
      <c r="AT63" s="83">
        <f t="shared" si="31"/>
        <v>0</v>
      </c>
      <c r="AU63" s="6">
        <f t="shared" si="32"/>
        <v>9.5473469387754992</v>
      </c>
      <c r="AV63" s="79">
        <f t="shared" si="33"/>
        <v>0</v>
      </c>
      <c r="AW63" s="83">
        <f t="shared" si="34"/>
        <v>0</v>
      </c>
      <c r="AX63" s="43">
        <f t="shared" si="35"/>
        <v>0</v>
      </c>
      <c r="AY63" s="43">
        <f t="shared" si="36"/>
        <v>0</v>
      </c>
      <c r="AZ63" s="43">
        <f t="shared" si="37"/>
        <v>0</v>
      </c>
    </row>
    <row r="64" spans="2:53" x14ac:dyDescent="0.25">
      <c r="B64" s="89">
        <v>9063397959.1837006</v>
      </c>
      <c r="C64" s="89">
        <v>-23.60256</v>
      </c>
      <c r="D64" s="89">
        <v>5.9547429000000003</v>
      </c>
      <c r="E64" s="89">
        <v>14.935816000000001</v>
      </c>
      <c r="F64" s="89">
        <v>-82.188407999999995</v>
      </c>
      <c r="G64" s="89">
        <v>-8.6114692999999995</v>
      </c>
      <c r="H64" s="8"/>
      <c r="I64" s="6">
        <f t="shared" si="68"/>
        <v>9.7086632653061002</v>
      </c>
      <c r="J64" s="6">
        <f t="shared" si="69"/>
        <v>14.116002</v>
      </c>
      <c r="K64" s="83">
        <f t="shared" si="7"/>
        <v>5.1423082000000004</v>
      </c>
      <c r="L64" s="6">
        <f t="shared" si="8"/>
        <v>9.7086632653061002</v>
      </c>
      <c r="M64" s="79">
        <f t="shared" si="9"/>
        <v>14.016830000000001</v>
      </c>
      <c r="N64" s="83">
        <f t="shared" si="10"/>
        <v>4.7605905999999996</v>
      </c>
      <c r="O64" s="6">
        <f t="shared" si="11"/>
        <v>9.7086632653061002</v>
      </c>
      <c r="P64" s="79">
        <f t="shared" si="12"/>
        <v>13.545432</v>
      </c>
      <c r="Q64" s="83">
        <f t="shared" si="13"/>
        <v>4.1997432999999997</v>
      </c>
      <c r="R64" s="6">
        <f t="shared" si="14"/>
        <v>9.7086632653061002</v>
      </c>
      <c r="S64" s="79">
        <f t="shared" si="15"/>
        <v>0</v>
      </c>
      <c r="T64" s="83">
        <f t="shared" si="16"/>
        <v>0</v>
      </c>
      <c r="U64" s="6">
        <f t="shared" si="17"/>
        <v>9.7086632653061002</v>
      </c>
      <c r="V64" s="79">
        <f t="shared" si="18"/>
        <v>0</v>
      </c>
      <c r="W64" s="83">
        <f t="shared" si="19"/>
        <v>0</v>
      </c>
      <c r="X64" s="43">
        <f t="shared" si="20"/>
        <v>0</v>
      </c>
      <c r="Y64" s="43">
        <f t="shared" ref="Y64:Z64" si="99">C588</f>
        <v>0</v>
      </c>
      <c r="Z64" s="43">
        <f t="shared" si="99"/>
        <v>0</v>
      </c>
      <c r="AB64" s="89">
        <v>9063397959.1837006</v>
      </c>
      <c r="AC64" s="89">
        <v>-25.479821999999999</v>
      </c>
      <c r="AD64" s="89">
        <v>6.2211046000000003</v>
      </c>
      <c r="AE64" s="89">
        <v>16.903483999999999</v>
      </c>
      <c r="AF64" s="89">
        <v>-87.556038000000001</v>
      </c>
      <c r="AG64" s="89">
        <v>-10.515088</v>
      </c>
      <c r="AH64" s="8"/>
      <c r="AI64" s="6">
        <f t="shared" si="71"/>
        <v>9.7086632653061002</v>
      </c>
      <c r="AJ64" s="6">
        <f t="shared" si="72"/>
        <v>16.514676999999999</v>
      </c>
      <c r="AK64" s="83">
        <f t="shared" si="22"/>
        <v>6.0111346000000001</v>
      </c>
      <c r="AL64" s="6">
        <f t="shared" si="23"/>
        <v>9.7086632653061002</v>
      </c>
      <c r="AM64" s="79">
        <f t="shared" si="24"/>
        <v>15.962484</v>
      </c>
      <c r="AN64" s="83">
        <f t="shared" si="25"/>
        <v>5.1768745999999997</v>
      </c>
      <c r="AO64" s="6">
        <f t="shared" si="26"/>
        <v>9.7086632653061002</v>
      </c>
      <c r="AP64" s="43">
        <f t="shared" si="27"/>
        <v>15.381321</v>
      </c>
      <c r="AQ64" s="83">
        <f t="shared" si="28"/>
        <v>4.4889169000000004</v>
      </c>
      <c r="AR64" s="6">
        <f t="shared" si="29"/>
        <v>9.7086632653061002</v>
      </c>
      <c r="AS64" s="79">
        <f t="shared" si="30"/>
        <v>0</v>
      </c>
      <c r="AT64" s="83">
        <f t="shared" si="31"/>
        <v>0</v>
      </c>
      <c r="AU64" s="6">
        <f t="shared" si="32"/>
        <v>9.7086632653061002</v>
      </c>
      <c r="AV64" s="79">
        <f t="shared" si="33"/>
        <v>0</v>
      </c>
      <c r="AW64" s="83">
        <f t="shared" si="34"/>
        <v>0</v>
      </c>
      <c r="AX64" s="43">
        <f t="shared" si="35"/>
        <v>0</v>
      </c>
      <c r="AY64" s="43">
        <f t="shared" si="36"/>
        <v>0</v>
      </c>
      <c r="AZ64" s="43">
        <f t="shared" si="37"/>
        <v>0</v>
      </c>
    </row>
    <row r="65" spans="2:52" x14ac:dyDescent="0.25">
      <c r="B65" s="89">
        <v>9224714285.7143002</v>
      </c>
      <c r="C65" s="89">
        <v>-24.165092000000001</v>
      </c>
      <c r="D65" s="89">
        <v>5.2945633000000001</v>
      </c>
      <c r="E65" s="89">
        <v>14.308486</v>
      </c>
      <c r="F65" s="89">
        <v>-82.844855999999993</v>
      </c>
      <c r="G65" s="89">
        <v>-9.1804123000000004</v>
      </c>
      <c r="H65" s="8"/>
      <c r="I65" s="6">
        <f t="shared" si="68"/>
        <v>9.8699795918367013</v>
      </c>
      <c r="J65" s="6">
        <f t="shared" si="69"/>
        <v>14.592044</v>
      </c>
      <c r="K65" s="83">
        <f t="shared" si="7"/>
        <v>5.5876427</v>
      </c>
      <c r="L65" s="6">
        <f t="shared" si="8"/>
        <v>9.8699795918367013</v>
      </c>
      <c r="M65" s="79">
        <f t="shared" si="9"/>
        <v>14.431393999999999</v>
      </c>
      <c r="N65" s="83">
        <f t="shared" si="10"/>
        <v>5.3605622999999998</v>
      </c>
      <c r="O65" s="6">
        <f t="shared" si="11"/>
        <v>9.8699795918367013</v>
      </c>
      <c r="P65" s="79">
        <f t="shared" si="12"/>
        <v>13.728343000000001</v>
      </c>
      <c r="Q65" s="83">
        <f t="shared" si="13"/>
        <v>4.5791287000000001</v>
      </c>
      <c r="R65" s="6">
        <f t="shared" si="14"/>
        <v>9.8699795918367013</v>
      </c>
      <c r="S65" s="79">
        <f t="shared" si="15"/>
        <v>0</v>
      </c>
      <c r="T65" s="83">
        <f t="shared" si="16"/>
        <v>0</v>
      </c>
      <c r="U65" s="6">
        <f t="shared" si="17"/>
        <v>9.8699795918367013</v>
      </c>
      <c r="V65" s="79">
        <f t="shared" si="18"/>
        <v>0</v>
      </c>
      <c r="W65" s="83">
        <f t="shared" si="19"/>
        <v>0</v>
      </c>
      <c r="X65" s="43">
        <f t="shared" si="20"/>
        <v>0</v>
      </c>
      <c r="Y65" s="43">
        <f t="shared" ref="Y65:Z65" si="100">C589</f>
        <v>0</v>
      </c>
      <c r="Z65" s="43">
        <f t="shared" si="100"/>
        <v>0</v>
      </c>
      <c r="AB65" s="89">
        <v>9224714285.7143002</v>
      </c>
      <c r="AC65" s="89">
        <v>-25.851846999999999</v>
      </c>
      <c r="AD65" s="89">
        <v>6.4490952000000004</v>
      </c>
      <c r="AE65" s="89">
        <v>17.149887</v>
      </c>
      <c r="AF65" s="89">
        <v>-90.696799999999996</v>
      </c>
      <c r="AG65" s="89">
        <v>-10.903815</v>
      </c>
      <c r="AH65" s="8"/>
      <c r="AI65" s="6">
        <f t="shared" si="71"/>
        <v>9.8699795918367013</v>
      </c>
      <c r="AJ65" s="6">
        <f t="shared" si="72"/>
        <v>16.470793</v>
      </c>
      <c r="AK65" s="83">
        <f t="shared" si="22"/>
        <v>5.9769664000000002</v>
      </c>
      <c r="AL65" s="6">
        <f t="shared" si="23"/>
        <v>9.8699795918367013</v>
      </c>
      <c r="AM65" s="79">
        <f t="shared" si="24"/>
        <v>15.939551</v>
      </c>
      <c r="AN65" s="83">
        <f t="shared" si="25"/>
        <v>5.3709005999999997</v>
      </c>
      <c r="AO65" s="6">
        <f t="shared" si="26"/>
        <v>9.8699795918367013</v>
      </c>
      <c r="AP65" s="43">
        <f t="shared" si="27"/>
        <v>15.039634</v>
      </c>
      <c r="AQ65" s="83">
        <f t="shared" si="28"/>
        <v>4.3693204000000003</v>
      </c>
      <c r="AR65" s="6">
        <f t="shared" si="29"/>
        <v>9.8699795918367013</v>
      </c>
      <c r="AS65" s="79">
        <f t="shared" si="30"/>
        <v>0</v>
      </c>
      <c r="AT65" s="83">
        <f t="shared" si="31"/>
        <v>0</v>
      </c>
      <c r="AU65" s="6">
        <f t="shared" si="32"/>
        <v>9.8699795918367013</v>
      </c>
      <c r="AV65" s="79">
        <f t="shared" si="33"/>
        <v>0</v>
      </c>
      <c r="AW65" s="83">
        <f t="shared" si="34"/>
        <v>0</v>
      </c>
      <c r="AX65" s="43">
        <f t="shared" si="35"/>
        <v>0</v>
      </c>
      <c r="AY65" s="43">
        <f t="shared" si="36"/>
        <v>0</v>
      </c>
      <c r="AZ65" s="43">
        <f t="shared" si="37"/>
        <v>0</v>
      </c>
    </row>
    <row r="66" spans="2:52" x14ac:dyDescent="0.25">
      <c r="B66" s="89">
        <v>9386030612.2448997</v>
      </c>
      <c r="C66" s="89">
        <v>-24.217417000000001</v>
      </c>
      <c r="D66" s="89">
        <v>4.9020462</v>
      </c>
      <c r="E66" s="89">
        <v>13.923075000000001</v>
      </c>
      <c r="F66" s="89">
        <v>-82.689330999999996</v>
      </c>
      <c r="G66" s="89">
        <v>-9.2498865000000006</v>
      </c>
      <c r="H66" s="8"/>
      <c r="I66" s="6">
        <f t="shared" si="68"/>
        <v>10.031295918367</v>
      </c>
      <c r="J66" s="6">
        <f t="shared" si="69"/>
        <v>14.965055</v>
      </c>
      <c r="K66" s="83">
        <f t="shared" si="7"/>
        <v>5.9030423000000001</v>
      </c>
      <c r="L66" s="6">
        <f t="shared" si="8"/>
        <v>10.031295918367</v>
      </c>
      <c r="M66" s="79">
        <f t="shared" si="9"/>
        <v>13.959438</v>
      </c>
      <c r="N66" s="83">
        <f t="shared" si="10"/>
        <v>5.2167234000000002</v>
      </c>
      <c r="O66" s="6">
        <f t="shared" si="11"/>
        <v>10.031295918367</v>
      </c>
      <c r="P66" s="79">
        <f t="shared" si="12"/>
        <v>13.108219999999999</v>
      </c>
      <c r="Q66" s="83">
        <f t="shared" si="13"/>
        <v>4.2850150999999999</v>
      </c>
      <c r="R66" s="6">
        <f t="shared" si="14"/>
        <v>10.031295918367</v>
      </c>
      <c r="S66" s="79">
        <f t="shared" si="15"/>
        <v>0</v>
      </c>
      <c r="T66" s="83">
        <f t="shared" si="16"/>
        <v>0</v>
      </c>
      <c r="U66" s="6">
        <f t="shared" si="17"/>
        <v>10.031295918367</v>
      </c>
      <c r="V66" s="79">
        <f t="shared" si="18"/>
        <v>0</v>
      </c>
      <c r="W66" s="83">
        <f t="shared" si="19"/>
        <v>0</v>
      </c>
      <c r="X66" s="43">
        <f t="shared" si="20"/>
        <v>0</v>
      </c>
      <c r="Y66" s="43">
        <f t="shared" ref="Y66:Z66" si="101">C590</f>
        <v>0</v>
      </c>
      <c r="Z66" s="43">
        <f t="shared" si="101"/>
        <v>0</v>
      </c>
      <c r="AB66" s="89">
        <v>9386030612.2448997</v>
      </c>
      <c r="AC66" s="89">
        <v>-25.626118000000002</v>
      </c>
      <c r="AD66" s="89">
        <v>6.6819663</v>
      </c>
      <c r="AE66" s="89">
        <v>17.299617999999999</v>
      </c>
      <c r="AF66" s="89">
        <v>-91.315094000000002</v>
      </c>
      <c r="AG66" s="89">
        <v>-10.683471000000001</v>
      </c>
      <c r="AH66" s="8"/>
      <c r="AI66" s="6">
        <f t="shared" si="71"/>
        <v>10.031295918367</v>
      </c>
      <c r="AJ66" s="6">
        <f t="shared" si="72"/>
        <v>16.855207</v>
      </c>
      <c r="AK66" s="83">
        <f t="shared" si="22"/>
        <v>6.3159719000000001</v>
      </c>
      <c r="AL66" s="6">
        <f t="shared" si="23"/>
        <v>10.031295918367</v>
      </c>
      <c r="AM66" s="79">
        <f t="shared" si="24"/>
        <v>15.729423000000001</v>
      </c>
      <c r="AN66" s="83">
        <f t="shared" si="25"/>
        <v>5.4390912</v>
      </c>
      <c r="AO66" s="6">
        <f t="shared" si="26"/>
        <v>10.031295918367</v>
      </c>
      <c r="AP66" s="43">
        <f t="shared" si="27"/>
        <v>14.705757999999999</v>
      </c>
      <c r="AQ66" s="83">
        <f t="shared" si="28"/>
        <v>4.3207927000000002</v>
      </c>
      <c r="AR66" s="6">
        <f t="shared" si="29"/>
        <v>10.031295918367</v>
      </c>
      <c r="AS66" s="79">
        <f t="shared" si="30"/>
        <v>0</v>
      </c>
      <c r="AT66" s="83">
        <f t="shared" si="31"/>
        <v>0</v>
      </c>
      <c r="AU66" s="6">
        <f t="shared" si="32"/>
        <v>10.031295918367</v>
      </c>
      <c r="AV66" s="79">
        <f t="shared" si="33"/>
        <v>0</v>
      </c>
      <c r="AW66" s="83">
        <f t="shared" si="34"/>
        <v>0</v>
      </c>
      <c r="AX66" s="43">
        <f t="shared" si="35"/>
        <v>0</v>
      </c>
      <c r="AY66" s="43">
        <f t="shared" si="36"/>
        <v>0</v>
      </c>
      <c r="AZ66" s="43">
        <f t="shared" si="37"/>
        <v>0</v>
      </c>
    </row>
    <row r="67" spans="2:52" x14ac:dyDescent="0.25">
      <c r="B67" s="89">
        <v>9547346938.7754993</v>
      </c>
      <c r="C67" s="89">
        <v>-23.570076</v>
      </c>
      <c r="D67" s="89">
        <v>4.8799514999999998</v>
      </c>
      <c r="E67" s="89">
        <v>13.91835</v>
      </c>
      <c r="F67" s="89">
        <v>-79.735847000000007</v>
      </c>
      <c r="G67" s="89">
        <v>-8.6327896000000006</v>
      </c>
      <c r="H67" s="8"/>
      <c r="I67" s="6">
        <f t="shared" si="68"/>
        <v>10.192612244898001</v>
      </c>
      <c r="J67" s="6">
        <f t="shared" si="69"/>
        <v>15.031461</v>
      </c>
      <c r="K67" s="83">
        <f t="shared" si="7"/>
        <v>5.9586309999999996</v>
      </c>
      <c r="L67" s="6">
        <f t="shared" si="8"/>
        <v>10.192612244898001</v>
      </c>
      <c r="M67" s="79">
        <f t="shared" si="9"/>
        <v>14.807587</v>
      </c>
      <c r="N67" s="83">
        <f t="shared" si="10"/>
        <v>5.3815966</v>
      </c>
      <c r="O67" s="6">
        <f t="shared" si="11"/>
        <v>10.192612244898001</v>
      </c>
      <c r="P67" s="79">
        <f t="shared" si="12"/>
        <v>14.271421</v>
      </c>
      <c r="Q67" s="83">
        <f t="shared" si="13"/>
        <v>4.7639560999999997</v>
      </c>
      <c r="R67" s="6">
        <f t="shared" si="14"/>
        <v>10.192612244898001</v>
      </c>
      <c r="S67" s="79">
        <f t="shared" si="15"/>
        <v>0</v>
      </c>
      <c r="T67" s="83">
        <f t="shared" si="16"/>
        <v>0</v>
      </c>
      <c r="U67" s="6">
        <f t="shared" si="17"/>
        <v>10.192612244898001</v>
      </c>
      <c r="V67" s="79">
        <f t="shared" si="18"/>
        <v>0</v>
      </c>
      <c r="W67" s="83">
        <f t="shared" si="19"/>
        <v>0</v>
      </c>
      <c r="X67" s="43">
        <f t="shared" si="20"/>
        <v>0</v>
      </c>
      <c r="Y67" s="43">
        <f t="shared" ref="Y67:Z67" si="102">C591</f>
        <v>0</v>
      </c>
      <c r="Z67" s="43">
        <f t="shared" si="102"/>
        <v>0</v>
      </c>
      <c r="AB67" s="89">
        <v>9547346938.7754993</v>
      </c>
      <c r="AC67" s="89">
        <v>-25.190291999999999</v>
      </c>
      <c r="AD67" s="89">
        <v>6.4337062999999999</v>
      </c>
      <c r="AE67" s="89">
        <v>16.992305999999999</v>
      </c>
      <c r="AF67" s="89">
        <v>-88.084678999999994</v>
      </c>
      <c r="AG67" s="89">
        <v>-10.265668</v>
      </c>
      <c r="AH67" s="8"/>
      <c r="AI67" s="6">
        <f t="shared" si="71"/>
        <v>10.192612244898001</v>
      </c>
      <c r="AJ67" s="6">
        <f t="shared" si="72"/>
        <v>17.502552000000001</v>
      </c>
      <c r="AK67" s="83">
        <f t="shared" si="22"/>
        <v>6.9251265999999996</v>
      </c>
      <c r="AL67" s="6">
        <f t="shared" si="23"/>
        <v>10.192612244898001</v>
      </c>
      <c r="AM67" s="79">
        <f t="shared" si="24"/>
        <v>17.474862999999999</v>
      </c>
      <c r="AN67" s="83">
        <f t="shared" si="25"/>
        <v>6.5627475000000004</v>
      </c>
      <c r="AO67" s="6">
        <f t="shared" si="26"/>
        <v>10.192612244898001</v>
      </c>
      <c r="AP67" s="43">
        <f t="shared" si="27"/>
        <v>16.662109000000001</v>
      </c>
      <c r="AQ67" s="83">
        <f t="shared" si="28"/>
        <v>5.6606750000000003</v>
      </c>
      <c r="AR67" s="6">
        <f t="shared" si="29"/>
        <v>10.192612244898001</v>
      </c>
      <c r="AS67" s="79">
        <f t="shared" si="30"/>
        <v>0</v>
      </c>
      <c r="AT67" s="83">
        <f t="shared" si="31"/>
        <v>0</v>
      </c>
      <c r="AU67" s="6">
        <f t="shared" si="32"/>
        <v>10.192612244898001</v>
      </c>
      <c r="AV67" s="79">
        <f t="shared" si="33"/>
        <v>0</v>
      </c>
      <c r="AW67" s="83">
        <f t="shared" si="34"/>
        <v>0</v>
      </c>
      <c r="AX67" s="43">
        <f t="shared" si="35"/>
        <v>0</v>
      </c>
      <c r="AY67" s="43">
        <f t="shared" si="36"/>
        <v>0</v>
      </c>
      <c r="AZ67" s="43">
        <f t="shared" si="37"/>
        <v>0</v>
      </c>
    </row>
    <row r="68" spans="2:52" x14ac:dyDescent="0.25">
      <c r="B68" s="89">
        <v>9708663265.3061008</v>
      </c>
      <c r="C68" s="89">
        <v>-24.185860000000002</v>
      </c>
      <c r="D68" s="89">
        <v>5.1423082000000004</v>
      </c>
      <c r="E68" s="89">
        <v>14.116002</v>
      </c>
      <c r="F68" s="89">
        <v>-82.774590000000003</v>
      </c>
      <c r="G68" s="89">
        <v>-9.2325201000000003</v>
      </c>
      <c r="H68" s="8"/>
      <c r="I68" s="6">
        <f t="shared" si="68"/>
        <v>10.353928571429002</v>
      </c>
      <c r="J68" s="6">
        <f t="shared" si="69"/>
        <v>15.020465</v>
      </c>
      <c r="K68" s="83">
        <f t="shared" si="7"/>
        <v>5.8846768999999997</v>
      </c>
      <c r="L68" s="6">
        <f t="shared" si="8"/>
        <v>10.353928571429002</v>
      </c>
      <c r="M68" s="79">
        <f t="shared" si="9"/>
        <v>14.651152</v>
      </c>
      <c r="N68" s="83">
        <f t="shared" si="10"/>
        <v>5.5416240999999999</v>
      </c>
      <c r="O68" s="6">
        <f t="shared" si="11"/>
        <v>10.353928571429002</v>
      </c>
      <c r="P68" s="79">
        <f t="shared" si="12"/>
        <v>14.753406999999999</v>
      </c>
      <c r="Q68" s="83">
        <f t="shared" si="13"/>
        <v>5.5571332</v>
      </c>
      <c r="R68" s="6">
        <f t="shared" si="14"/>
        <v>10.353928571429002</v>
      </c>
      <c r="S68" s="79">
        <f t="shared" si="15"/>
        <v>0</v>
      </c>
      <c r="T68" s="83">
        <f t="shared" si="16"/>
        <v>0</v>
      </c>
      <c r="U68" s="6">
        <f t="shared" si="17"/>
        <v>10.353928571429002</v>
      </c>
      <c r="V68" s="79">
        <f t="shared" si="18"/>
        <v>0</v>
      </c>
      <c r="W68" s="83">
        <f t="shared" si="19"/>
        <v>0</v>
      </c>
      <c r="X68" s="43">
        <f t="shared" si="20"/>
        <v>0</v>
      </c>
      <c r="Y68" s="43">
        <f t="shared" ref="Y68:Z68" si="103">C592</f>
        <v>0</v>
      </c>
      <c r="Z68" s="43">
        <f t="shared" si="103"/>
        <v>0</v>
      </c>
      <c r="AB68" s="89">
        <v>9708663265.3061008</v>
      </c>
      <c r="AC68" s="89">
        <v>-25.666717999999999</v>
      </c>
      <c r="AD68" s="89">
        <v>6.0111346000000001</v>
      </c>
      <c r="AE68" s="89">
        <v>16.514676999999999</v>
      </c>
      <c r="AF68" s="89">
        <v>-88.651848000000001</v>
      </c>
      <c r="AG68" s="89">
        <v>-10.726656</v>
      </c>
      <c r="AH68" s="8"/>
      <c r="AI68" s="6">
        <f t="shared" si="71"/>
        <v>10.353928571429002</v>
      </c>
      <c r="AJ68" s="6">
        <f t="shared" si="72"/>
        <v>17.521391000000001</v>
      </c>
      <c r="AK68" s="83">
        <f t="shared" si="22"/>
        <v>6.8781071000000003</v>
      </c>
      <c r="AL68" s="6">
        <f t="shared" si="23"/>
        <v>10.353928571429002</v>
      </c>
      <c r="AM68" s="79">
        <f t="shared" si="24"/>
        <v>17.814181999999999</v>
      </c>
      <c r="AN68" s="83">
        <f t="shared" si="25"/>
        <v>7.1464100000000004</v>
      </c>
      <c r="AO68" s="6">
        <f t="shared" si="26"/>
        <v>10.353928571429002</v>
      </c>
      <c r="AP68" s="43">
        <f t="shared" si="27"/>
        <v>17.194154999999999</v>
      </c>
      <c r="AQ68" s="83">
        <f t="shared" si="28"/>
        <v>6.4490990999999998</v>
      </c>
      <c r="AR68" s="6">
        <f t="shared" si="29"/>
        <v>10.353928571429002</v>
      </c>
      <c r="AS68" s="79">
        <f t="shared" si="30"/>
        <v>0</v>
      </c>
      <c r="AT68" s="83">
        <f t="shared" si="31"/>
        <v>0</v>
      </c>
      <c r="AU68" s="6">
        <f t="shared" si="32"/>
        <v>10.353928571429002</v>
      </c>
      <c r="AV68" s="79">
        <f t="shared" si="33"/>
        <v>0</v>
      </c>
      <c r="AW68" s="83">
        <f t="shared" si="34"/>
        <v>0</v>
      </c>
      <c r="AX68" s="43">
        <f t="shared" si="35"/>
        <v>0</v>
      </c>
      <c r="AY68" s="43">
        <f t="shared" si="36"/>
        <v>0</v>
      </c>
      <c r="AZ68" s="43">
        <f t="shared" si="37"/>
        <v>0</v>
      </c>
    </row>
    <row r="69" spans="2:52" x14ac:dyDescent="0.25">
      <c r="B69" s="89">
        <v>9869979591.8367004</v>
      </c>
      <c r="C69" s="89">
        <v>-24.027512000000002</v>
      </c>
      <c r="D69" s="89">
        <v>5.5876427</v>
      </c>
      <c r="E69" s="89">
        <v>14.592044</v>
      </c>
      <c r="F69" s="89">
        <v>-83.693747999999999</v>
      </c>
      <c r="G69" s="89">
        <v>-9.0557736999999996</v>
      </c>
      <c r="H69" s="8"/>
      <c r="I69" s="6">
        <f t="shared" ref="I69:I100" si="104">B73/1000000000</f>
        <v>10.515244897958999</v>
      </c>
      <c r="J69" s="6">
        <f t="shared" ref="J69:J100" si="105">E73</f>
        <v>14.666086999999999</v>
      </c>
      <c r="K69" s="83">
        <f t="shared" si="7"/>
        <v>5.6345467999999999</v>
      </c>
      <c r="L69" s="6">
        <f t="shared" si="8"/>
        <v>10.515244897958999</v>
      </c>
      <c r="M69" s="79">
        <f t="shared" si="9"/>
        <v>14.371695000000001</v>
      </c>
      <c r="N69" s="83">
        <f t="shared" si="10"/>
        <v>5.4100127000000002</v>
      </c>
      <c r="O69" s="6">
        <f t="shared" si="11"/>
        <v>10.515244897958999</v>
      </c>
      <c r="P69" s="79">
        <f t="shared" si="12"/>
        <v>14.783056</v>
      </c>
      <c r="Q69" s="83">
        <f t="shared" si="13"/>
        <v>5.6965322</v>
      </c>
      <c r="R69" s="6">
        <f t="shared" si="14"/>
        <v>10.515244897958999</v>
      </c>
      <c r="S69" s="79">
        <f t="shared" si="15"/>
        <v>0</v>
      </c>
      <c r="T69" s="83">
        <f t="shared" si="16"/>
        <v>0</v>
      </c>
      <c r="U69" s="6">
        <f t="shared" si="17"/>
        <v>10.515244897958999</v>
      </c>
      <c r="V69" s="79">
        <f t="shared" si="18"/>
        <v>0</v>
      </c>
      <c r="W69" s="83">
        <f t="shared" si="19"/>
        <v>0</v>
      </c>
      <c r="X69" s="43">
        <f t="shared" si="20"/>
        <v>0</v>
      </c>
      <c r="Y69" s="43">
        <f t="shared" ref="Y69:Z69" si="106">C593</f>
        <v>0</v>
      </c>
      <c r="Z69" s="43">
        <f t="shared" si="106"/>
        <v>0</v>
      </c>
      <c r="AB69" s="89">
        <v>9869979591.8367004</v>
      </c>
      <c r="AC69" s="89">
        <v>-25.479289999999999</v>
      </c>
      <c r="AD69" s="89">
        <v>5.9769664000000002</v>
      </c>
      <c r="AE69" s="89">
        <v>16.470793</v>
      </c>
      <c r="AF69" s="89">
        <v>-88.339179999999999</v>
      </c>
      <c r="AG69" s="89">
        <v>-10.518303</v>
      </c>
      <c r="AH69" s="8"/>
      <c r="AI69" s="6">
        <f t="shared" ref="AI69:AI100" si="107">AB73/1000000000</f>
        <v>10.515244897958999</v>
      </c>
      <c r="AJ69" s="6">
        <f t="shared" ref="AJ69:AJ100" si="108">AE73</f>
        <v>16.736639</v>
      </c>
      <c r="AK69" s="83">
        <f t="shared" si="22"/>
        <v>6.2040519999999999</v>
      </c>
      <c r="AL69" s="6">
        <f t="shared" si="23"/>
        <v>10.515244897958999</v>
      </c>
      <c r="AM69" s="79">
        <f t="shared" si="24"/>
        <v>16.523724000000001</v>
      </c>
      <c r="AN69" s="83">
        <f t="shared" si="25"/>
        <v>6.0564999999999998</v>
      </c>
      <c r="AO69" s="6">
        <f t="shared" si="26"/>
        <v>10.515244897958999</v>
      </c>
      <c r="AP69" s="43">
        <f t="shared" si="27"/>
        <v>15.542118</v>
      </c>
      <c r="AQ69" s="83">
        <f t="shared" si="28"/>
        <v>5.0071206000000004</v>
      </c>
      <c r="AR69" s="6">
        <f t="shared" si="29"/>
        <v>10.515244897958999</v>
      </c>
      <c r="AS69" s="79">
        <f t="shared" si="30"/>
        <v>0</v>
      </c>
      <c r="AT69" s="83">
        <f t="shared" si="31"/>
        <v>0</v>
      </c>
      <c r="AU69" s="6">
        <f t="shared" si="32"/>
        <v>10.515244897958999</v>
      </c>
      <c r="AV69" s="79">
        <f t="shared" si="33"/>
        <v>0</v>
      </c>
      <c r="AW69" s="83">
        <f t="shared" si="34"/>
        <v>0</v>
      </c>
      <c r="AX69" s="43">
        <f t="shared" si="35"/>
        <v>0</v>
      </c>
      <c r="AY69" s="43">
        <f t="shared" si="36"/>
        <v>0</v>
      </c>
      <c r="AZ69" s="43">
        <f t="shared" si="37"/>
        <v>0</v>
      </c>
    </row>
    <row r="70" spans="2:52" x14ac:dyDescent="0.25">
      <c r="B70" s="89">
        <v>10031295918.367001</v>
      </c>
      <c r="C70" s="89">
        <v>-23.692164999999999</v>
      </c>
      <c r="D70" s="89">
        <v>5.9030423000000001</v>
      </c>
      <c r="E70" s="89">
        <v>14.965055</v>
      </c>
      <c r="F70" s="89">
        <v>-82.774124</v>
      </c>
      <c r="G70" s="89">
        <v>-8.7249078999999998</v>
      </c>
      <c r="H70" s="8"/>
      <c r="I70" s="6">
        <f t="shared" si="104"/>
        <v>10.676561224489999</v>
      </c>
      <c r="J70" s="6">
        <f t="shared" si="105"/>
        <v>14.477831999999999</v>
      </c>
      <c r="K70" s="83">
        <f t="shared" ref="K70:K103" si="109">D74</f>
        <v>5.4122715000000001</v>
      </c>
      <c r="L70" s="6">
        <f t="shared" ref="L70:L103" si="110">B74/1000000000</f>
        <v>10.676561224489999</v>
      </c>
      <c r="M70" s="79">
        <f t="shared" ref="M70:M103" si="111">C178</f>
        <v>14.184405</v>
      </c>
      <c r="N70" s="83">
        <f t="shared" ref="N70:N103" si="112">D178</f>
        <v>5.0387015000000002</v>
      </c>
      <c r="O70" s="6">
        <f t="shared" ref="O70:O103" si="113">B74/1000000000</f>
        <v>10.676561224489999</v>
      </c>
      <c r="P70" s="79">
        <f t="shared" ref="P70:P103" si="114">C282</f>
        <v>14.736737</v>
      </c>
      <c r="Q70" s="83">
        <f t="shared" ref="Q70:Q103" si="115">D282</f>
        <v>5.4629607</v>
      </c>
      <c r="R70" s="6">
        <f t="shared" ref="R70:R103" si="116">B74/1000000000</f>
        <v>10.676561224489999</v>
      </c>
      <c r="S70" s="79">
        <f t="shared" ref="S70:S103" si="117">C386</f>
        <v>0</v>
      </c>
      <c r="T70" s="83">
        <f t="shared" ref="T70:T103" si="118">D386</f>
        <v>0</v>
      </c>
      <c r="U70" s="6">
        <f t="shared" ref="U70:U103" si="119">B74/1000000000</f>
        <v>10.676561224489999</v>
      </c>
      <c r="V70" s="79">
        <f t="shared" ref="V70:V103" si="120">C490</f>
        <v>0</v>
      </c>
      <c r="W70" s="83">
        <f t="shared" ref="W70:W103" si="121">D490</f>
        <v>0</v>
      </c>
      <c r="X70" s="43">
        <f t="shared" ref="X70:X103" si="122">B594/1000000000</f>
        <v>0</v>
      </c>
      <c r="Y70" s="43">
        <f t="shared" ref="Y70:Z70" si="123">C594</f>
        <v>0</v>
      </c>
      <c r="Z70" s="43">
        <f t="shared" si="123"/>
        <v>0</v>
      </c>
      <c r="AB70" s="89">
        <v>10031295918.367001</v>
      </c>
      <c r="AC70" s="89">
        <v>-25.194101</v>
      </c>
      <c r="AD70" s="89">
        <v>6.3159719000000001</v>
      </c>
      <c r="AE70" s="89">
        <v>16.855207</v>
      </c>
      <c r="AF70" s="89">
        <v>-87.891098</v>
      </c>
      <c r="AG70" s="89">
        <v>-10.236522000000001</v>
      </c>
      <c r="AH70" s="8"/>
      <c r="AI70" s="6">
        <f t="shared" si="107"/>
        <v>10.676561224489999</v>
      </c>
      <c r="AJ70" s="6">
        <f t="shared" si="108"/>
        <v>15.981502000000001</v>
      </c>
      <c r="AK70" s="83">
        <f t="shared" ref="AK70:AK103" si="124">AD74</f>
        <v>5.4665632000000004</v>
      </c>
      <c r="AL70" s="6">
        <f t="shared" ref="AL70:AL103" si="125">AB74/1000000000</f>
        <v>10.676561224489999</v>
      </c>
      <c r="AM70" s="79">
        <f t="shared" ref="AM70:AM103" si="126">AC178</f>
        <v>15.621943</v>
      </c>
      <c r="AN70" s="83">
        <f t="shared" ref="AN70:AN103" si="127">AD178</f>
        <v>5.0733838000000002</v>
      </c>
      <c r="AO70" s="6">
        <f t="shared" ref="AO70:AO103" si="128">AB74/1000000000</f>
        <v>10.676561224489999</v>
      </c>
      <c r="AP70" s="43">
        <f t="shared" ref="AP70:AP103" si="129">AC282</f>
        <v>14.465021</v>
      </c>
      <c r="AQ70" s="83">
        <f t="shared" ref="AQ70:AQ103" si="130">AD282</f>
        <v>3.8578402999999999</v>
      </c>
      <c r="AR70" s="6">
        <f t="shared" ref="AR70:AR103" si="131">AB74/1000000000</f>
        <v>10.676561224489999</v>
      </c>
      <c r="AS70" s="79">
        <f t="shared" ref="AS70:AS103" si="132">AC386</f>
        <v>0</v>
      </c>
      <c r="AT70" s="83">
        <f t="shared" ref="AT70:AT103" si="133">AD386</f>
        <v>0</v>
      </c>
      <c r="AU70" s="6">
        <f t="shared" ref="AU70:AU103" si="134">AB74/1000000000</f>
        <v>10.676561224489999</v>
      </c>
      <c r="AV70" s="79">
        <f t="shared" ref="AV70:AV103" si="135">AC490</f>
        <v>0</v>
      </c>
      <c r="AW70" s="83">
        <f t="shared" ref="AW70:AW103" si="136">AD490</f>
        <v>0</v>
      </c>
      <c r="AX70" s="43">
        <f t="shared" ref="AX70:AX103" si="137">AB594/1000000000</f>
        <v>0</v>
      </c>
      <c r="AY70" s="43">
        <f t="shared" ref="AY70:AY103" si="138">AC594</f>
        <v>0</v>
      </c>
      <c r="AZ70" s="43">
        <f t="shared" ref="AZ70:AZ103" si="139">AD594</f>
        <v>0</v>
      </c>
    </row>
    <row r="71" spans="2:52" x14ac:dyDescent="0.25">
      <c r="B71" s="89">
        <v>10192612244.898001</v>
      </c>
      <c r="C71" s="89">
        <v>-24.362822999999999</v>
      </c>
      <c r="D71" s="89">
        <v>5.9586309999999996</v>
      </c>
      <c r="E71" s="89">
        <v>15.031461</v>
      </c>
      <c r="F71" s="89">
        <v>-85.197884000000002</v>
      </c>
      <c r="G71" s="89">
        <v>-9.4053544999999996</v>
      </c>
      <c r="H71" s="8"/>
      <c r="I71" s="6">
        <f t="shared" si="104"/>
        <v>10.83787755102</v>
      </c>
      <c r="J71" s="6">
        <f t="shared" si="105"/>
        <v>14.484845999999999</v>
      </c>
      <c r="K71" s="83">
        <f t="shared" si="109"/>
        <v>5.3337770000000004</v>
      </c>
      <c r="L71" s="6">
        <f t="shared" si="110"/>
        <v>10.83787755102</v>
      </c>
      <c r="M71" s="79">
        <f t="shared" si="111"/>
        <v>14.344918</v>
      </c>
      <c r="N71" s="83">
        <f t="shared" si="112"/>
        <v>5.1025362000000003</v>
      </c>
      <c r="O71" s="6">
        <f t="shared" si="113"/>
        <v>10.83787755102</v>
      </c>
      <c r="P71" s="79">
        <f t="shared" si="114"/>
        <v>15.015226</v>
      </c>
      <c r="Q71" s="83">
        <f t="shared" si="115"/>
        <v>5.6558948000000004</v>
      </c>
      <c r="R71" s="6">
        <f t="shared" si="116"/>
        <v>10.83787755102</v>
      </c>
      <c r="S71" s="79">
        <f t="shared" si="117"/>
        <v>0</v>
      </c>
      <c r="T71" s="83">
        <f t="shared" si="118"/>
        <v>0</v>
      </c>
      <c r="U71" s="6">
        <f t="shared" si="119"/>
        <v>10.83787755102</v>
      </c>
      <c r="V71" s="79">
        <f t="shared" si="120"/>
        <v>0</v>
      </c>
      <c r="W71" s="83">
        <f t="shared" si="121"/>
        <v>0</v>
      </c>
      <c r="X71" s="43">
        <f t="shared" si="122"/>
        <v>0</v>
      </c>
      <c r="Y71" s="43">
        <f t="shared" ref="Y71:Z71" si="140">C595</f>
        <v>0</v>
      </c>
      <c r="Z71" s="43">
        <f t="shared" si="140"/>
        <v>0</v>
      </c>
      <c r="AB71" s="89">
        <v>10192612244.898001</v>
      </c>
      <c r="AC71" s="89">
        <v>-25.806004000000001</v>
      </c>
      <c r="AD71" s="89">
        <v>6.9251265999999996</v>
      </c>
      <c r="AE71" s="89">
        <v>17.502552000000001</v>
      </c>
      <c r="AF71" s="89">
        <v>-91.103745000000004</v>
      </c>
      <c r="AG71" s="89">
        <v>-10.862882000000001</v>
      </c>
      <c r="AH71" s="8"/>
      <c r="AI71" s="6">
        <f t="shared" si="107"/>
        <v>10.83787755102</v>
      </c>
      <c r="AJ71" s="6">
        <f t="shared" si="108"/>
        <v>15.301379000000001</v>
      </c>
      <c r="AK71" s="83">
        <f t="shared" si="124"/>
        <v>4.8167638999999998</v>
      </c>
      <c r="AL71" s="6">
        <f t="shared" si="125"/>
        <v>10.83787755102</v>
      </c>
      <c r="AM71" s="79">
        <f t="shared" si="126"/>
        <v>14.812887999999999</v>
      </c>
      <c r="AN71" s="83">
        <f t="shared" si="127"/>
        <v>4.2174683000000002</v>
      </c>
      <c r="AO71" s="6">
        <f t="shared" si="128"/>
        <v>10.83787755102</v>
      </c>
      <c r="AP71" s="43">
        <f t="shared" si="129"/>
        <v>13.813801</v>
      </c>
      <c r="AQ71" s="83">
        <f t="shared" si="130"/>
        <v>3.1608922000000002</v>
      </c>
      <c r="AR71" s="6">
        <f t="shared" si="131"/>
        <v>10.83787755102</v>
      </c>
      <c r="AS71" s="79">
        <f t="shared" si="132"/>
        <v>0</v>
      </c>
      <c r="AT71" s="83">
        <f t="shared" si="133"/>
        <v>0</v>
      </c>
      <c r="AU71" s="6">
        <f t="shared" si="134"/>
        <v>10.83787755102</v>
      </c>
      <c r="AV71" s="79">
        <f t="shared" si="135"/>
        <v>0</v>
      </c>
      <c r="AW71" s="83">
        <f t="shared" si="136"/>
        <v>0</v>
      </c>
      <c r="AX71" s="43">
        <f t="shared" si="137"/>
        <v>0</v>
      </c>
      <c r="AY71" s="43">
        <f t="shared" si="138"/>
        <v>0</v>
      </c>
      <c r="AZ71" s="43">
        <f t="shared" si="139"/>
        <v>0</v>
      </c>
    </row>
    <row r="72" spans="2:52" x14ac:dyDescent="0.25">
      <c r="B72" s="89">
        <v>10353928571.429001</v>
      </c>
      <c r="C72" s="89">
        <v>-24.075779000000001</v>
      </c>
      <c r="D72" s="89">
        <v>5.8846768999999997</v>
      </c>
      <c r="E72" s="89">
        <v>15.020465</v>
      </c>
      <c r="F72" s="89">
        <v>-84.172089</v>
      </c>
      <c r="G72" s="89">
        <v>-9.0882254000000007</v>
      </c>
      <c r="H72" s="8"/>
      <c r="I72" s="6">
        <f t="shared" si="104"/>
        <v>10.999193877551001</v>
      </c>
      <c r="J72" s="6">
        <f t="shared" si="105"/>
        <v>14.523220999999999</v>
      </c>
      <c r="K72" s="83">
        <f t="shared" si="109"/>
        <v>5.2675771999999998</v>
      </c>
      <c r="L72" s="6">
        <f t="shared" si="110"/>
        <v>10.999193877551001</v>
      </c>
      <c r="M72" s="79">
        <f t="shared" si="111"/>
        <v>14.50159</v>
      </c>
      <c r="N72" s="83">
        <f t="shared" si="112"/>
        <v>5.2706008000000004</v>
      </c>
      <c r="O72" s="6">
        <f t="shared" si="113"/>
        <v>10.999193877551001</v>
      </c>
      <c r="P72" s="79">
        <f t="shared" si="114"/>
        <v>14.539569999999999</v>
      </c>
      <c r="Q72" s="83">
        <f t="shared" si="115"/>
        <v>5.1817307000000001</v>
      </c>
      <c r="R72" s="6">
        <f t="shared" si="116"/>
        <v>10.999193877551001</v>
      </c>
      <c r="S72" s="79">
        <f t="shared" si="117"/>
        <v>0</v>
      </c>
      <c r="T72" s="83">
        <f t="shared" si="118"/>
        <v>0</v>
      </c>
      <c r="U72" s="6">
        <f t="shared" si="119"/>
        <v>10.999193877551001</v>
      </c>
      <c r="V72" s="79">
        <f t="shared" si="120"/>
        <v>0</v>
      </c>
      <c r="W72" s="83">
        <f t="shared" si="121"/>
        <v>0</v>
      </c>
      <c r="X72" s="43">
        <f t="shared" si="122"/>
        <v>0</v>
      </c>
      <c r="Y72" s="43">
        <f t="shared" ref="Y72:Z72" si="141">C596</f>
        <v>0</v>
      </c>
      <c r="Z72" s="43">
        <f t="shared" si="141"/>
        <v>0</v>
      </c>
      <c r="AB72" s="89">
        <v>10353928571.429001</v>
      </c>
      <c r="AC72" s="89">
        <v>-25.611350999999999</v>
      </c>
      <c r="AD72" s="89">
        <v>6.8781071000000003</v>
      </c>
      <c r="AE72" s="89">
        <v>17.521391000000001</v>
      </c>
      <c r="AF72" s="89">
        <v>-92.390288999999996</v>
      </c>
      <c r="AG72" s="89">
        <v>-10.632872000000001</v>
      </c>
      <c r="AH72" s="8"/>
      <c r="AI72" s="6">
        <f t="shared" si="107"/>
        <v>10.999193877551001</v>
      </c>
      <c r="AJ72" s="6">
        <f t="shared" si="108"/>
        <v>14.632497000000001</v>
      </c>
      <c r="AK72" s="83">
        <f t="shared" si="124"/>
        <v>4.1668266999999997</v>
      </c>
      <c r="AL72" s="6">
        <f t="shared" si="125"/>
        <v>10.999193877551001</v>
      </c>
      <c r="AM72" s="79">
        <f t="shared" si="126"/>
        <v>13.833019</v>
      </c>
      <c r="AN72" s="83">
        <f t="shared" si="127"/>
        <v>3.4746358000000002</v>
      </c>
      <c r="AO72" s="6">
        <f t="shared" si="128"/>
        <v>10.999193877551001</v>
      </c>
      <c r="AP72" s="43">
        <f t="shared" si="129"/>
        <v>12.778805</v>
      </c>
      <c r="AQ72" s="83">
        <f t="shared" si="130"/>
        <v>2.3580439000000002</v>
      </c>
      <c r="AR72" s="6">
        <f t="shared" si="131"/>
        <v>10.999193877551001</v>
      </c>
      <c r="AS72" s="79">
        <f t="shared" si="132"/>
        <v>0</v>
      </c>
      <c r="AT72" s="83">
        <f t="shared" si="133"/>
        <v>0</v>
      </c>
      <c r="AU72" s="6">
        <f t="shared" si="134"/>
        <v>10.999193877551001</v>
      </c>
      <c r="AV72" s="79">
        <f t="shared" si="135"/>
        <v>0</v>
      </c>
      <c r="AW72" s="83">
        <f t="shared" si="136"/>
        <v>0</v>
      </c>
      <c r="AX72" s="43">
        <f t="shared" si="137"/>
        <v>0</v>
      </c>
      <c r="AY72" s="43">
        <f t="shared" si="138"/>
        <v>0</v>
      </c>
      <c r="AZ72" s="43">
        <f t="shared" si="139"/>
        <v>0</v>
      </c>
    </row>
    <row r="73" spans="2:52" x14ac:dyDescent="0.25">
      <c r="B73" s="89">
        <v>10515244897.959</v>
      </c>
      <c r="C73" s="89">
        <v>-23.890339000000001</v>
      </c>
      <c r="D73" s="89">
        <v>5.6345467999999999</v>
      </c>
      <c r="E73" s="89">
        <v>14.666086999999999</v>
      </c>
      <c r="F73" s="89">
        <v>-82.924919000000003</v>
      </c>
      <c r="G73" s="89">
        <v>-8.9137850000000007</v>
      </c>
      <c r="H73" s="8"/>
      <c r="I73" s="6">
        <f t="shared" si="104"/>
        <v>11.160510204082001</v>
      </c>
      <c r="J73" s="6">
        <f t="shared" si="105"/>
        <v>14.624295</v>
      </c>
      <c r="K73" s="83">
        <f t="shared" si="109"/>
        <v>5.2714499999999997</v>
      </c>
      <c r="L73" s="6">
        <f t="shared" si="110"/>
        <v>11.160510204082001</v>
      </c>
      <c r="M73" s="79">
        <f t="shared" si="111"/>
        <v>14.585387000000001</v>
      </c>
      <c r="N73" s="83">
        <f t="shared" si="112"/>
        <v>5.1158247000000001</v>
      </c>
      <c r="O73" s="6">
        <f t="shared" si="113"/>
        <v>11.160510204082001</v>
      </c>
      <c r="P73" s="79">
        <f t="shared" si="114"/>
        <v>14.656786</v>
      </c>
      <c r="Q73" s="83">
        <f t="shared" si="115"/>
        <v>5.0622182000000002</v>
      </c>
      <c r="R73" s="6">
        <f t="shared" si="116"/>
        <v>11.160510204082001</v>
      </c>
      <c r="S73" s="79">
        <f t="shared" si="117"/>
        <v>0</v>
      </c>
      <c r="T73" s="83">
        <f t="shared" si="118"/>
        <v>0</v>
      </c>
      <c r="U73" s="6">
        <f t="shared" si="119"/>
        <v>11.160510204082001</v>
      </c>
      <c r="V73" s="79">
        <f t="shared" si="120"/>
        <v>0</v>
      </c>
      <c r="W73" s="83">
        <f t="shared" si="121"/>
        <v>0</v>
      </c>
      <c r="X73" s="43">
        <f t="shared" si="122"/>
        <v>0</v>
      </c>
      <c r="Y73" s="43">
        <f t="shared" ref="Y73:Z73" si="142">C597</f>
        <v>0</v>
      </c>
      <c r="Z73" s="43">
        <f t="shared" si="142"/>
        <v>0</v>
      </c>
      <c r="AB73" s="89">
        <v>10515244897.959</v>
      </c>
      <c r="AC73" s="89">
        <v>-25.401411</v>
      </c>
      <c r="AD73" s="89">
        <v>6.2040519999999999</v>
      </c>
      <c r="AE73" s="89">
        <v>16.736639</v>
      </c>
      <c r="AF73" s="89">
        <v>-88.588852000000003</v>
      </c>
      <c r="AG73" s="89">
        <v>-10.434359000000001</v>
      </c>
      <c r="AH73" s="8"/>
      <c r="AI73" s="6">
        <f t="shared" si="107"/>
        <v>11.160510204082001</v>
      </c>
      <c r="AJ73" s="6">
        <f t="shared" si="108"/>
        <v>13.819979</v>
      </c>
      <c r="AK73" s="83">
        <f t="shared" si="124"/>
        <v>3.4433522000000001</v>
      </c>
      <c r="AL73" s="6">
        <f t="shared" si="125"/>
        <v>11.160510204082001</v>
      </c>
      <c r="AM73" s="79">
        <f t="shared" si="126"/>
        <v>13.162912</v>
      </c>
      <c r="AN73" s="83">
        <f t="shared" si="127"/>
        <v>2.6761518</v>
      </c>
      <c r="AO73" s="6">
        <f t="shared" si="128"/>
        <v>11.160510204082001</v>
      </c>
      <c r="AP73" s="43">
        <f t="shared" si="129"/>
        <v>12.191541000000001</v>
      </c>
      <c r="AQ73" s="83">
        <f t="shared" si="130"/>
        <v>1.6319817000000001</v>
      </c>
      <c r="AR73" s="6">
        <f t="shared" si="131"/>
        <v>11.160510204082001</v>
      </c>
      <c r="AS73" s="79">
        <f t="shared" si="132"/>
        <v>0</v>
      </c>
      <c r="AT73" s="83">
        <f t="shared" si="133"/>
        <v>0</v>
      </c>
      <c r="AU73" s="6">
        <f t="shared" si="134"/>
        <v>11.160510204082001</v>
      </c>
      <c r="AV73" s="79">
        <f t="shared" si="135"/>
        <v>0</v>
      </c>
      <c r="AW73" s="83">
        <f t="shared" si="136"/>
        <v>0</v>
      </c>
      <c r="AX73" s="43">
        <f t="shared" si="137"/>
        <v>0</v>
      </c>
      <c r="AY73" s="43">
        <f t="shared" si="138"/>
        <v>0</v>
      </c>
      <c r="AZ73" s="43">
        <f t="shared" si="139"/>
        <v>0</v>
      </c>
    </row>
    <row r="74" spans="2:52" x14ac:dyDescent="0.25">
      <c r="B74" s="89">
        <v>10676561224.49</v>
      </c>
      <c r="C74" s="89">
        <v>-24.028130000000001</v>
      </c>
      <c r="D74" s="89">
        <v>5.4122715000000001</v>
      </c>
      <c r="E74" s="89">
        <v>14.477831999999999</v>
      </c>
      <c r="F74" s="89">
        <v>-82.693016</v>
      </c>
      <c r="G74" s="89">
        <v>-9.0926112999999997</v>
      </c>
      <c r="H74" s="8"/>
      <c r="I74" s="6">
        <f t="shared" si="104"/>
        <v>11.321826530612</v>
      </c>
      <c r="J74" s="6">
        <f t="shared" si="105"/>
        <v>14.840082000000001</v>
      </c>
      <c r="K74" s="83">
        <f t="shared" si="109"/>
        <v>5.3025498000000004</v>
      </c>
      <c r="L74" s="6">
        <f t="shared" si="110"/>
        <v>11.321826530612</v>
      </c>
      <c r="M74" s="79">
        <f t="shared" si="111"/>
        <v>14.649329</v>
      </c>
      <c r="N74" s="83">
        <f t="shared" si="112"/>
        <v>5.1132812999999997</v>
      </c>
      <c r="O74" s="6">
        <f t="shared" si="113"/>
        <v>11.321826530612</v>
      </c>
      <c r="P74" s="79">
        <f t="shared" si="114"/>
        <v>14.871264999999999</v>
      </c>
      <c r="Q74" s="83">
        <f t="shared" si="115"/>
        <v>5.2243199000000002</v>
      </c>
      <c r="R74" s="6">
        <f t="shared" si="116"/>
        <v>11.321826530612</v>
      </c>
      <c r="S74" s="79">
        <f t="shared" si="117"/>
        <v>0</v>
      </c>
      <c r="T74" s="83">
        <f t="shared" si="118"/>
        <v>0</v>
      </c>
      <c r="U74" s="6">
        <f t="shared" si="119"/>
        <v>11.321826530612</v>
      </c>
      <c r="V74" s="79">
        <f t="shared" si="120"/>
        <v>0</v>
      </c>
      <c r="W74" s="83">
        <f t="shared" si="121"/>
        <v>0</v>
      </c>
      <c r="X74" s="43">
        <f t="shared" si="122"/>
        <v>0</v>
      </c>
      <c r="Y74" s="43">
        <f t="shared" ref="Y74:Z74" si="143">C598</f>
        <v>0</v>
      </c>
      <c r="Z74" s="43">
        <f t="shared" si="143"/>
        <v>0</v>
      </c>
      <c r="AB74" s="89">
        <v>10676561224.49</v>
      </c>
      <c r="AC74" s="89">
        <v>-25.444723</v>
      </c>
      <c r="AD74" s="89">
        <v>5.4665632000000004</v>
      </c>
      <c r="AE74" s="89">
        <v>15.981502000000001</v>
      </c>
      <c r="AF74" s="89">
        <v>-87.025931999999997</v>
      </c>
      <c r="AG74" s="89">
        <v>-10.528896</v>
      </c>
      <c r="AH74" s="8"/>
      <c r="AI74" s="6">
        <f t="shared" si="107"/>
        <v>11.321826530612</v>
      </c>
      <c r="AJ74" s="6">
        <f t="shared" si="108"/>
        <v>13.104395</v>
      </c>
      <c r="AK74" s="83">
        <f t="shared" si="124"/>
        <v>2.7722085000000001</v>
      </c>
      <c r="AL74" s="6">
        <f t="shared" si="125"/>
        <v>11.321826530612</v>
      </c>
      <c r="AM74" s="79">
        <f t="shared" si="126"/>
        <v>12.349625</v>
      </c>
      <c r="AN74" s="83">
        <f t="shared" si="127"/>
        <v>2.0357675999999998</v>
      </c>
      <c r="AO74" s="6">
        <f t="shared" si="128"/>
        <v>11.321826530612</v>
      </c>
      <c r="AP74" s="43">
        <f t="shared" si="129"/>
        <v>11.912834</v>
      </c>
      <c r="AQ74" s="83">
        <f t="shared" si="130"/>
        <v>1.5416483000000001</v>
      </c>
      <c r="AR74" s="6">
        <f t="shared" si="131"/>
        <v>11.321826530612</v>
      </c>
      <c r="AS74" s="79">
        <f t="shared" si="132"/>
        <v>0</v>
      </c>
      <c r="AT74" s="83">
        <f t="shared" si="133"/>
        <v>0</v>
      </c>
      <c r="AU74" s="6">
        <f t="shared" si="134"/>
        <v>11.321826530612</v>
      </c>
      <c r="AV74" s="79">
        <f t="shared" si="135"/>
        <v>0</v>
      </c>
      <c r="AW74" s="83">
        <f t="shared" si="136"/>
        <v>0</v>
      </c>
      <c r="AX74" s="43">
        <f t="shared" si="137"/>
        <v>0</v>
      </c>
      <c r="AY74" s="43">
        <f t="shared" si="138"/>
        <v>0</v>
      </c>
      <c r="AZ74" s="43">
        <f t="shared" si="139"/>
        <v>0</v>
      </c>
    </row>
    <row r="75" spans="2:52" x14ac:dyDescent="0.25">
      <c r="B75" s="89">
        <v>10837877551.02</v>
      </c>
      <c r="C75" s="89">
        <v>-24.134909</v>
      </c>
      <c r="D75" s="89">
        <v>5.3337770000000004</v>
      </c>
      <c r="E75" s="89">
        <v>14.484845999999999</v>
      </c>
      <c r="F75" s="89">
        <v>-83.015822999999997</v>
      </c>
      <c r="G75" s="89">
        <v>-9.1902828000000003</v>
      </c>
      <c r="H75" s="8"/>
      <c r="I75" s="6">
        <f t="shared" si="104"/>
        <v>11.483142857142999</v>
      </c>
      <c r="J75" s="6">
        <f t="shared" si="105"/>
        <v>15.281718</v>
      </c>
      <c r="K75" s="83">
        <f t="shared" si="109"/>
        <v>5.5289735999999996</v>
      </c>
      <c r="L75" s="6">
        <f t="shared" si="110"/>
        <v>11.483142857142999</v>
      </c>
      <c r="M75" s="79">
        <f t="shared" si="111"/>
        <v>15.000776</v>
      </c>
      <c r="N75" s="83">
        <f t="shared" si="112"/>
        <v>5.2235594000000001</v>
      </c>
      <c r="O75" s="6">
        <f t="shared" si="113"/>
        <v>11.483142857142999</v>
      </c>
      <c r="P75" s="79">
        <f t="shared" si="114"/>
        <v>15.112329000000001</v>
      </c>
      <c r="Q75" s="83">
        <f t="shared" si="115"/>
        <v>5.2315164000000003</v>
      </c>
      <c r="R75" s="6">
        <f t="shared" si="116"/>
        <v>11.483142857142999</v>
      </c>
      <c r="S75" s="79">
        <f t="shared" si="117"/>
        <v>0</v>
      </c>
      <c r="T75" s="83">
        <f t="shared" si="118"/>
        <v>0</v>
      </c>
      <c r="U75" s="6">
        <f t="shared" si="119"/>
        <v>11.483142857142999</v>
      </c>
      <c r="V75" s="79">
        <f t="shared" si="120"/>
        <v>0</v>
      </c>
      <c r="W75" s="83">
        <f t="shared" si="121"/>
        <v>0</v>
      </c>
      <c r="X75" s="43">
        <f t="shared" si="122"/>
        <v>0</v>
      </c>
      <c r="Y75" s="43">
        <f t="shared" ref="Y75:Z75" si="144">C599</f>
        <v>0</v>
      </c>
      <c r="Z75" s="43">
        <f t="shared" si="144"/>
        <v>0</v>
      </c>
      <c r="AB75" s="89">
        <v>10837877551.02</v>
      </c>
      <c r="AC75" s="89">
        <v>-25.509208999999998</v>
      </c>
      <c r="AD75" s="89">
        <v>4.8167638999999998</v>
      </c>
      <c r="AE75" s="89">
        <v>15.301379000000001</v>
      </c>
      <c r="AF75" s="89">
        <v>-86.250625999999997</v>
      </c>
      <c r="AG75" s="89">
        <v>-10.581562999999999</v>
      </c>
      <c r="AH75" s="8"/>
      <c r="AI75" s="6">
        <f t="shared" si="107"/>
        <v>11.483142857142999</v>
      </c>
      <c r="AJ75" s="6">
        <f t="shared" si="108"/>
        <v>12.567080000000001</v>
      </c>
      <c r="AK75" s="83">
        <f t="shared" si="124"/>
        <v>2.3288326000000001</v>
      </c>
      <c r="AL75" s="6">
        <f t="shared" si="125"/>
        <v>11.483142857142999</v>
      </c>
      <c r="AM75" s="79">
        <f t="shared" si="126"/>
        <v>11.950025</v>
      </c>
      <c r="AN75" s="83">
        <f t="shared" si="127"/>
        <v>1.7374204</v>
      </c>
      <c r="AO75" s="6">
        <f t="shared" si="128"/>
        <v>11.483142857142999</v>
      </c>
      <c r="AP75" s="43">
        <f t="shared" si="129"/>
        <v>12.152008</v>
      </c>
      <c r="AQ75" s="83">
        <f t="shared" si="130"/>
        <v>1.8718900999999999</v>
      </c>
      <c r="AR75" s="6">
        <f t="shared" si="131"/>
        <v>11.483142857142999</v>
      </c>
      <c r="AS75" s="79">
        <f t="shared" si="132"/>
        <v>0</v>
      </c>
      <c r="AT75" s="83">
        <f t="shared" si="133"/>
        <v>0</v>
      </c>
      <c r="AU75" s="6">
        <f t="shared" si="134"/>
        <v>11.483142857142999</v>
      </c>
      <c r="AV75" s="79">
        <f t="shared" si="135"/>
        <v>0</v>
      </c>
      <c r="AW75" s="83">
        <f t="shared" si="136"/>
        <v>0</v>
      </c>
      <c r="AX75" s="43">
        <f t="shared" si="137"/>
        <v>0</v>
      </c>
      <c r="AY75" s="43">
        <f t="shared" si="138"/>
        <v>0</v>
      </c>
      <c r="AZ75" s="43">
        <f t="shared" si="139"/>
        <v>0</v>
      </c>
    </row>
    <row r="76" spans="2:52" x14ac:dyDescent="0.25">
      <c r="B76" s="89">
        <v>10999193877.551001</v>
      </c>
      <c r="C76" s="89">
        <v>-24.127396000000001</v>
      </c>
      <c r="D76" s="89">
        <v>5.2675771999999998</v>
      </c>
      <c r="E76" s="89">
        <v>14.523220999999999</v>
      </c>
      <c r="F76" s="89">
        <v>-83.165122999999994</v>
      </c>
      <c r="G76" s="89">
        <v>-9.1703129000000008</v>
      </c>
      <c r="H76" s="8"/>
      <c r="I76" s="6">
        <f t="shared" si="104"/>
        <v>11.644459183673</v>
      </c>
      <c r="J76" s="6">
        <f t="shared" si="105"/>
        <v>15.894296000000001</v>
      </c>
      <c r="K76" s="83">
        <f t="shared" si="109"/>
        <v>5.8388761999999996</v>
      </c>
      <c r="L76" s="6">
        <f t="shared" si="110"/>
        <v>11.644459183673</v>
      </c>
      <c r="M76" s="79">
        <f t="shared" si="111"/>
        <v>15.53421</v>
      </c>
      <c r="N76" s="83">
        <f t="shared" si="112"/>
        <v>5.4206009000000002</v>
      </c>
      <c r="O76" s="6">
        <f t="shared" si="113"/>
        <v>11.644459183673</v>
      </c>
      <c r="P76" s="79">
        <f t="shared" si="114"/>
        <v>15.439705999999999</v>
      </c>
      <c r="Q76" s="83">
        <f t="shared" si="115"/>
        <v>5.2136087</v>
      </c>
      <c r="R76" s="6">
        <f t="shared" si="116"/>
        <v>11.644459183673</v>
      </c>
      <c r="S76" s="79">
        <f t="shared" si="117"/>
        <v>0</v>
      </c>
      <c r="T76" s="83">
        <f t="shared" si="118"/>
        <v>0</v>
      </c>
      <c r="U76" s="6">
        <f t="shared" si="119"/>
        <v>11.644459183673</v>
      </c>
      <c r="V76" s="79">
        <f t="shared" si="120"/>
        <v>0</v>
      </c>
      <c r="W76" s="83">
        <f t="shared" si="121"/>
        <v>0</v>
      </c>
      <c r="X76" s="43">
        <f t="shared" si="122"/>
        <v>0</v>
      </c>
      <c r="Y76" s="43">
        <f t="shared" ref="Y76:Z76" si="145">C600</f>
        <v>0</v>
      </c>
      <c r="Z76" s="43">
        <f t="shared" si="145"/>
        <v>0</v>
      </c>
      <c r="AB76" s="89">
        <v>10999193877.551001</v>
      </c>
      <c r="AC76" s="89">
        <v>-25.283428000000001</v>
      </c>
      <c r="AD76" s="89">
        <v>4.1668266999999997</v>
      </c>
      <c r="AE76" s="89">
        <v>14.632497000000001</v>
      </c>
      <c r="AF76" s="89">
        <v>-84.336105000000003</v>
      </c>
      <c r="AG76" s="89">
        <v>-10.343387</v>
      </c>
      <c r="AH76" s="8"/>
      <c r="AI76" s="6">
        <f t="shared" si="107"/>
        <v>11.644459183673</v>
      </c>
      <c r="AJ76" s="6">
        <f t="shared" si="108"/>
        <v>12.484546999999999</v>
      </c>
      <c r="AK76" s="83">
        <f t="shared" si="124"/>
        <v>2.2846339000000002</v>
      </c>
      <c r="AL76" s="6">
        <f t="shared" si="125"/>
        <v>11.644459183673</v>
      </c>
      <c r="AM76" s="79">
        <f t="shared" si="126"/>
        <v>12.273882</v>
      </c>
      <c r="AN76" s="83">
        <f t="shared" si="127"/>
        <v>2.0631029999999999</v>
      </c>
      <c r="AO76" s="6">
        <f t="shared" si="128"/>
        <v>11.644459183673</v>
      </c>
      <c r="AP76" s="43">
        <f t="shared" si="129"/>
        <v>12.738388</v>
      </c>
      <c r="AQ76" s="83">
        <f t="shared" si="130"/>
        <v>2.4372897</v>
      </c>
      <c r="AR76" s="6">
        <f t="shared" si="131"/>
        <v>11.644459183673</v>
      </c>
      <c r="AS76" s="79">
        <f t="shared" si="132"/>
        <v>0</v>
      </c>
      <c r="AT76" s="83">
        <f t="shared" si="133"/>
        <v>0</v>
      </c>
      <c r="AU76" s="6">
        <f t="shared" si="134"/>
        <v>11.644459183673</v>
      </c>
      <c r="AV76" s="79">
        <f t="shared" si="135"/>
        <v>0</v>
      </c>
      <c r="AW76" s="83">
        <f t="shared" si="136"/>
        <v>0</v>
      </c>
      <c r="AX76" s="43">
        <f t="shared" si="137"/>
        <v>0</v>
      </c>
      <c r="AY76" s="43">
        <f t="shared" si="138"/>
        <v>0</v>
      </c>
      <c r="AZ76" s="43">
        <f t="shared" si="139"/>
        <v>0</v>
      </c>
    </row>
    <row r="77" spans="2:52" x14ac:dyDescent="0.25">
      <c r="B77" s="89">
        <v>11160510204.082001</v>
      </c>
      <c r="C77" s="89">
        <v>-24.361649</v>
      </c>
      <c r="D77" s="89">
        <v>5.2714499999999997</v>
      </c>
      <c r="E77" s="89">
        <v>14.624295</v>
      </c>
      <c r="F77" s="89">
        <v>-83.296370999999994</v>
      </c>
      <c r="G77" s="89">
        <v>-9.4063330000000001</v>
      </c>
      <c r="H77" s="8"/>
      <c r="I77" s="6">
        <f t="shared" si="104"/>
        <v>11.805775510204001</v>
      </c>
      <c r="J77" s="6">
        <f t="shared" si="105"/>
        <v>16.586628000000001</v>
      </c>
      <c r="K77" s="83">
        <f t="shared" si="109"/>
        <v>6.0831814</v>
      </c>
      <c r="L77" s="6">
        <f t="shared" si="110"/>
        <v>11.805775510204001</v>
      </c>
      <c r="M77" s="79">
        <f t="shared" si="111"/>
        <v>15.924374</v>
      </c>
      <c r="N77" s="83">
        <f t="shared" si="112"/>
        <v>5.4856056999999998</v>
      </c>
      <c r="O77" s="6">
        <f t="shared" si="113"/>
        <v>11.805775510204001</v>
      </c>
      <c r="P77" s="79">
        <f t="shared" si="114"/>
        <v>15.846246000000001</v>
      </c>
      <c r="Q77" s="83">
        <f t="shared" si="115"/>
        <v>5.3179097000000004</v>
      </c>
      <c r="R77" s="6">
        <f t="shared" si="116"/>
        <v>11.805775510204001</v>
      </c>
      <c r="S77" s="79">
        <f t="shared" si="117"/>
        <v>0</v>
      </c>
      <c r="T77" s="83">
        <f t="shared" si="118"/>
        <v>0</v>
      </c>
      <c r="U77" s="6">
        <f t="shared" si="119"/>
        <v>11.805775510204001</v>
      </c>
      <c r="V77" s="79">
        <f t="shared" si="120"/>
        <v>0</v>
      </c>
      <c r="W77" s="83">
        <f t="shared" si="121"/>
        <v>0</v>
      </c>
      <c r="X77" s="43">
        <f t="shared" si="122"/>
        <v>0</v>
      </c>
      <c r="Y77" s="43">
        <f t="shared" ref="Y77:Z77" si="146">C601</f>
        <v>0</v>
      </c>
      <c r="Z77" s="43">
        <f t="shared" si="146"/>
        <v>0</v>
      </c>
      <c r="AB77" s="89">
        <v>11160510204.082001</v>
      </c>
      <c r="AC77" s="89">
        <v>-25.398357000000001</v>
      </c>
      <c r="AD77" s="89">
        <v>3.4433522000000001</v>
      </c>
      <c r="AE77" s="89">
        <v>13.819979</v>
      </c>
      <c r="AF77" s="89">
        <v>-82.987212999999997</v>
      </c>
      <c r="AG77" s="89">
        <v>-10.472059</v>
      </c>
      <c r="AH77" s="8"/>
      <c r="AI77" s="6">
        <f t="shared" si="107"/>
        <v>11.805775510204001</v>
      </c>
      <c r="AJ77" s="6">
        <f t="shared" si="108"/>
        <v>12.706538</v>
      </c>
      <c r="AK77" s="83">
        <f t="shared" si="124"/>
        <v>2.5882211000000002</v>
      </c>
      <c r="AL77" s="6">
        <f t="shared" si="125"/>
        <v>11.805775510204001</v>
      </c>
      <c r="AM77" s="79">
        <f t="shared" si="126"/>
        <v>13.06934</v>
      </c>
      <c r="AN77" s="83">
        <f t="shared" si="127"/>
        <v>2.8310920999999998</v>
      </c>
      <c r="AO77" s="6">
        <f t="shared" si="128"/>
        <v>11.805775510204001</v>
      </c>
      <c r="AP77" s="43">
        <f t="shared" si="129"/>
        <v>13.272914</v>
      </c>
      <c r="AQ77" s="83">
        <f t="shared" si="130"/>
        <v>2.9214362999999999</v>
      </c>
      <c r="AR77" s="6">
        <f t="shared" si="131"/>
        <v>11.805775510204001</v>
      </c>
      <c r="AS77" s="79">
        <f t="shared" si="132"/>
        <v>0</v>
      </c>
      <c r="AT77" s="83">
        <f t="shared" si="133"/>
        <v>0</v>
      </c>
      <c r="AU77" s="6">
        <f t="shared" si="134"/>
        <v>11.805775510204001</v>
      </c>
      <c r="AV77" s="79">
        <f t="shared" si="135"/>
        <v>0</v>
      </c>
      <c r="AW77" s="83">
        <f t="shared" si="136"/>
        <v>0</v>
      </c>
      <c r="AX77" s="43">
        <f t="shared" si="137"/>
        <v>0</v>
      </c>
      <c r="AY77" s="43">
        <f t="shared" si="138"/>
        <v>0</v>
      </c>
      <c r="AZ77" s="43">
        <f t="shared" si="139"/>
        <v>0</v>
      </c>
    </row>
    <row r="78" spans="2:52" x14ac:dyDescent="0.25">
      <c r="B78" s="89">
        <v>11321826530.612</v>
      </c>
      <c r="C78" s="89">
        <v>-24.438803</v>
      </c>
      <c r="D78" s="89">
        <v>5.3025498000000004</v>
      </c>
      <c r="E78" s="89">
        <v>14.840082000000001</v>
      </c>
      <c r="F78" s="89">
        <v>-83.950737000000004</v>
      </c>
      <c r="G78" s="89">
        <v>-9.4818888000000001</v>
      </c>
      <c r="H78" s="8"/>
      <c r="I78" s="6">
        <f t="shared" si="104"/>
        <v>11.967091836735001</v>
      </c>
      <c r="J78" s="6">
        <f t="shared" si="105"/>
        <v>17.201665999999999</v>
      </c>
      <c r="K78" s="83">
        <f t="shared" si="109"/>
        <v>6.2366609999999998</v>
      </c>
      <c r="L78" s="6">
        <f t="shared" si="110"/>
        <v>11.967091836735001</v>
      </c>
      <c r="M78" s="79">
        <f t="shared" si="111"/>
        <v>16.523962000000001</v>
      </c>
      <c r="N78" s="83">
        <f t="shared" si="112"/>
        <v>5.4196720000000003</v>
      </c>
      <c r="O78" s="6">
        <f t="shared" si="113"/>
        <v>11.967091836735001</v>
      </c>
      <c r="P78" s="79">
        <f t="shared" si="114"/>
        <v>16.076384000000001</v>
      </c>
      <c r="Q78" s="83">
        <f t="shared" si="115"/>
        <v>4.8973431999999999</v>
      </c>
      <c r="R78" s="6">
        <f t="shared" si="116"/>
        <v>11.967091836735001</v>
      </c>
      <c r="S78" s="79">
        <f t="shared" si="117"/>
        <v>0</v>
      </c>
      <c r="T78" s="83">
        <f t="shared" si="118"/>
        <v>0</v>
      </c>
      <c r="U78" s="6">
        <f t="shared" si="119"/>
        <v>11.967091836735001</v>
      </c>
      <c r="V78" s="79">
        <f t="shared" si="120"/>
        <v>0</v>
      </c>
      <c r="W78" s="83">
        <f t="shared" si="121"/>
        <v>0</v>
      </c>
      <c r="X78" s="43">
        <f t="shared" si="122"/>
        <v>0</v>
      </c>
      <c r="Y78" s="43">
        <f t="shared" ref="Y78:Z78" si="147">C602</f>
        <v>0</v>
      </c>
      <c r="Z78" s="43">
        <f t="shared" si="147"/>
        <v>0</v>
      </c>
      <c r="AB78" s="89">
        <v>11321826530.612</v>
      </c>
      <c r="AC78" s="89">
        <v>-25.252656999999999</v>
      </c>
      <c r="AD78" s="89">
        <v>2.7722085000000001</v>
      </c>
      <c r="AE78" s="89">
        <v>13.104395</v>
      </c>
      <c r="AF78" s="89">
        <v>-81.140120999999994</v>
      </c>
      <c r="AG78" s="89">
        <v>-10.314434</v>
      </c>
      <c r="AH78" s="8"/>
      <c r="AI78" s="6">
        <f t="shared" si="107"/>
        <v>11.967091836735001</v>
      </c>
      <c r="AJ78" s="6">
        <f t="shared" si="108"/>
        <v>12.978203000000001</v>
      </c>
      <c r="AK78" s="83">
        <f t="shared" si="124"/>
        <v>2.8989183999999999</v>
      </c>
      <c r="AL78" s="6">
        <f t="shared" si="125"/>
        <v>11.967091836735001</v>
      </c>
      <c r="AM78" s="79">
        <f t="shared" si="126"/>
        <v>13.299658000000001</v>
      </c>
      <c r="AN78" s="83">
        <f t="shared" si="127"/>
        <v>3.2790822999999998</v>
      </c>
      <c r="AO78" s="6">
        <f t="shared" si="128"/>
        <v>11.967091836735001</v>
      </c>
      <c r="AP78" s="43">
        <f t="shared" si="129"/>
        <v>13.391935999999999</v>
      </c>
      <c r="AQ78" s="83">
        <f t="shared" si="130"/>
        <v>3.2517168999999999</v>
      </c>
      <c r="AR78" s="6">
        <f t="shared" si="131"/>
        <v>11.967091836735001</v>
      </c>
      <c r="AS78" s="79">
        <f t="shared" si="132"/>
        <v>0</v>
      </c>
      <c r="AT78" s="83">
        <f t="shared" si="133"/>
        <v>0</v>
      </c>
      <c r="AU78" s="6">
        <f t="shared" si="134"/>
        <v>11.967091836735001</v>
      </c>
      <c r="AV78" s="79">
        <f t="shared" si="135"/>
        <v>0</v>
      </c>
      <c r="AW78" s="83">
        <f t="shared" si="136"/>
        <v>0</v>
      </c>
      <c r="AX78" s="43">
        <f t="shared" si="137"/>
        <v>0</v>
      </c>
      <c r="AY78" s="43">
        <f t="shared" si="138"/>
        <v>0</v>
      </c>
      <c r="AZ78" s="43">
        <f t="shared" si="139"/>
        <v>0</v>
      </c>
    </row>
    <row r="79" spans="2:52" x14ac:dyDescent="0.25">
      <c r="B79" s="89">
        <v>11483142857.143</v>
      </c>
      <c r="C79" s="89">
        <v>-24.681784</v>
      </c>
      <c r="D79" s="89">
        <v>5.5289735999999996</v>
      </c>
      <c r="E79" s="89">
        <v>15.281718</v>
      </c>
      <c r="F79" s="89">
        <v>-85.014885000000007</v>
      </c>
      <c r="G79" s="89">
        <v>-9.7243747999999997</v>
      </c>
      <c r="H79" s="8"/>
      <c r="I79" s="6">
        <f t="shared" si="104"/>
        <v>12.128408163265</v>
      </c>
      <c r="J79" s="6">
        <f t="shared" si="105"/>
        <v>17.574269999999999</v>
      </c>
      <c r="K79" s="83">
        <f t="shared" si="109"/>
        <v>6.0649838000000003</v>
      </c>
      <c r="L79" s="6">
        <f t="shared" si="110"/>
        <v>12.128408163265</v>
      </c>
      <c r="M79" s="79">
        <f t="shared" si="111"/>
        <v>16.412417999999999</v>
      </c>
      <c r="N79" s="83">
        <f t="shared" si="112"/>
        <v>4.9409751999999996</v>
      </c>
      <c r="O79" s="6">
        <f t="shared" si="113"/>
        <v>12.128408163265</v>
      </c>
      <c r="P79" s="79">
        <f t="shared" si="114"/>
        <v>15.967181</v>
      </c>
      <c r="Q79" s="83">
        <f t="shared" si="115"/>
        <v>4.4209256000000003</v>
      </c>
      <c r="R79" s="6">
        <f t="shared" si="116"/>
        <v>12.128408163265</v>
      </c>
      <c r="S79" s="79">
        <f t="shared" si="117"/>
        <v>0</v>
      </c>
      <c r="T79" s="83">
        <f t="shared" si="118"/>
        <v>0</v>
      </c>
      <c r="U79" s="6">
        <f t="shared" si="119"/>
        <v>12.128408163265</v>
      </c>
      <c r="V79" s="79">
        <f t="shared" si="120"/>
        <v>0</v>
      </c>
      <c r="W79" s="83">
        <f t="shared" si="121"/>
        <v>0</v>
      </c>
      <c r="X79" s="43">
        <f t="shared" si="122"/>
        <v>0</v>
      </c>
      <c r="Y79" s="43">
        <f t="shared" ref="Y79:Z79" si="148">C603</f>
        <v>0</v>
      </c>
      <c r="Z79" s="43">
        <f t="shared" si="148"/>
        <v>0</v>
      </c>
      <c r="AB79" s="89">
        <v>11483142857.143</v>
      </c>
      <c r="AC79" s="89">
        <v>-25.168707000000001</v>
      </c>
      <c r="AD79" s="89">
        <v>2.3288326000000001</v>
      </c>
      <c r="AE79" s="89">
        <v>12.567080000000001</v>
      </c>
      <c r="AF79" s="89">
        <v>-79.96508</v>
      </c>
      <c r="AG79" s="89">
        <v>-10.210067</v>
      </c>
      <c r="AH79" s="8"/>
      <c r="AI79" s="6">
        <f t="shared" si="107"/>
        <v>12.128408163265</v>
      </c>
      <c r="AJ79" s="6">
        <f t="shared" si="108"/>
        <v>13.172293</v>
      </c>
      <c r="AK79" s="83">
        <f t="shared" si="124"/>
        <v>3.1332102000000002</v>
      </c>
      <c r="AL79" s="6">
        <f t="shared" si="125"/>
        <v>12.128408163265</v>
      </c>
      <c r="AM79" s="79">
        <f t="shared" si="126"/>
        <v>12.952558</v>
      </c>
      <c r="AN79" s="83">
        <f t="shared" si="127"/>
        <v>2.7801665999999998</v>
      </c>
      <c r="AO79" s="6">
        <f t="shared" si="128"/>
        <v>12.128408163265</v>
      </c>
      <c r="AP79" s="43">
        <f t="shared" si="129"/>
        <v>12.972782</v>
      </c>
      <c r="AQ79" s="83">
        <f t="shared" si="130"/>
        <v>2.6376938999999999</v>
      </c>
      <c r="AR79" s="6">
        <f t="shared" si="131"/>
        <v>12.128408163265</v>
      </c>
      <c r="AS79" s="79">
        <f t="shared" si="132"/>
        <v>0</v>
      </c>
      <c r="AT79" s="83">
        <f t="shared" si="133"/>
        <v>0</v>
      </c>
      <c r="AU79" s="6">
        <f t="shared" si="134"/>
        <v>12.128408163265</v>
      </c>
      <c r="AV79" s="79">
        <f t="shared" si="135"/>
        <v>0</v>
      </c>
      <c r="AW79" s="83">
        <f t="shared" si="136"/>
        <v>0</v>
      </c>
      <c r="AX79" s="43">
        <f t="shared" si="137"/>
        <v>0</v>
      </c>
      <c r="AY79" s="43">
        <f t="shared" si="138"/>
        <v>0</v>
      </c>
      <c r="AZ79" s="43">
        <f t="shared" si="139"/>
        <v>0</v>
      </c>
    </row>
    <row r="80" spans="2:52" x14ac:dyDescent="0.25">
      <c r="B80" s="89">
        <v>11644459183.673</v>
      </c>
      <c r="C80" s="89">
        <v>-25.002499</v>
      </c>
      <c r="D80" s="89">
        <v>5.8388761999999996</v>
      </c>
      <c r="E80" s="89">
        <v>15.894296000000001</v>
      </c>
      <c r="F80" s="89">
        <v>-86.577468999999994</v>
      </c>
      <c r="G80" s="89">
        <v>-10.051969</v>
      </c>
      <c r="H80" s="8"/>
      <c r="I80" s="6">
        <f t="shared" si="104"/>
        <v>12.289724489795999</v>
      </c>
      <c r="J80" s="6">
        <f t="shared" si="105"/>
        <v>18.217804000000001</v>
      </c>
      <c r="K80" s="83">
        <f t="shared" si="109"/>
        <v>6.0369978</v>
      </c>
      <c r="L80" s="6">
        <f t="shared" si="110"/>
        <v>12.289724489795999</v>
      </c>
      <c r="M80" s="79">
        <f t="shared" si="111"/>
        <v>17.232665999999998</v>
      </c>
      <c r="N80" s="83">
        <f t="shared" si="112"/>
        <v>5.1846709000000004</v>
      </c>
      <c r="O80" s="6">
        <f t="shared" si="113"/>
        <v>12.289724489795999</v>
      </c>
      <c r="P80" s="79">
        <f t="shared" si="114"/>
        <v>16.693148000000001</v>
      </c>
      <c r="Q80" s="83">
        <f t="shared" si="115"/>
        <v>4.5741467</v>
      </c>
      <c r="R80" s="6">
        <f t="shared" si="116"/>
        <v>12.289724489795999</v>
      </c>
      <c r="S80" s="79">
        <f t="shared" si="117"/>
        <v>0</v>
      </c>
      <c r="T80" s="83">
        <f t="shared" si="118"/>
        <v>0</v>
      </c>
      <c r="U80" s="6">
        <f t="shared" si="119"/>
        <v>12.289724489795999</v>
      </c>
      <c r="V80" s="79">
        <f t="shared" si="120"/>
        <v>0</v>
      </c>
      <c r="W80" s="83">
        <f t="shared" si="121"/>
        <v>0</v>
      </c>
      <c r="X80" s="43">
        <f t="shared" si="122"/>
        <v>0</v>
      </c>
      <c r="Y80" s="43">
        <f t="shared" ref="Y80:Z80" si="149">C604</f>
        <v>0</v>
      </c>
      <c r="Z80" s="43">
        <f t="shared" si="149"/>
        <v>0</v>
      </c>
      <c r="AB80" s="89">
        <v>11644459183.673</v>
      </c>
      <c r="AC80" s="89">
        <v>-25.153151999999999</v>
      </c>
      <c r="AD80" s="89">
        <v>2.2846339000000002</v>
      </c>
      <c r="AE80" s="89">
        <v>12.484546999999999</v>
      </c>
      <c r="AF80" s="89">
        <v>-79.591339000000005</v>
      </c>
      <c r="AG80" s="89">
        <v>-10.190244</v>
      </c>
      <c r="AH80" s="8"/>
      <c r="AI80" s="6">
        <f t="shared" si="107"/>
        <v>12.289724489795999</v>
      </c>
      <c r="AJ80" s="6">
        <f t="shared" si="108"/>
        <v>13.295738</v>
      </c>
      <c r="AK80" s="83">
        <f t="shared" si="124"/>
        <v>3.2026273999999999</v>
      </c>
      <c r="AL80" s="6">
        <f t="shared" si="125"/>
        <v>12.289724489795999</v>
      </c>
      <c r="AM80" s="79">
        <f t="shared" si="126"/>
        <v>13.302842999999999</v>
      </c>
      <c r="AN80" s="83">
        <f t="shared" si="127"/>
        <v>3.1095736</v>
      </c>
      <c r="AO80" s="6">
        <f t="shared" si="128"/>
        <v>12.289724489795999</v>
      </c>
      <c r="AP80" s="43">
        <f t="shared" si="129"/>
        <v>12.991357000000001</v>
      </c>
      <c r="AQ80" s="83">
        <f t="shared" si="130"/>
        <v>2.6096908999999999</v>
      </c>
      <c r="AR80" s="6">
        <f t="shared" si="131"/>
        <v>12.289724489795999</v>
      </c>
      <c r="AS80" s="79">
        <f t="shared" si="132"/>
        <v>0</v>
      </c>
      <c r="AT80" s="83">
        <f t="shared" si="133"/>
        <v>0</v>
      </c>
      <c r="AU80" s="6">
        <f t="shared" si="134"/>
        <v>12.289724489795999</v>
      </c>
      <c r="AV80" s="79">
        <f t="shared" si="135"/>
        <v>0</v>
      </c>
      <c r="AW80" s="83">
        <f t="shared" si="136"/>
        <v>0</v>
      </c>
      <c r="AX80" s="43">
        <f t="shared" si="137"/>
        <v>0</v>
      </c>
      <c r="AY80" s="43">
        <f t="shared" si="138"/>
        <v>0</v>
      </c>
      <c r="AZ80" s="43">
        <f t="shared" si="139"/>
        <v>0</v>
      </c>
    </row>
    <row r="81" spans="2:52" x14ac:dyDescent="0.25">
      <c r="B81" s="89">
        <v>11805775510.204</v>
      </c>
      <c r="C81" s="89">
        <v>-25.346530999999999</v>
      </c>
      <c r="D81" s="89">
        <v>6.0831814</v>
      </c>
      <c r="E81" s="89">
        <v>16.586628000000001</v>
      </c>
      <c r="F81" s="89">
        <v>-88.533339999999995</v>
      </c>
      <c r="G81" s="89">
        <v>-10.389917000000001</v>
      </c>
      <c r="H81" s="8"/>
      <c r="I81" s="6">
        <f t="shared" si="104"/>
        <v>12.451040816327</v>
      </c>
      <c r="J81" s="6">
        <f t="shared" si="105"/>
        <v>18.464375</v>
      </c>
      <c r="K81" s="83">
        <f t="shared" si="109"/>
        <v>5.6105312999999999</v>
      </c>
      <c r="L81" s="6">
        <f t="shared" si="110"/>
        <v>12.451040816327</v>
      </c>
      <c r="M81" s="79">
        <f t="shared" si="111"/>
        <v>18.625568000000001</v>
      </c>
      <c r="N81" s="83">
        <f t="shared" si="112"/>
        <v>5.5134501</v>
      </c>
      <c r="O81" s="6">
        <f t="shared" si="113"/>
        <v>12.451040816327</v>
      </c>
      <c r="P81" s="79">
        <f t="shared" si="114"/>
        <v>17.758838999999998</v>
      </c>
      <c r="Q81" s="83">
        <f t="shared" si="115"/>
        <v>4.5704250000000002</v>
      </c>
      <c r="R81" s="6">
        <f t="shared" si="116"/>
        <v>12.451040816327</v>
      </c>
      <c r="S81" s="79">
        <f t="shared" si="117"/>
        <v>0</v>
      </c>
      <c r="T81" s="83">
        <f t="shared" si="118"/>
        <v>0</v>
      </c>
      <c r="U81" s="6">
        <f t="shared" si="119"/>
        <v>12.451040816327</v>
      </c>
      <c r="V81" s="79">
        <f t="shared" si="120"/>
        <v>0</v>
      </c>
      <c r="W81" s="83">
        <f t="shared" si="121"/>
        <v>0</v>
      </c>
      <c r="X81" s="43">
        <f t="shared" si="122"/>
        <v>0</v>
      </c>
      <c r="Y81" s="43">
        <f t="shared" ref="Y81:Z81" si="150">C605</f>
        <v>0</v>
      </c>
      <c r="Z81" s="43">
        <f t="shared" si="150"/>
        <v>0</v>
      </c>
      <c r="AB81" s="89">
        <v>11805775510.204</v>
      </c>
      <c r="AC81" s="89">
        <v>-25.148810999999998</v>
      </c>
      <c r="AD81" s="89">
        <v>2.5882211000000002</v>
      </c>
      <c r="AE81" s="89">
        <v>12.706538</v>
      </c>
      <c r="AF81" s="89">
        <v>-80.563393000000005</v>
      </c>
      <c r="AG81" s="89">
        <v>-10.199429</v>
      </c>
      <c r="AH81" s="8"/>
      <c r="AI81" s="6">
        <f t="shared" si="107"/>
        <v>12.451040816327</v>
      </c>
      <c r="AJ81" s="6">
        <f t="shared" si="108"/>
        <v>13.348883000000001</v>
      </c>
      <c r="AK81" s="83">
        <f t="shared" si="124"/>
        <v>3.2425033999999999</v>
      </c>
      <c r="AL81" s="6">
        <f t="shared" si="125"/>
        <v>12.451040816327</v>
      </c>
      <c r="AM81" s="79">
        <f t="shared" si="126"/>
        <v>13.368150999999999</v>
      </c>
      <c r="AN81" s="83">
        <f t="shared" si="127"/>
        <v>3.1116190000000001</v>
      </c>
      <c r="AO81" s="6">
        <f t="shared" si="128"/>
        <v>12.451040816327</v>
      </c>
      <c r="AP81" s="43">
        <f t="shared" si="129"/>
        <v>13.018624000000001</v>
      </c>
      <c r="AQ81" s="83">
        <f t="shared" si="130"/>
        <v>2.5538219999999998</v>
      </c>
      <c r="AR81" s="6">
        <f t="shared" si="131"/>
        <v>12.451040816327</v>
      </c>
      <c r="AS81" s="79">
        <f t="shared" si="132"/>
        <v>0</v>
      </c>
      <c r="AT81" s="83">
        <f t="shared" si="133"/>
        <v>0</v>
      </c>
      <c r="AU81" s="6">
        <f t="shared" si="134"/>
        <v>12.451040816327</v>
      </c>
      <c r="AV81" s="79">
        <f t="shared" si="135"/>
        <v>0</v>
      </c>
      <c r="AW81" s="83">
        <f t="shared" si="136"/>
        <v>0</v>
      </c>
      <c r="AX81" s="43">
        <f t="shared" si="137"/>
        <v>0</v>
      </c>
      <c r="AY81" s="43">
        <f t="shared" si="138"/>
        <v>0</v>
      </c>
      <c r="AZ81" s="43">
        <f t="shared" si="139"/>
        <v>0</v>
      </c>
    </row>
    <row r="82" spans="2:52" x14ac:dyDescent="0.25">
      <c r="B82" s="89">
        <v>11967091836.735001</v>
      </c>
      <c r="C82" s="89">
        <v>-26.049773999999999</v>
      </c>
      <c r="D82" s="89">
        <v>6.2366609999999998</v>
      </c>
      <c r="E82" s="89">
        <v>17.201665999999999</v>
      </c>
      <c r="F82" s="89">
        <v>-90.584686000000005</v>
      </c>
      <c r="G82" s="89">
        <v>-11.068453</v>
      </c>
      <c r="H82" s="8"/>
      <c r="I82" s="6">
        <f t="shared" si="104"/>
        <v>12.612357142857</v>
      </c>
      <c r="J82" s="6">
        <f t="shared" si="105"/>
        <v>19.551297999999999</v>
      </c>
      <c r="K82" s="83">
        <f t="shared" si="109"/>
        <v>5.6901336000000002</v>
      </c>
      <c r="L82" s="6">
        <f t="shared" si="110"/>
        <v>12.612357142857</v>
      </c>
      <c r="M82" s="79">
        <f t="shared" si="111"/>
        <v>17.561738999999999</v>
      </c>
      <c r="N82" s="83">
        <f t="shared" si="112"/>
        <v>4.0777092000000001</v>
      </c>
      <c r="O82" s="6">
        <f t="shared" si="113"/>
        <v>12.612357142857</v>
      </c>
      <c r="P82" s="79">
        <f t="shared" si="114"/>
        <v>18.617699000000002</v>
      </c>
      <c r="Q82" s="83">
        <f t="shared" si="115"/>
        <v>5.0423260000000001</v>
      </c>
      <c r="R82" s="6">
        <f t="shared" si="116"/>
        <v>12.612357142857</v>
      </c>
      <c r="S82" s="79">
        <f t="shared" si="117"/>
        <v>0</v>
      </c>
      <c r="T82" s="83">
        <f t="shared" si="118"/>
        <v>0</v>
      </c>
      <c r="U82" s="6">
        <f t="shared" si="119"/>
        <v>12.612357142857</v>
      </c>
      <c r="V82" s="79">
        <f t="shared" si="120"/>
        <v>0</v>
      </c>
      <c r="W82" s="83">
        <f t="shared" si="121"/>
        <v>0</v>
      </c>
      <c r="X82" s="43">
        <f t="shared" si="122"/>
        <v>0</v>
      </c>
      <c r="Y82" s="43">
        <f t="shared" ref="Y82:Z82" si="151">C606</f>
        <v>0</v>
      </c>
      <c r="Z82" s="43">
        <f t="shared" si="151"/>
        <v>0</v>
      </c>
      <c r="AB82" s="89">
        <v>11967091836.735001</v>
      </c>
      <c r="AC82" s="89">
        <v>-24.902972999999999</v>
      </c>
      <c r="AD82" s="89">
        <v>2.8989183999999999</v>
      </c>
      <c r="AE82" s="89">
        <v>12.978203000000001</v>
      </c>
      <c r="AF82" s="89">
        <v>-80.989402999999996</v>
      </c>
      <c r="AG82" s="89">
        <v>-9.9652785999999995</v>
      </c>
      <c r="AH82" s="8"/>
      <c r="AI82" s="6">
        <f t="shared" si="107"/>
        <v>12.612357142857</v>
      </c>
      <c r="AJ82" s="6">
        <f t="shared" si="108"/>
        <v>13.399070999999999</v>
      </c>
      <c r="AK82" s="83">
        <f t="shared" si="124"/>
        <v>3.1718681000000002</v>
      </c>
      <c r="AL82" s="6">
        <f t="shared" si="125"/>
        <v>12.612357142857</v>
      </c>
      <c r="AM82" s="79">
        <f t="shared" si="126"/>
        <v>13.186014</v>
      </c>
      <c r="AN82" s="83">
        <f t="shared" si="127"/>
        <v>2.915978</v>
      </c>
      <c r="AO82" s="6">
        <f t="shared" si="128"/>
        <v>12.612357142857</v>
      </c>
      <c r="AP82" s="43">
        <f t="shared" si="129"/>
        <v>12.05139</v>
      </c>
      <c r="AQ82" s="83">
        <f t="shared" si="130"/>
        <v>1.5387223999999999</v>
      </c>
      <c r="AR82" s="6">
        <f t="shared" si="131"/>
        <v>12.612357142857</v>
      </c>
      <c r="AS82" s="79">
        <f t="shared" si="132"/>
        <v>0</v>
      </c>
      <c r="AT82" s="83">
        <f t="shared" si="133"/>
        <v>0</v>
      </c>
      <c r="AU82" s="6">
        <f t="shared" si="134"/>
        <v>12.612357142857</v>
      </c>
      <c r="AV82" s="79">
        <f t="shared" si="135"/>
        <v>0</v>
      </c>
      <c r="AW82" s="83">
        <f t="shared" si="136"/>
        <v>0</v>
      </c>
      <c r="AX82" s="43">
        <f t="shared" si="137"/>
        <v>0</v>
      </c>
      <c r="AY82" s="43">
        <f t="shared" si="138"/>
        <v>0</v>
      </c>
      <c r="AZ82" s="43">
        <f t="shared" si="139"/>
        <v>0</v>
      </c>
    </row>
    <row r="83" spans="2:52" x14ac:dyDescent="0.25">
      <c r="B83" s="89">
        <v>12128408163.264999</v>
      </c>
      <c r="C83" s="89">
        <v>-26.425439999999998</v>
      </c>
      <c r="D83" s="89">
        <v>6.0649838000000003</v>
      </c>
      <c r="E83" s="89">
        <v>17.574269999999999</v>
      </c>
      <c r="F83" s="89">
        <v>-91.767173999999997</v>
      </c>
      <c r="G83" s="89">
        <v>-11.436646</v>
      </c>
      <c r="H83" s="8"/>
      <c r="I83" s="6">
        <f t="shared" si="104"/>
        <v>12.773673469388001</v>
      </c>
      <c r="J83" s="6">
        <f t="shared" si="105"/>
        <v>20.028486000000001</v>
      </c>
      <c r="K83" s="83">
        <f t="shared" si="109"/>
        <v>5.0719028000000002</v>
      </c>
      <c r="L83" s="6">
        <f t="shared" si="110"/>
        <v>12.773673469388001</v>
      </c>
      <c r="M83" s="79">
        <f t="shared" si="111"/>
        <v>19.658412999999999</v>
      </c>
      <c r="N83" s="83">
        <f t="shared" si="112"/>
        <v>4.5852718000000001</v>
      </c>
      <c r="O83" s="6">
        <f t="shared" si="113"/>
        <v>12.773673469388001</v>
      </c>
      <c r="P83" s="79">
        <f t="shared" si="114"/>
        <v>20.296296999999999</v>
      </c>
      <c r="Q83" s="83">
        <f t="shared" si="115"/>
        <v>5.1469946000000002</v>
      </c>
      <c r="R83" s="6">
        <f t="shared" si="116"/>
        <v>12.773673469388001</v>
      </c>
      <c r="S83" s="79">
        <f t="shared" si="117"/>
        <v>0</v>
      </c>
      <c r="T83" s="83">
        <f t="shared" si="118"/>
        <v>0</v>
      </c>
      <c r="U83" s="6">
        <f t="shared" si="119"/>
        <v>12.773673469388001</v>
      </c>
      <c r="V83" s="79">
        <f t="shared" si="120"/>
        <v>0</v>
      </c>
      <c r="W83" s="83">
        <f t="shared" si="121"/>
        <v>0</v>
      </c>
      <c r="X83" s="43">
        <f t="shared" si="122"/>
        <v>0</v>
      </c>
      <c r="Y83" s="43">
        <f t="shared" ref="Y83:Z83" si="152">C607</f>
        <v>0</v>
      </c>
      <c r="Z83" s="43">
        <f t="shared" si="152"/>
        <v>0</v>
      </c>
      <c r="AB83" s="89">
        <v>12128408163.264999</v>
      </c>
      <c r="AC83" s="89">
        <v>-25.022057</v>
      </c>
      <c r="AD83" s="89">
        <v>3.1332102000000002</v>
      </c>
      <c r="AE83" s="89">
        <v>13.172293</v>
      </c>
      <c r="AF83" s="89">
        <v>-81.062233000000006</v>
      </c>
      <c r="AG83" s="89">
        <v>-10.073147000000001</v>
      </c>
      <c r="AH83" s="8"/>
      <c r="AI83" s="6">
        <f t="shared" si="107"/>
        <v>12.773673469388001</v>
      </c>
      <c r="AJ83" s="6">
        <f t="shared" si="108"/>
        <v>13.579547</v>
      </c>
      <c r="AK83" s="83">
        <f t="shared" si="124"/>
        <v>3.2230317999999998</v>
      </c>
      <c r="AL83" s="6">
        <f t="shared" si="125"/>
        <v>12.773673469388001</v>
      </c>
      <c r="AM83" s="79">
        <f t="shared" si="126"/>
        <v>12.926367000000001</v>
      </c>
      <c r="AN83" s="83">
        <f t="shared" si="127"/>
        <v>2.2879347999999999</v>
      </c>
      <c r="AO83" s="6">
        <f t="shared" si="128"/>
        <v>12.773673469388001</v>
      </c>
      <c r="AP83" s="43">
        <f t="shared" si="129"/>
        <v>11.313560000000001</v>
      </c>
      <c r="AQ83" s="83">
        <f t="shared" si="130"/>
        <v>0.34539434000000002</v>
      </c>
      <c r="AR83" s="6">
        <f t="shared" si="131"/>
        <v>12.773673469388001</v>
      </c>
      <c r="AS83" s="79">
        <f t="shared" si="132"/>
        <v>0</v>
      </c>
      <c r="AT83" s="83">
        <f t="shared" si="133"/>
        <v>0</v>
      </c>
      <c r="AU83" s="6">
        <f t="shared" si="134"/>
        <v>12.773673469388001</v>
      </c>
      <c r="AV83" s="79">
        <f t="shared" si="135"/>
        <v>0</v>
      </c>
      <c r="AW83" s="83">
        <f t="shared" si="136"/>
        <v>0</v>
      </c>
      <c r="AX83" s="43">
        <f t="shared" si="137"/>
        <v>0</v>
      </c>
      <c r="AY83" s="43">
        <f t="shared" si="138"/>
        <v>0</v>
      </c>
      <c r="AZ83" s="43">
        <f t="shared" si="139"/>
        <v>0</v>
      </c>
    </row>
    <row r="84" spans="2:52" x14ac:dyDescent="0.25">
      <c r="B84" s="89">
        <v>12289724489.796</v>
      </c>
      <c r="C84" s="89">
        <v>-27.014799</v>
      </c>
      <c r="D84" s="89">
        <v>6.0369978</v>
      </c>
      <c r="E84" s="89">
        <v>18.217804000000001</v>
      </c>
      <c r="F84" s="89">
        <v>-92.508087000000003</v>
      </c>
      <c r="G84" s="89">
        <v>-12.022758</v>
      </c>
      <c r="H84" s="8"/>
      <c r="I84" s="6">
        <f t="shared" si="104"/>
        <v>12.934989795918</v>
      </c>
      <c r="J84" s="6">
        <f t="shared" si="105"/>
        <v>21.343796000000001</v>
      </c>
      <c r="K84" s="83">
        <f t="shared" si="109"/>
        <v>5.2249869999999996</v>
      </c>
      <c r="L84" s="6">
        <f t="shared" si="110"/>
        <v>12.934989795918</v>
      </c>
      <c r="M84" s="79">
        <f t="shared" si="111"/>
        <v>19.738330999999999</v>
      </c>
      <c r="N84" s="83">
        <f t="shared" si="112"/>
        <v>3.3334125999999999</v>
      </c>
      <c r="O84" s="6">
        <f t="shared" si="113"/>
        <v>12.934989795918</v>
      </c>
      <c r="P84" s="79">
        <f t="shared" si="114"/>
        <v>21.269178</v>
      </c>
      <c r="Q84" s="83">
        <f t="shared" si="115"/>
        <v>4.7832131000000002</v>
      </c>
      <c r="R84" s="6">
        <f t="shared" si="116"/>
        <v>12.934989795918</v>
      </c>
      <c r="S84" s="79">
        <f t="shared" si="117"/>
        <v>0</v>
      </c>
      <c r="T84" s="83">
        <f t="shared" si="118"/>
        <v>0</v>
      </c>
      <c r="U84" s="6">
        <f t="shared" si="119"/>
        <v>12.934989795918</v>
      </c>
      <c r="V84" s="79">
        <f t="shared" si="120"/>
        <v>0</v>
      </c>
      <c r="W84" s="83">
        <f t="shared" si="121"/>
        <v>0</v>
      </c>
      <c r="X84" s="43">
        <f t="shared" si="122"/>
        <v>0</v>
      </c>
      <c r="Y84" s="43">
        <f t="shared" ref="Y84:Z84" si="153">C608</f>
        <v>0</v>
      </c>
      <c r="Z84" s="43">
        <f t="shared" si="153"/>
        <v>0</v>
      </c>
      <c r="AB84" s="89">
        <v>12289724489.796</v>
      </c>
      <c r="AC84" s="89">
        <v>-25.024325999999999</v>
      </c>
      <c r="AD84" s="89">
        <v>3.2026273999999999</v>
      </c>
      <c r="AE84" s="89">
        <v>13.295738</v>
      </c>
      <c r="AF84" s="89">
        <v>-81.595687999999996</v>
      </c>
      <c r="AG84" s="89">
        <v>-10.078823</v>
      </c>
      <c r="AH84" s="8"/>
      <c r="AI84" s="6">
        <f t="shared" si="107"/>
        <v>12.934989795918</v>
      </c>
      <c r="AJ84" s="6">
        <f t="shared" si="108"/>
        <v>13.389049999999999</v>
      </c>
      <c r="AK84" s="83">
        <f t="shared" si="124"/>
        <v>2.8777436999999999</v>
      </c>
      <c r="AL84" s="6">
        <f t="shared" si="125"/>
        <v>12.934989795918</v>
      </c>
      <c r="AM84" s="79">
        <f t="shared" si="126"/>
        <v>12.962619</v>
      </c>
      <c r="AN84" s="83">
        <f t="shared" si="127"/>
        <v>2.2266715000000001</v>
      </c>
      <c r="AO84" s="6">
        <f t="shared" si="128"/>
        <v>12.934989795918</v>
      </c>
      <c r="AP84" s="43">
        <f t="shared" si="129"/>
        <v>10.897458</v>
      </c>
      <c r="AQ84" s="83">
        <f t="shared" si="130"/>
        <v>-0.23042646</v>
      </c>
      <c r="AR84" s="6">
        <f t="shared" si="131"/>
        <v>12.934989795918</v>
      </c>
      <c r="AS84" s="79">
        <f t="shared" si="132"/>
        <v>0</v>
      </c>
      <c r="AT84" s="83">
        <f t="shared" si="133"/>
        <v>0</v>
      </c>
      <c r="AU84" s="6">
        <f t="shared" si="134"/>
        <v>12.934989795918</v>
      </c>
      <c r="AV84" s="79">
        <f t="shared" si="135"/>
        <v>0</v>
      </c>
      <c r="AW84" s="83">
        <f t="shared" si="136"/>
        <v>0</v>
      </c>
      <c r="AX84" s="43">
        <f t="shared" si="137"/>
        <v>0</v>
      </c>
      <c r="AY84" s="43">
        <f t="shared" si="138"/>
        <v>0</v>
      </c>
      <c r="AZ84" s="43">
        <f t="shared" si="139"/>
        <v>0</v>
      </c>
    </row>
    <row r="85" spans="2:52" x14ac:dyDescent="0.25">
      <c r="B85" s="89">
        <v>12451040816.327</v>
      </c>
      <c r="C85" s="89">
        <v>-28.028625000000002</v>
      </c>
      <c r="D85" s="89">
        <v>5.6105312999999999</v>
      </c>
      <c r="E85" s="89">
        <v>18.464375</v>
      </c>
      <c r="F85" s="89">
        <v>-96.353317000000004</v>
      </c>
      <c r="G85" s="89">
        <v>-13.083017999999999</v>
      </c>
      <c r="H85" s="8"/>
      <c r="I85" s="6">
        <f t="shared" si="104"/>
        <v>13.096306122448999</v>
      </c>
      <c r="J85" s="6">
        <f t="shared" si="105"/>
        <v>22.241512</v>
      </c>
      <c r="K85" s="83">
        <f t="shared" si="109"/>
        <v>5.0343304</v>
      </c>
      <c r="L85" s="6">
        <f t="shared" si="110"/>
        <v>13.096306122448999</v>
      </c>
      <c r="M85" s="79">
        <f t="shared" si="111"/>
        <v>21.424724999999999</v>
      </c>
      <c r="N85" s="83">
        <f t="shared" si="112"/>
        <v>4.4608854999999998</v>
      </c>
      <c r="O85" s="6">
        <f t="shared" si="113"/>
        <v>13.096306122448999</v>
      </c>
      <c r="P85" s="79">
        <f t="shared" si="114"/>
        <v>20.585989000000001</v>
      </c>
      <c r="Q85" s="83">
        <f t="shared" si="115"/>
        <v>3.5449467000000001</v>
      </c>
      <c r="R85" s="6">
        <f t="shared" si="116"/>
        <v>13.096306122448999</v>
      </c>
      <c r="S85" s="79">
        <f t="shared" si="117"/>
        <v>0</v>
      </c>
      <c r="T85" s="83">
        <f t="shared" si="118"/>
        <v>0</v>
      </c>
      <c r="U85" s="6">
        <f t="shared" si="119"/>
        <v>13.096306122448999</v>
      </c>
      <c r="V85" s="79">
        <f t="shared" si="120"/>
        <v>0</v>
      </c>
      <c r="W85" s="83">
        <f t="shared" si="121"/>
        <v>0</v>
      </c>
      <c r="X85" s="43">
        <f t="shared" si="122"/>
        <v>0</v>
      </c>
      <c r="Y85" s="43">
        <f t="shared" ref="Y85:Z85" si="154">C609</f>
        <v>0</v>
      </c>
      <c r="Z85" s="43">
        <f t="shared" si="154"/>
        <v>0</v>
      </c>
      <c r="AB85" s="89">
        <v>12451040816.327</v>
      </c>
      <c r="AC85" s="89">
        <v>-25.083096999999999</v>
      </c>
      <c r="AD85" s="89">
        <v>3.2425033999999999</v>
      </c>
      <c r="AE85" s="89">
        <v>13.348883000000001</v>
      </c>
      <c r="AF85" s="89">
        <v>-81.946280999999999</v>
      </c>
      <c r="AG85" s="89">
        <v>-10.127363000000001</v>
      </c>
      <c r="AH85" s="8"/>
      <c r="AI85" s="6">
        <f t="shared" si="107"/>
        <v>13.096306122448999</v>
      </c>
      <c r="AJ85" s="6">
        <f t="shared" si="108"/>
        <v>12.749668</v>
      </c>
      <c r="AK85" s="83">
        <f t="shared" si="124"/>
        <v>2.0902188000000002</v>
      </c>
      <c r="AL85" s="6">
        <f t="shared" si="125"/>
        <v>13.096306122448999</v>
      </c>
      <c r="AM85" s="79">
        <f t="shared" si="126"/>
        <v>10.702489999999999</v>
      </c>
      <c r="AN85" s="83">
        <f t="shared" si="127"/>
        <v>-0.20839996999999999</v>
      </c>
      <c r="AO85" s="6">
        <f t="shared" si="128"/>
        <v>13.096306122448999</v>
      </c>
      <c r="AP85" s="43">
        <f t="shared" si="129"/>
        <v>8.4315824999999993</v>
      </c>
      <c r="AQ85" s="83">
        <f t="shared" si="130"/>
        <v>-3.1592699999999998</v>
      </c>
      <c r="AR85" s="6">
        <f t="shared" si="131"/>
        <v>13.096306122448999</v>
      </c>
      <c r="AS85" s="79">
        <f t="shared" si="132"/>
        <v>0</v>
      </c>
      <c r="AT85" s="83">
        <f t="shared" si="133"/>
        <v>0</v>
      </c>
      <c r="AU85" s="6">
        <f t="shared" si="134"/>
        <v>13.096306122448999</v>
      </c>
      <c r="AV85" s="79">
        <f t="shared" si="135"/>
        <v>0</v>
      </c>
      <c r="AW85" s="83">
        <f t="shared" si="136"/>
        <v>0</v>
      </c>
      <c r="AX85" s="43">
        <f t="shared" si="137"/>
        <v>0</v>
      </c>
      <c r="AY85" s="43">
        <f t="shared" si="138"/>
        <v>0</v>
      </c>
      <c r="AZ85" s="43">
        <f t="shared" si="139"/>
        <v>0</v>
      </c>
    </row>
    <row r="86" spans="2:52" x14ac:dyDescent="0.25">
      <c r="B86" s="89">
        <v>12612357142.857</v>
      </c>
      <c r="C86" s="89">
        <v>-28.407306999999999</v>
      </c>
      <c r="D86" s="89">
        <v>5.6901336000000002</v>
      </c>
      <c r="E86" s="89">
        <v>19.551297999999999</v>
      </c>
      <c r="F86" s="89">
        <v>-95.153976</v>
      </c>
      <c r="G86" s="89">
        <v>-13.455754000000001</v>
      </c>
      <c r="H86" s="8"/>
      <c r="I86" s="6">
        <f t="shared" si="104"/>
        <v>13.257622448979999</v>
      </c>
      <c r="J86" s="6">
        <f t="shared" si="105"/>
        <v>22.771066999999999</v>
      </c>
      <c r="K86" s="83">
        <f t="shared" si="109"/>
        <v>4.4440454999999996</v>
      </c>
      <c r="L86" s="6">
        <f t="shared" si="110"/>
        <v>13.257622448979999</v>
      </c>
      <c r="M86" s="79">
        <f t="shared" si="111"/>
        <v>22.836051999999999</v>
      </c>
      <c r="N86" s="83">
        <f t="shared" si="112"/>
        <v>4.5088762999999998</v>
      </c>
      <c r="O86" s="6">
        <f t="shared" si="113"/>
        <v>13.257622448979999</v>
      </c>
      <c r="P86" s="79">
        <f t="shared" si="114"/>
        <v>21.169338</v>
      </c>
      <c r="Q86" s="83">
        <f t="shared" si="115"/>
        <v>2.7732486999999999</v>
      </c>
      <c r="R86" s="6">
        <f t="shared" si="116"/>
        <v>13.257622448979999</v>
      </c>
      <c r="S86" s="79">
        <f t="shared" si="117"/>
        <v>0</v>
      </c>
      <c r="T86" s="83">
        <f t="shared" si="118"/>
        <v>0</v>
      </c>
      <c r="U86" s="6">
        <f t="shared" si="119"/>
        <v>13.257622448979999</v>
      </c>
      <c r="V86" s="79">
        <f t="shared" si="120"/>
        <v>0</v>
      </c>
      <c r="W86" s="83">
        <f t="shared" si="121"/>
        <v>0</v>
      </c>
      <c r="X86" s="43">
        <f t="shared" si="122"/>
        <v>0</v>
      </c>
      <c r="Y86" s="43">
        <f t="shared" ref="Y86:Z86" si="155">C610</f>
        <v>0</v>
      </c>
      <c r="Z86" s="43">
        <f t="shared" si="155"/>
        <v>0</v>
      </c>
      <c r="AB86" s="89">
        <v>12612357142.857</v>
      </c>
      <c r="AC86" s="89">
        <v>-25.066158000000001</v>
      </c>
      <c r="AD86" s="89">
        <v>3.1718681000000002</v>
      </c>
      <c r="AE86" s="89">
        <v>13.399070999999999</v>
      </c>
      <c r="AF86" s="89">
        <v>-81.433800000000005</v>
      </c>
      <c r="AG86" s="89">
        <v>-10.11295</v>
      </c>
      <c r="AH86" s="8"/>
      <c r="AI86" s="6">
        <f t="shared" si="107"/>
        <v>13.257622448979999</v>
      </c>
      <c r="AJ86" s="6">
        <f t="shared" si="108"/>
        <v>11.416076</v>
      </c>
      <c r="AK86" s="83">
        <f t="shared" si="124"/>
        <v>0.57891643000000004</v>
      </c>
      <c r="AL86" s="6">
        <f t="shared" si="125"/>
        <v>13.257622448979999</v>
      </c>
      <c r="AM86" s="79">
        <f t="shared" si="126"/>
        <v>9.2580805000000002</v>
      </c>
      <c r="AN86" s="83">
        <f t="shared" si="127"/>
        <v>-2.0970407</v>
      </c>
      <c r="AO86" s="6">
        <f t="shared" si="128"/>
        <v>13.257622448979999</v>
      </c>
      <c r="AP86" s="43">
        <f t="shared" si="129"/>
        <v>7.9967160000000002</v>
      </c>
      <c r="AQ86" s="83">
        <f t="shared" si="130"/>
        <v>-4.3790807999999997</v>
      </c>
      <c r="AR86" s="6">
        <f t="shared" si="131"/>
        <v>13.257622448979999</v>
      </c>
      <c r="AS86" s="79">
        <f t="shared" si="132"/>
        <v>0</v>
      </c>
      <c r="AT86" s="83">
        <f t="shared" si="133"/>
        <v>0</v>
      </c>
      <c r="AU86" s="6">
        <f t="shared" si="134"/>
        <v>13.257622448979999</v>
      </c>
      <c r="AV86" s="79">
        <f t="shared" si="135"/>
        <v>0</v>
      </c>
      <c r="AW86" s="83">
        <f t="shared" si="136"/>
        <v>0</v>
      </c>
      <c r="AX86" s="43">
        <f t="shared" si="137"/>
        <v>0</v>
      </c>
      <c r="AY86" s="43">
        <f t="shared" si="138"/>
        <v>0</v>
      </c>
      <c r="AZ86" s="43">
        <f t="shared" si="139"/>
        <v>0</v>
      </c>
    </row>
    <row r="87" spans="2:52" x14ac:dyDescent="0.25">
      <c r="B87" s="89">
        <v>12773673469.388</v>
      </c>
      <c r="C87" s="89">
        <v>-30.015087000000001</v>
      </c>
      <c r="D87" s="89">
        <v>5.0719028000000002</v>
      </c>
      <c r="E87" s="89">
        <v>20.028486000000001</v>
      </c>
      <c r="F87" s="89">
        <v>-101.98656</v>
      </c>
      <c r="G87" s="89">
        <v>-15.044722</v>
      </c>
      <c r="H87" s="8"/>
      <c r="I87" s="6">
        <f t="shared" si="104"/>
        <v>13.41893877551</v>
      </c>
      <c r="J87" s="6">
        <f t="shared" si="105"/>
        <v>22.072817000000001</v>
      </c>
      <c r="K87" s="83">
        <f t="shared" si="109"/>
        <v>2.4523773000000002</v>
      </c>
      <c r="L87" s="6">
        <f t="shared" si="110"/>
        <v>13.41893877551</v>
      </c>
      <c r="M87" s="79">
        <f t="shared" si="111"/>
        <v>21.896284000000001</v>
      </c>
      <c r="N87" s="83">
        <f t="shared" si="112"/>
        <v>2.1621890000000001</v>
      </c>
      <c r="O87" s="6">
        <f t="shared" si="113"/>
        <v>13.41893877551</v>
      </c>
      <c r="P87" s="79">
        <f t="shared" si="114"/>
        <v>22.943591999999999</v>
      </c>
      <c r="Q87" s="83">
        <f t="shared" si="115"/>
        <v>3.1425017999999998</v>
      </c>
      <c r="R87" s="6">
        <f t="shared" si="116"/>
        <v>13.41893877551</v>
      </c>
      <c r="S87" s="79">
        <f t="shared" si="117"/>
        <v>0</v>
      </c>
      <c r="T87" s="83">
        <f t="shared" si="118"/>
        <v>0</v>
      </c>
      <c r="U87" s="6">
        <f t="shared" si="119"/>
        <v>13.41893877551</v>
      </c>
      <c r="V87" s="79">
        <f t="shared" si="120"/>
        <v>0</v>
      </c>
      <c r="W87" s="83">
        <f t="shared" si="121"/>
        <v>0</v>
      </c>
      <c r="X87" s="43">
        <f t="shared" si="122"/>
        <v>0</v>
      </c>
      <c r="Y87" s="43">
        <f t="shared" ref="Y87:Z87" si="156">C611</f>
        <v>0</v>
      </c>
      <c r="Z87" s="43">
        <f t="shared" si="156"/>
        <v>0</v>
      </c>
      <c r="AB87" s="89">
        <v>12773673469.388</v>
      </c>
      <c r="AC87" s="89">
        <v>-25.394138000000002</v>
      </c>
      <c r="AD87" s="89">
        <v>3.2230317999999998</v>
      </c>
      <c r="AE87" s="89">
        <v>13.579547</v>
      </c>
      <c r="AF87" s="89">
        <v>-82.281311000000002</v>
      </c>
      <c r="AG87" s="89">
        <v>-10.441293999999999</v>
      </c>
      <c r="AH87" s="8"/>
      <c r="AI87" s="6">
        <f t="shared" si="107"/>
        <v>13.41893877551</v>
      </c>
      <c r="AJ87" s="6">
        <f t="shared" si="108"/>
        <v>9.9949473999999991</v>
      </c>
      <c r="AK87" s="83">
        <f t="shared" si="124"/>
        <v>-1.2307334000000001</v>
      </c>
      <c r="AL87" s="6">
        <f t="shared" si="125"/>
        <v>13.41893877551</v>
      </c>
      <c r="AM87" s="79">
        <f t="shared" si="126"/>
        <v>8.2513694999999991</v>
      </c>
      <c r="AN87" s="83">
        <f t="shared" si="127"/>
        <v>-3.5580343999999999</v>
      </c>
      <c r="AO87" s="6">
        <f t="shared" si="128"/>
        <v>13.41893877551</v>
      </c>
      <c r="AP87" s="43">
        <f t="shared" si="129"/>
        <v>7.2522716999999997</v>
      </c>
      <c r="AQ87" s="83">
        <f t="shared" si="130"/>
        <v>-6.2362647000000004</v>
      </c>
      <c r="AR87" s="6">
        <f t="shared" si="131"/>
        <v>13.41893877551</v>
      </c>
      <c r="AS87" s="79">
        <f t="shared" si="132"/>
        <v>0</v>
      </c>
      <c r="AT87" s="83">
        <f t="shared" si="133"/>
        <v>0</v>
      </c>
      <c r="AU87" s="6">
        <f t="shared" si="134"/>
        <v>13.41893877551</v>
      </c>
      <c r="AV87" s="79">
        <f t="shared" si="135"/>
        <v>0</v>
      </c>
      <c r="AW87" s="83">
        <f t="shared" si="136"/>
        <v>0</v>
      </c>
      <c r="AX87" s="43">
        <f t="shared" si="137"/>
        <v>0</v>
      </c>
      <c r="AY87" s="43">
        <f t="shared" si="138"/>
        <v>0</v>
      </c>
      <c r="AZ87" s="43">
        <f t="shared" si="139"/>
        <v>0</v>
      </c>
    </row>
    <row r="88" spans="2:52" x14ac:dyDescent="0.25">
      <c r="B88" s="89">
        <v>12934989795.917999</v>
      </c>
      <c r="C88" s="89">
        <v>-31.351965</v>
      </c>
      <c r="D88" s="89">
        <v>5.2249869999999996</v>
      </c>
      <c r="E88" s="89">
        <v>21.343796000000001</v>
      </c>
      <c r="F88" s="89">
        <v>-102.61395</v>
      </c>
      <c r="G88" s="89">
        <v>-16.369274000000001</v>
      </c>
      <c r="H88" s="8"/>
      <c r="I88" s="6">
        <f t="shared" si="104"/>
        <v>13.580255102041001</v>
      </c>
      <c r="J88" s="6">
        <f t="shared" si="105"/>
        <v>20.546612</v>
      </c>
      <c r="K88" s="83">
        <f t="shared" si="109"/>
        <v>-0.38732277999999998</v>
      </c>
      <c r="L88" s="6">
        <f t="shared" si="110"/>
        <v>13.580255102041001</v>
      </c>
      <c r="M88" s="79">
        <f t="shared" si="111"/>
        <v>23.521173000000001</v>
      </c>
      <c r="N88" s="83">
        <f t="shared" si="112"/>
        <v>2.6838529000000002</v>
      </c>
      <c r="O88" s="6">
        <f t="shared" si="113"/>
        <v>13.580255102041001</v>
      </c>
      <c r="P88" s="79">
        <f t="shared" si="114"/>
        <v>24.044775000000001</v>
      </c>
      <c r="Q88" s="83">
        <f t="shared" si="115"/>
        <v>3.1256482999999999</v>
      </c>
      <c r="R88" s="6">
        <f t="shared" si="116"/>
        <v>13.580255102041001</v>
      </c>
      <c r="S88" s="79">
        <f t="shared" si="117"/>
        <v>0</v>
      </c>
      <c r="T88" s="83">
        <f t="shared" si="118"/>
        <v>0</v>
      </c>
      <c r="U88" s="6">
        <f t="shared" si="119"/>
        <v>13.580255102041001</v>
      </c>
      <c r="V88" s="79">
        <f t="shared" si="120"/>
        <v>0</v>
      </c>
      <c r="W88" s="83">
        <f t="shared" si="121"/>
        <v>0</v>
      </c>
      <c r="X88" s="43">
        <f t="shared" si="122"/>
        <v>0</v>
      </c>
      <c r="Y88" s="43">
        <f t="shared" ref="Y88:Z88" si="157">C612</f>
        <v>0</v>
      </c>
      <c r="Z88" s="43">
        <f t="shared" si="157"/>
        <v>0</v>
      </c>
      <c r="AB88" s="89">
        <v>12934989795.917999</v>
      </c>
      <c r="AC88" s="89">
        <v>-25.474254999999999</v>
      </c>
      <c r="AD88" s="89">
        <v>2.8777436999999999</v>
      </c>
      <c r="AE88" s="89">
        <v>13.389049999999999</v>
      </c>
      <c r="AF88" s="89">
        <v>-83.426734999999994</v>
      </c>
      <c r="AG88" s="89">
        <v>-10.515302</v>
      </c>
      <c r="AH88" s="8"/>
      <c r="AI88" s="6">
        <f t="shared" si="107"/>
        <v>13.580255102041001</v>
      </c>
      <c r="AJ88" s="6">
        <f t="shared" si="108"/>
        <v>8.8618974999999995</v>
      </c>
      <c r="AK88" s="83">
        <f t="shared" si="124"/>
        <v>-3.0543265000000002</v>
      </c>
      <c r="AL88" s="6">
        <f t="shared" si="125"/>
        <v>13.580255102041001</v>
      </c>
      <c r="AM88" s="79">
        <f t="shared" si="126"/>
        <v>7.6499838999999996</v>
      </c>
      <c r="AN88" s="83">
        <f t="shared" si="127"/>
        <v>-5.4704528000000003</v>
      </c>
      <c r="AO88" s="6">
        <f t="shared" si="128"/>
        <v>13.580255102041001</v>
      </c>
      <c r="AP88" s="43">
        <f t="shared" si="129"/>
        <v>3.0177426000000001</v>
      </c>
      <c r="AQ88" s="83">
        <f t="shared" si="130"/>
        <v>-12.566723</v>
      </c>
      <c r="AR88" s="6">
        <f t="shared" si="131"/>
        <v>13.580255102041001</v>
      </c>
      <c r="AS88" s="79">
        <f t="shared" si="132"/>
        <v>0</v>
      </c>
      <c r="AT88" s="83">
        <f t="shared" si="133"/>
        <v>0</v>
      </c>
      <c r="AU88" s="6">
        <f t="shared" si="134"/>
        <v>13.580255102041001</v>
      </c>
      <c r="AV88" s="79">
        <f t="shared" si="135"/>
        <v>0</v>
      </c>
      <c r="AW88" s="83">
        <f t="shared" si="136"/>
        <v>0</v>
      </c>
      <c r="AX88" s="43">
        <f t="shared" si="137"/>
        <v>0</v>
      </c>
      <c r="AY88" s="43">
        <f t="shared" si="138"/>
        <v>0</v>
      </c>
      <c r="AZ88" s="43">
        <f t="shared" si="139"/>
        <v>0</v>
      </c>
    </row>
    <row r="89" spans="2:52" x14ac:dyDescent="0.25">
      <c r="B89" s="89">
        <v>13096306122.448999</v>
      </c>
      <c r="C89" s="89">
        <v>-31.898575000000001</v>
      </c>
      <c r="D89" s="89">
        <v>5.0343304</v>
      </c>
      <c r="E89" s="89">
        <v>22.241512</v>
      </c>
      <c r="F89" s="89">
        <v>-106.54629</v>
      </c>
      <c r="G89" s="89">
        <v>-16.942432</v>
      </c>
      <c r="H89" s="8"/>
      <c r="I89" s="6">
        <f t="shared" si="104"/>
        <v>13.741571428571</v>
      </c>
      <c r="J89" s="6">
        <f t="shared" si="105"/>
        <v>19.851412</v>
      </c>
      <c r="K89" s="83">
        <f t="shared" si="109"/>
        <v>-2.2927833</v>
      </c>
      <c r="L89" s="6">
        <f t="shared" si="110"/>
        <v>13.741571428571</v>
      </c>
      <c r="M89" s="79">
        <f t="shared" si="111"/>
        <v>21.054686</v>
      </c>
      <c r="N89" s="83">
        <f t="shared" si="112"/>
        <v>-1.2364522</v>
      </c>
      <c r="O89" s="6">
        <f t="shared" si="113"/>
        <v>13.741571428571</v>
      </c>
      <c r="P89" s="79">
        <f t="shared" si="114"/>
        <v>19.443871000000001</v>
      </c>
      <c r="Q89" s="83">
        <f t="shared" si="115"/>
        <v>-2.9398781999999999</v>
      </c>
      <c r="R89" s="6">
        <f t="shared" si="116"/>
        <v>13.741571428571</v>
      </c>
      <c r="S89" s="79">
        <f t="shared" si="117"/>
        <v>0</v>
      </c>
      <c r="T89" s="83">
        <f t="shared" si="118"/>
        <v>0</v>
      </c>
      <c r="U89" s="6">
        <f t="shared" si="119"/>
        <v>13.741571428571</v>
      </c>
      <c r="V89" s="79">
        <f t="shared" si="120"/>
        <v>0</v>
      </c>
      <c r="W89" s="83">
        <f t="shared" si="121"/>
        <v>0</v>
      </c>
      <c r="X89" s="43">
        <f t="shared" si="122"/>
        <v>0</v>
      </c>
      <c r="Y89" s="43">
        <f t="shared" ref="Y89:Z89" si="158">C613</f>
        <v>0</v>
      </c>
      <c r="Z89" s="43">
        <f t="shared" si="158"/>
        <v>0</v>
      </c>
      <c r="AB89" s="89">
        <v>13096306122.448999</v>
      </c>
      <c r="AC89" s="89">
        <v>-25.533919999999998</v>
      </c>
      <c r="AD89" s="89">
        <v>2.0902188000000002</v>
      </c>
      <c r="AE89" s="89">
        <v>12.749668</v>
      </c>
      <c r="AF89" s="89">
        <v>-80.765358000000006</v>
      </c>
      <c r="AG89" s="89">
        <v>-10.577323</v>
      </c>
      <c r="AH89" s="8"/>
      <c r="AI89" s="6">
        <f t="shared" si="107"/>
        <v>13.741571428571</v>
      </c>
      <c r="AJ89" s="6">
        <f t="shared" si="108"/>
        <v>7.7725868</v>
      </c>
      <c r="AK89" s="83">
        <f t="shared" si="124"/>
        <v>-5.3157768000000001</v>
      </c>
      <c r="AL89" s="6">
        <f t="shared" si="125"/>
        <v>13.741571428571</v>
      </c>
      <c r="AM89" s="79">
        <f t="shared" si="126"/>
        <v>4.6103835000000002</v>
      </c>
      <c r="AN89" s="83">
        <f t="shared" si="127"/>
        <v>-10.553316000000001</v>
      </c>
      <c r="AO89" s="6">
        <f t="shared" si="128"/>
        <v>13.741571428571</v>
      </c>
      <c r="AP89" s="43">
        <f t="shared" si="129"/>
        <v>-0.24385005000000001</v>
      </c>
      <c r="AQ89" s="83">
        <f t="shared" si="130"/>
        <v>-18.475553999999999</v>
      </c>
      <c r="AR89" s="6">
        <f t="shared" si="131"/>
        <v>13.741571428571</v>
      </c>
      <c r="AS89" s="79">
        <f t="shared" si="132"/>
        <v>0</v>
      </c>
      <c r="AT89" s="83">
        <f t="shared" si="133"/>
        <v>0</v>
      </c>
      <c r="AU89" s="6">
        <f t="shared" si="134"/>
        <v>13.741571428571</v>
      </c>
      <c r="AV89" s="79">
        <f t="shared" si="135"/>
        <v>0</v>
      </c>
      <c r="AW89" s="83">
        <f t="shared" si="136"/>
        <v>0</v>
      </c>
      <c r="AX89" s="43">
        <f t="shared" si="137"/>
        <v>0</v>
      </c>
      <c r="AY89" s="43">
        <f t="shared" si="138"/>
        <v>0</v>
      </c>
      <c r="AZ89" s="43">
        <f t="shared" si="139"/>
        <v>0</v>
      </c>
    </row>
    <row r="90" spans="2:52" x14ac:dyDescent="0.25">
      <c r="B90" s="89">
        <v>13257622448.98</v>
      </c>
      <c r="C90" s="89">
        <v>-33.310524000000001</v>
      </c>
      <c r="D90" s="89">
        <v>4.4440454999999996</v>
      </c>
      <c r="E90" s="89">
        <v>22.771066999999999</v>
      </c>
      <c r="F90" s="89">
        <v>-110.72893999999999</v>
      </c>
      <c r="G90" s="89">
        <v>-18.309840999999999</v>
      </c>
      <c r="H90" s="8"/>
      <c r="I90" s="6">
        <f t="shared" si="104"/>
        <v>13.902887755101998</v>
      </c>
      <c r="J90" s="6">
        <f t="shared" si="105"/>
        <v>19.664251</v>
      </c>
      <c r="K90" s="83">
        <f t="shared" si="109"/>
        <v>-3.4507427000000002</v>
      </c>
      <c r="L90" s="6">
        <f t="shared" si="110"/>
        <v>13.902887755101998</v>
      </c>
      <c r="M90" s="79">
        <f t="shared" si="111"/>
        <v>23.644891999999999</v>
      </c>
      <c r="N90" s="83">
        <f t="shared" si="112"/>
        <v>0.2147145</v>
      </c>
      <c r="O90" s="6">
        <f t="shared" si="113"/>
        <v>13.902887755101998</v>
      </c>
      <c r="P90" s="79">
        <f t="shared" si="114"/>
        <v>23.474865000000001</v>
      </c>
      <c r="Q90" s="83">
        <f t="shared" si="115"/>
        <v>-6.9444694000000001E-2</v>
      </c>
      <c r="R90" s="6">
        <f t="shared" si="116"/>
        <v>13.902887755101998</v>
      </c>
      <c r="S90" s="79">
        <f t="shared" si="117"/>
        <v>0</v>
      </c>
      <c r="T90" s="83">
        <f t="shared" si="118"/>
        <v>0</v>
      </c>
      <c r="U90" s="6">
        <f t="shared" si="119"/>
        <v>13.902887755101998</v>
      </c>
      <c r="V90" s="79">
        <f t="shared" si="120"/>
        <v>0</v>
      </c>
      <c r="W90" s="83">
        <f t="shared" si="121"/>
        <v>0</v>
      </c>
      <c r="X90" s="43">
        <f t="shared" si="122"/>
        <v>0</v>
      </c>
      <c r="Y90" s="43">
        <f t="shared" ref="Y90:Z90" si="159">C614</f>
        <v>0</v>
      </c>
      <c r="Z90" s="43">
        <f t="shared" si="159"/>
        <v>0</v>
      </c>
      <c r="AB90" s="89">
        <v>13257622448.98</v>
      </c>
      <c r="AC90" s="89">
        <v>-25.842469999999999</v>
      </c>
      <c r="AD90" s="89">
        <v>0.57891643000000004</v>
      </c>
      <c r="AE90" s="89">
        <v>11.416076</v>
      </c>
      <c r="AF90" s="89">
        <v>-78.901161000000002</v>
      </c>
      <c r="AG90" s="89">
        <v>-10.885725000000001</v>
      </c>
      <c r="AH90" s="8"/>
      <c r="AI90" s="6">
        <f t="shared" si="107"/>
        <v>13.902887755101998</v>
      </c>
      <c r="AJ90" s="6">
        <f t="shared" si="108"/>
        <v>5.8170161</v>
      </c>
      <c r="AK90" s="83">
        <f t="shared" si="124"/>
        <v>-9.0817765999999995</v>
      </c>
      <c r="AL90" s="6">
        <f t="shared" si="125"/>
        <v>13.902887755101998</v>
      </c>
      <c r="AM90" s="79">
        <f t="shared" si="126"/>
        <v>0.83668547999999998</v>
      </c>
      <c r="AN90" s="83">
        <f t="shared" si="127"/>
        <v>-16.605893999999999</v>
      </c>
      <c r="AO90" s="6">
        <f t="shared" si="128"/>
        <v>13.902887755101998</v>
      </c>
      <c r="AP90" s="43">
        <f t="shared" si="129"/>
        <v>-2.3467430999999999</v>
      </c>
      <c r="AQ90" s="83">
        <f t="shared" si="130"/>
        <v>-23.132822000000001</v>
      </c>
      <c r="AR90" s="6">
        <f t="shared" si="131"/>
        <v>13.902887755101998</v>
      </c>
      <c r="AS90" s="79">
        <f t="shared" si="132"/>
        <v>0</v>
      </c>
      <c r="AT90" s="83">
        <f t="shared" si="133"/>
        <v>0</v>
      </c>
      <c r="AU90" s="6">
        <f t="shared" si="134"/>
        <v>13.902887755101998</v>
      </c>
      <c r="AV90" s="79">
        <f t="shared" si="135"/>
        <v>0</v>
      </c>
      <c r="AW90" s="83">
        <f t="shared" si="136"/>
        <v>0</v>
      </c>
      <c r="AX90" s="43">
        <f t="shared" si="137"/>
        <v>0</v>
      </c>
      <c r="AY90" s="43">
        <f t="shared" si="138"/>
        <v>0</v>
      </c>
      <c r="AZ90" s="43">
        <f t="shared" si="139"/>
        <v>0</v>
      </c>
    </row>
    <row r="91" spans="2:52" x14ac:dyDescent="0.25">
      <c r="B91" s="89">
        <v>13418938775.51</v>
      </c>
      <c r="C91" s="89">
        <v>-34.731166999999999</v>
      </c>
      <c r="D91" s="89">
        <v>2.4523773000000002</v>
      </c>
      <c r="E91" s="89">
        <v>22.072817000000001</v>
      </c>
      <c r="F91" s="89">
        <v>-109.20985</v>
      </c>
      <c r="G91" s="89">
        <v>-19.728788000000002</v>
      </c>
      <c r="H91" s="8"/>
      <c r="I91" s="6">
        <f t="shared" si="104"/>
        <v>14.064204081632999</v>
      </c>
      <c r="J91" s="6">
        <f t="shared" si="105"/>
        <v>19.981579</v>
      </c>
      <c r="K91" s="83">
        <f t="shared" si="109"/>
        <v>-4.0006142000000002</v>
      </c>
      <c r="L91" s="6">
        <f t="shared" si="110"/>
        <v>14.064204081632999</v>
      </c>
      <c r="M91" s="79">
        <f t="shared" si="111"/>
        <v>19.553190000000001</v>
      </c>
      <c r="N91" s="83">
        <f t="shared" si="112"/>
        <v>-4.2641157999999999</v>
      </c>
      <c r="O91" s="6">
        <f t="shared" si="113"/>
        <v>14.064204081632999</v>
      </c>
      <c r="P91" s="79">
        <f t="shared" si="114"/>
        <v>25.085747000000001</v>
      </c>
      <c r="Q91" s="83">
        <f t="shared" si="115"/>
        <v>1.1111382000000001</v>
      </c>
      <c r="R91" s="6">
        <f t="shared" si="116"/>
        <v>14.064204081632999</v>
      </c>
      <c r="S91" s="79">
        <f t="shared" si="117"/>
        <v>0</v>
      </c>
      <c r="T91" s="83">
        <f t="shared" si="118"/>
        <v>0</v>
      </c>
      <c r="U91" s="6">
        <f t="shared" si="119"/>
        <v>14.064204081632999</v>
      </c>
      <c r="V91" s="79">
        <f t="shared" si="120"/>
        <v>0</v>
      </c>
      <c r="W91" s="83">
        <f t="shared" si="121"/>
        <v>0</v>
      </c>
      <c r="X91" s="43">
        <f t="shared" si="122"/>
        <v>0</v>
      </c>
      <c r="Y91" s="43">
        <f t="shared" ref="Y91:Z91" si="160">C615</f>
        <v>0</v>
      </c>
      <c r="Z91" s="43">
        <f t="shared" si="160"/>
        <v>0</v>
      </c>
      <c r="AB91" s="89">
        <v>13418938775.51</v>
      </c>
      <c r="AC91" s="89">
        <v>-26.00498</v>
      </c>
      <c r="AD91" s="89">
        <v>-1.2307334000000001</v>
      </c>
      <c r="AE91" s="89">
        <v>9.9949473999999991</v>
      </c>
      <c r="AF91" s="89">
        <v>-75.951096000000007</v>
      </c>
      <c r="AG91" s="89">
        <v>-11.04843</v>
      </c>
      <c r="AH91" s="8"/>
      <c r="AI91" s="6">
        <f t="shared" si="107"/>
        <v>14.064204081632999</v>
      </c>
      <c r="AJ91" s="6">
        <f t="shared" si="108"/>
        <v>3.9220684000000001</v>
      </c>
      <c r="AK91" s="83">
        <f t="shared" si="124"/>
        <v>-12.899725999999999</v>
      </c>
      <c r="AL91" s="6">
        <f t="shared" si="125"/>
        <v>14.064204081632999</v>
      </c>
      <c r="AM91" s="79">
        <f t="shared" si="126"/>
        <v>-1.3246199000000001</v>
      </c>
      <c r="AN91" s="83">
        <f t="shared" si="127"/>
        <v>-21.762695000000001</v>
      </c>
      <c r="AO91" s="6">
        <f t="shared" si="128"/>
        <v>14.064204081632999</v>
      </c>
      <c r="AP91" s="43">
        <f t="shared" si="129"/>
        <v>-3.3935355999999999</v>
      </c>
      <c r="AQ91" s="83">
        <f t="shared" si="130"/>
        <v>-27.202674999999999</v>
      </c>
      <c r="AR91" s="6">
        <f t="shared" si="131"/>
        <v>14.064204081632999</v>
      </c>
      <c r="AS91" s="79">
        <f t="shared" si="132"/>
        <v>0</v>
      </c>
      <c r="AT91" s="83">
        <f t="shared" si="133"/>
        <v>0</v>
      </c>
      <c r="AU91" s="6">
        <f t="shared" si="134"/>
        <v>14.064204081632999</v>
      </c>
      <c r="AV91" s="79">
        <f t="shared" si="135"/>
        <v>0</v>
      </c>
      <c r="AW91" s="83">
        <f t="shared" si="136"/>
        <v>0</v>
      </c>
      <c r="AX91" s="43">
        <f t="shared" si="137"/>
        <v>0</v>
      </c>
      <c r="AY91" s="43">
        <f t="shared" si="138"/>
        <v>0</v>
      </c>
      <c r="AZ91" s="43">
        <f t="shared" si="139"/>
        <v>0</v>
      </c>
    </row>
    <row r="92" spans="2:52" x14ac:dyDescent="0.25">
      <c r="B92" s="89">
        <v>13580255102.041</v>
      </c>
      <c r="C92" s="89">
        <v>-35.739372000000003</v>
      </c>
      <c r="D92" s="89">
        <v>-0.38732277999999998</v>
      </c>
      <c r="E92" s="89">
        <v>20.546612</v>
      </c>
      <c r="F92" s="89">
        <v>-106.11866999999999</v>
      </c>
      <c r="G92" s="89">
        <v>-20.822690999999999</v>
      </c>
      <c r="H92" s="8"/>
      <c r="I92" s="6">
        <f t="shared" si="104"/>
        <v>14.225520408163</v>
      </c>
      <c r="J92" s="6">
        <f t="shared" si="105"/>
        <v>19.875437000000002</v>
      </c>
      <c r="K92" s="83">
        <f t="shared" si="109"/>
        <v>-4.4191918000000001</v>
      </c>
      <c r="L92" s="6">
        <f t="shared" si="110"/>
        <v>14.225520408163</v>
      </c>
      <c r="M92" s="79">
        <f t="shared" si="111"/>
        <v>20.481449000000001</v>
      </c>
      <c r="N92" s="83">
        <f t="shared" si="112"/>
        <v>-4.4534044000000002</v>
      </c>
      <c r="O92" s="6">
        <f t="shared" si="113"/>
        <v>14.225520408163</v>
      </c>
      <c r="P92" s="79">
        <f t="shared" si="114"/>
        <v>23.458776</v>
      </c>
      <c r="Q92" s="83">
        <f t="shared" si="115"/>
        <v>-1.6415393</v>
      </c>
      <c r="R92" s="6">
        <f t="shared" si="116"/>
        <v>14.225520408163</v>
      </c>
      <c r="S92" s="79">
        <f t="shared" si="117"/>
        <v>0</v>
      </c>
      <c r="T92" s="83">
        <f t="shared" si="118"/>
        <v>0</v>
      </c>
      <c r="U92" s="6">
        <f t="shared" si="119"/>
        <v>14.225520408163</v>
      </c>
      <c r="V92" s="79">
        <f t="shared" si="120"/>
        <v>0</v>
      </c>
      <c r="W92" s="83">
        <f t="shared" si="121"/>
        <v>0</v>
      </c>
      <c r="X92" s="43">
        <f t="shared" si="122"/>
        <v>0</v>
      </c>
      <c r="Y92" s="43">
        <f t="shared" ref="Y92:Z92" si="161">C616</f>
        <v>0</v>
      </c>
      <c r="Z92" s="43">
        <f t="shared" si="161"/>
        <v>0</v>
      </c>
      <c r="AB92" s="89">
        <v>13580255102.041</v>
      </c>
      <c r="AC92" s="89">
        <v>-26.699444</v>
      </c>
      <c r="AD92" s="89">
        <v>-3.0543265000000002</v>
      </c>
      <c r="AE92" s="89">
        <v>8.8618974999999995</v>
      </c>
      <c r="AF92" s="89">
        <v>-73.404030000000006</v>
      </c>
      <c r="AG92" s="89">
        <v>-11.742887</v>
      </c>
      <c r="AH92" s="8"/>
      <c r="AI92" s="6">
        <f t="shared" si="107"/>
        <v>14.225520408163</v>
      </c>
      <c r="AJ92" s="6">
        <f t="shared" si="108"/>
        <v>2.4354298000000001</v>
      </c>
      <c r="AK92" s="83">
        <f t="shared" si="124"/>
        <v>-16.302714999999999</v>
      </c>
      <c r="AL92" s="6">
        <f t="shared" si="125"/>
        <v>14.225520408163</v>
      </c>
      <c r="AM92" s="79">
        <f t="shared" si="126"/>
        <v>-0.96261805</v>
      </c>
      <c r="AN92" s="83">
        <f t="shared" si="127"/>
        <v>-23.106119</v>
      </c>
      <c r="AO92" s="6">
        <f t="shared" si="128"/>
        <v>14.225520408163</v>
      </c>
      <c r="AP92" s="43">
        <f t="shared" si="129"/>
        <v>-2.8421066000000001</v>
      </c>
      <c r="AQ92" s="83">
        <f t="shared" si="130"/>
        <v>-28.457574999999999</v>
      </c>
      <c r="AR92" s="6">
        <f t="shared" si="131"/>
        <v>14.225520408163</v>
      </c>
      <c r="AS92" s="79">
        <f t="shared" si="132"/>
        <v>0</v>
      </c>
      <c r="AT92" s="83">
        <f t="shared" si="133"/>
        <v>0</v>
      </c>
      <c r="AU92" s="6">
        <f t="shared" si="134"/>
        <v>14.225520408163</v>
      </c>
      <c r="AV92" s="79">
        <f t="shared" si="135"/>
        <v>0</v>
      </c>
      <c r="AW92" s="83">
        <f t="shared" si="136"/>
        <v>0</v>
      </c>
      <c r="AX92" s="43">
        <f t="shared" si="137"/>
        <v>0</v>
      </c>
      <c r="AY92" s="43">
        <f t="shared" si="138"/>
        <v>0</v>
      </c>
      <c r="AZ92" s="43">
        <f t="shared" si="139"/>
        <v>0</v>
      </c>
    </row>
    <row r="93" spans="2:52" x14ac:dyDescent="0.25">
      <c r="B93" s="89">
        <v>13741571428.570999</v>
      </c>
      <c r="C93" s="89">
        <v>-37.124778999999997</v>
      </c>
      <c r="D93" s="89">
        <v>-2.2927833</v>
      </c>
      <c r="E93" s="89">
        <v>19.851412</v>
      </c>
      <c r="F93" s="89">
        <v>-105.1335</v>
      </c>
      <c r="G93" s="89">
        <v>-22.250328</v>
      </c>
      <c r="H93" s="8"/>
      <c r="I93" s="6">
        <f t="shared" si="104"/>
        <v>14.386836734694</v>
      </c>
      <c r="J93" s="6">
        <f t="shared" si="105"/>
        <v>20.000295999999999</v>
      </c>
      <c r="K93" s="83">
        <f t="shared" si="109"/>
        <v>-3.8751975999999999</v>
      </c>
      <c r="L93" s="6">
        <f t="shared" si="110"/>
        <v>14.386836734694</v>
      </c>
      <c r="M93" s="79">
        <f t="shared" si="111"/>
        <v>19.809631</v>
      </c>
      <c r="N93" s="83">
        <f t="shared" si="112"/>
        <v>-4.6364821999999997</v>
      </c>
      <c r="O93" s="6">
        <f t="shared" si="113"/>
        <v>14.386836734694</v>
      </c>
      <c r="P93" s="79">
        <f t="shared" si="114"/>
        <v>21.357277</v>
      </c>
      <c r="Q93" s="83">
        <f t="shared" si="115"/>
        <v>-3.3521190000000001</v>
      </c>
      <c r="R93" s="6">
        <f t="shared" si="116"/>
        <v>14.386836734694</v>
      </c>
      <c r="S93" s="79">
        <f t="shared" si="117"/>
        <v>0</v>
      </c>
      <c r="T93" s="83">
        <f t="shared" si="118"/>
        <v>0</v>
      </c>
      <c r="U93" s="6">
        <f t="shared" si="119"/>
        <v>14.386836734694</v>
      </c>
      <c r="V93" s="79">
        <f t="shared" si="120"/>
        <v>0</v>
      </c>
      <c r="W93" s="83">
        <f t="shared" si="121"/>
        <v>0</v>
      </c>
      <c r="X93" s="43">
        <f t="shared" si="122"/>
        <v>0</v>
      </c>
      <c r="Y93" s="43">
        <f t="shared" ref="Y93:Z93" si="162">C617</f>
        <v>0</v>
      </c>
      <c r="Z93" s="43">
        <f t="shared" si="162"/>
        <v>0</v>
      </c>
      <c r="AB93" s="89">
        <v>13741571428.570999</v>
      </c>
      <c r="AC93" s="89">
        <v>-27.910302999999999</v>
      </c>
      <c r="AD93" s="89">
        <v>-5.3157768000000001</v>
      </c>
      <c r="AE93" s="89">
        <v>7.7725868</v>
      </c>
      <c r="AF93" s="89">
        <v>-74.163100999999997</v>
      </c>
      <c r="AG93" s="89">
        <v>-12.957355</v>
      </c>
      <c r="AH93" s="8"/>
      <c r="AI93" s="6">
        <f t="shared" si="107"/>
        <v>14.386836734694</v>
      </c>
      <c r="AJ93" s="6">
        <f t="shared" si="108"/>
        <v>3.2449686999999998</v>
      </c>
      <c r="AK93" s="83">
        <f t="shared" si="124"/>
        <v>-16.218730999999998</v>
      </c>
      <c r="AL93" s="6">
        <f t="shared" si="125"/>
        <v>14.386836734694</v>
      </c>
      <c r="AM93" s="79">
        <f t="shared" si="126"/>
        <v>-0.78246307000000004</v>
      </c>
      <c r="AN93" s="83">
        <f t="shared" si="127"/>
        <v>-24.724647999999998</v>
      </c>
      <c r="AO93" s="6">
        <f t="shared" si="128"/>
        <v>14.386836734694</v>
      </c>
      <c r="AP93" s="43">
        <f t="shared" si="129"/>
        <v>-2.4306961999999999</v>
      </c>
      <c r="AQ93" s="83">
        <f t="shared" si="130"/>
        <v>-29.937367999999999</v>
      </c>
      <c r="AR93" s="6">
        <f t="shared" si="131"/>
        <v>14.386836734694</v>
      </c>
      <c r="AS93" s="79">
        <f t="shared" si="132"/>
        <v>0</v>
      </c>
      <c r="AT93" s="83">
        <f t="shared" si="133"/>
        <v>0</v>
      </c>
      <c r="AU93" s="6">
        <f t="shared" si="134"/>
        <v>14.386836734694</v>
      </c>
      <c r="AV93" s="79">
        <f t="shared" si="135"/>
        <v>0</v>
      </c>
      <c r="AW93" s="83">
        <f t="shared" si="136"/>
        <v>0</v>
      </c>
      <c r="AX93" s="43">
        <f t="shared" si="137"/>
        <v>0</v>
      </c>
      <c r="AY93" s="43">
        <f t="shared" si="138"/>
        <v>0</v>
      </c>
      <c r="AZ93" s="43">
        <f t="shared" si="139"/>
        <v>0</v>
      </c>
    </row>
    <row r="94" spans="2:52" x14ac:dyDescent="0.25">
      <c r="B94" s="89">
        <v>13902887755.101999</v>
      </c>
      <c r="C94" s="89">
        <v>-38.241478000000001</v>
      </c>
      <c r="D94" s="89">
        <v>-3.4507427000000002</v>
      </c>
      <c r="E94" s="89">
        <v>19.664251</v>
      </c>
      <c r="F94" s="89">
        <v>-108.30802</v>
      </c>
      <c r="G94" s="89">
        <v>-23.359567999999999</v>
      </c>
      <c r="H94" s="8"/>
      <c r="I94" s="6">
        <f t="shared" si="104"/>
        <v>14.548153061224001</v>
      </c>
      <c r="J94" s="6">
        <f t="shared" si="105"/>
        <v>22.566362000000002</v>
      </c>
      <c r="K94" s="83">
        <f t="shared" si="109"/>
        <v>-0.23944823000000001</v>
      </c>
      <c r="L94" s="6">
        <f t="shared" si="110"/>
        <v>14.548153061224001</v>
      </c>
      <c r="M94" s="79">
        <f t="shared" si="111"/>
        <v>20.362611999999999</v>
      </c>
      <c r="N94" s="83">
        <f t="shared" si="112"/>
        <v>-2.3196224999999999</v>
      </c>
      <c r="O94" s="6">
        <f t="shared" si="113"/>
        <v>14.548153061224001</v>
      </c>
      <c r="P94" s="79">
        <f t="shared" si="114"/>
        <v>20.705252000000002</v>
      </c>
      <c r="Q94" s="83">
        <f t="shared" si="115"/>
        <v>-2.3110301</v>
      </c>
      <c r="R94" s="6">
        <f t="shared" si="116"/>
        <v>14.548153061224001</v>
      </c>
      <c r="S94" s="79">
        <f t="shared" si="117"/>
        <v>0</v>
      </c>
      <c r="T94" s="83">
        <f t="shared" si="118"/>
        <v>0</v>
      </c>
      <c r="U94" s="6">
        <f t="shared" si="119"/>
        <v>14.548153061224001</v>
      </c>
      <c r="V94" s="79">
        <f t="shared" si="120"/>
        <v>0</v>
      </c>
      <c r="W94" s="83">
        <f t="shared" si="121"/>
        <v>0</v>
      </c>
      <c r="X94" s="43">
        <f t="shared" si="122"/>
        <v>0</v>
      </c>
      <c r="Y94" s="43">
        <f t="shared" ref="Y94:Z94" si="163">C618</f>
        <v>0</v>
      </c>
      <c r="Z94" s="43">
        <f t="shared" si="163"/>
        <v>0</v>
      </c>
      <c r="AB94" s="89">
        <v>13902887755.101999</v>
      </c>
      <c r="AC94" s="89">
        <v>-29.531148999999999</v>
      </c>
      <c r="AD94" s="89">
        <v>-9.0817765999999995</v>
      </c>
      <c r="AE94" s="89">
        <v>5.8170161</v>
      </c>
      <c r="AF94" s="89">
        <v>-72.960898999999998</v>
      </c>
      <c r="AG94" s="89">
        <v>-14.564848</v>
      </c>
      <c r="AH94" s="8"/>
      <c r="AI94" s="6">
        <f t="shared" si="107"/>
        <v>14.548153061224001</v>
      </c>
      <c r="AJ94" s="6">
        <f t="shared" si="108"/>
        <v>5.4842228999999998</v>
      </c>
      <c r="AK94" s="83">
        <f t="shared" si="124"/>
        <v>-13.630438</v>
      </c>
      <c r="AL94" s="6">
        <f t="shared" si="125"/>
        <v>14.548153061224001</v>
      </c>
      <c r="AM94" s="79">
        <f t="shared" si="126"/>
        <v>0.89637834000000005</v>
      </c>
      <c r="AN94" s="83">
        <f t="shared" si="127"/>
        <v>-22.029658999999999</v>
      </c>
      <c r="AO94" s="6">
        <f t="shared" si="128"/>
        <v>14.548153061224001</v>
      </c>
      <c r="AP94" s="43">
        <f t="shared" si="129"/>
        <v>-1.3321046999999999</v>
      </c>
      <c r="AQ94" s="83">
        <f t="shared" si="130"/>
        <v>-28.049479999999999</v>
      </c>
      <c r="AR94" s="6">
        <f t="shared" si="131"/>
        <v>14.548153061224001</v>
      </c>
      <c r="AS94" s="79">
        <f t="shared" si="132"/>
        <v>0</v>
      </c>
      <c r="AT94" s="83">
        <f t="shared" si="133"/>
        <v>0</v>
      </c>
      <c r="AU94" s="6">
        <f t="shared" si="134"/>
        <v>14.548153061224001</v>
      </c>
      <c r="AV94" s="79">
        <f t="shared" si="135"/>
        <v>0</v>
      </c>
      <c r="AW94" s="83">
        <f t="shared" si="136"/>
        <v>0</v>
      </c>
      <c r="AX94" s="43">
        <f t="shared" si="137"/>
        <v>0</v>
      </c>
      <c r="AY94" s="43">
        <f t="shared" si="138"/>
        <v>0</v>
      </c>
      <c r="AZ94" s="43">
        <f t="shared" si="139"/>
        <v>0</v>
      </c>
    </row>
    <row r="95" spans="2:52" x14ac:dyDescent="0.25">
      <c r="B95" s="89">
        <v>14064204081.632999</v>
      </c>
      <c r="C95" s="89">
        <v>-38.656146999999997</v>
      </c>
      <c r="D95" s="89">
        <v>-4.0006142000000002</v>
      </c>
      <c r="E95" s="89">
        <v>19.981579</v>
      </c>
      <c r="F95" s="89">
        <v>-107.92124</v>
      </c>
      <c r="G95" s="89">
        <v>-23.735085000000002</v>
      </c>
      <c r="H95" s="8"/>
      <c r="I95" s="6">
        <f t="shared" si="104"/>
        <v>14.709469387755</v>
      </c>
      <c r="J95" s="6">
        <f t="shared" si="105"/>
        <v>23.863274000000001</v>
      </c>
      <c r="K95" s="83">
        <f t="shared" si="109"/>
        <v>2.4617016</v>
      </c>
      <c r="L95" s="6">
        <f t="shared" si="110"/>
        <v>14.709469387755</v>
      </c>
      <c r="M95" s="79">
        <f t="shared" si="111"/>
        <v>20.202299</v>
      </c>
      <c r="N95" s="83">
        <f t="shared" si="112"/>
        <v>-1.7091073000000001</v>
      </c>
      <c r="O95" s="6">
        <f t="shared" si="113"/>
        <v>14.709469387755</v>
      </c>
      <c r="P95" s="79">
        <f t="shared" si="114"/>
        <v>18.712488</v>
      </c>
      <c r="Q95" s="83">
        <f t="shared" si="115"/>
        <v>-3.6160304999999999</v>
      </c>
      <c r="R95" s="6">
        <f t="shared" si="116"/>
        <v>14.709469387755</v>
      </c>
      <c r="S95" s="79">
        <f t="shared" si="117"/>
        <v>0</v>
      </c>
      <c r="T95" s="83">
        <f t="shared" si="118"/>
        <v>0</v>
      </c>
      <c r="U95" s="6">
        <f t="shared" si="119"/>
        <v>14.709469387755</v>
      </c>
      <c r="V95" s="79">
        <f t="shared" si="120"/>
        <v>0</v>
      </c>
      <c r="W95" s="83">
        <f t="shared" si="121"/>
        <v>0</v>
      </c>
      <c r="X95" s="43">
        <f t="shared" si="122"/>
        <v>0</v>
      </c>
      <c r="Y95" s="43">
        <f t="shared" ref="Y95:Z95" si="164">C619</f>
        <v>0</v>
      </c>
      <c r="Z95" s="43">
        <f t="shared" si="164"/>
        <v>0</v>
      </c>
      <c r="AB95" s="89">
        <v>14064204081.632999</v>
      </c>
      <c r="AC95" s="89">
        <v>-32.151173</v>
      </c>
      <c r="AD95" s="89">
        <v>-12.899725999999999</v>
      </c>
      <c r="AE95" s="89">
        <v>3.9220684000000001</v>
      </c>
      <c r="AF95" s="89">
        <v>-67.163216000000006</v>
      </c>
      <c r="AG95" s="89">
        <v>-17.174175000000002</v>
      </c>
      <c r="AH95" s="8"/>
      <c r="AI95" s="6">
        <f t="shared" si="107"/>
        <v>14.709469387755</v>
      </c>
      <c r="AJ95" s="6">
        <f t="shared" si="108"/>
        <v>10.155687</v>
      </c>
      <c r="AK95" s="83">
        <f t="shared" si="124"/>
        <v>-7.4068623000000002</v>
      </c>
      <c r="AL95" s="6">
        <f t="shared" si="125"/>
        <v>14.709469387755</v>
      </c>
      <c r="AM95" s="79">
        <f t="shared" si="126"/>
        <v>3.4314290999999999</v>
      </c>
      <c r="AN95" s="83">
        <f t="shared" si="127"/>
        <v>-17.388013999999998</v>
      </c>
      <c r="AO95" s="6">
        <f t="shared" si="128"/>
        <v>14.709469387755</v>
      </c>
      <c r="AP95" s="43">
        <f t="shared" si="129"/>
        <v>0.13541797999999999</v>
      </c>
      <c r="AQ95" s="83">
        <f t="shared" si="130"/>
        <v>-24.489346000000001</v>
      </c>
      <c r="AR95" s="6">
        <f t="shared" si="131"/>
        <v>14.709469387755</v>
      </c>
      <c r="AS95" s="79">
        <f t="shared" si="132"/>
        <v>0</v>
      </c>
      <c r="AT95" s="83">
        <f t="shared" si="133"/>
        <v>0</v>
      </c>
      <c r="AU95" s="6">
        <f t="shared" si="134"/>
        <v>14.709469387755</v>
      </c>
      <c r="AV95" s="79">
        <f t="shared" si="135"/>
        <v>0</v>
      </c>
      <c r="AW95" s="83">
        <f t="shared" si="136"/>
        <v>0</v>
      </c>
      <c r="AX95" s="43">
        <f t="shared" si="137"/>
        <v>0</v>
      </c>
      <c r="AY95" s="43">
        <f t="shared" si="138"/>
        <v>0</v>
      </c>
      <c r="AZ95" s="43">
        <f t="shared" si="139"/>
        <v>0</v>
      </c>
    </row>
    <row r="96" spans="2:52" x14ac:dyDescent="0.25">
      <c r="B96" s="89">
        <v>14225520408.163</v>
      </c>
      <c r="C96" s="89">
        <v>-39.834625000000003</v>
      </c>
      <c r="D96" s="89">
        <v>-4.4191918000000001</v>
      </c>
      <c r="E96" s="89">
        <v>19.875437000000002</v>
      </c>
      <c r="F96" s="89">
        <v>-109.96381</v>
      </c>
      <c r="G96" s="89">
        <v>-24.851927</v>
      </c>
      <c r="H96" s="8"/>
      <c r="I96" s="6">
        <f t="shared" si="104"/>
        <v>14.870785714285999</v>
      </c>
      <c r="J96" s="6">
        <f t="shared" si="105"/>
        <v>24.564109999999999</v>
      </c>
      <c r="K96" s="83">
        <f t="shared" si="109"/>
        <v>4.6353334999999998</v>
      </c>
      <c r="L96" s="6">
        <f t="shared" si="110"/>
        <v>14.870785714285999</v>
      </c>
      <c r="M96" s="79">
        <f t="shared" si="111"/>
        <v>20.228148999999998</v>
      </c>
      <c r="N96" s="83">
        <f t="shared" si="112"/>
        <v>-0.12619311999999999</v>
      </c>
      <c r="O96" s="6">
        <f t="shared" si="113"/>
        <v>14.870785714285999</v>
      </c>
      <c r="P96" s="79">
        <f t="shared" si="114"/>
        <v>23.57893</v>
      </c>
      <c r="Q96" s="83">
        <f t="shared" si="115"/>
        <v>2.7843165000000001</v>
      </c>
      <c r="R96" s="6">
        <f t="shared" si="116"/>
        <v>14.870785714285999</v>
      </c>
      <c r="S96" s="79">
        <f t="shared" si="117"/>
        <v>0</v>
      </c>
      <c r="T96" s="83">
        <f t="shared" si="118"/>
        <v>0</v>
      </c>
      <c r="U96" s="6">
        <f t="shared" si="119"/>
        <v>14.870785714285999</v>
      </c>
      <c r="V96" s="79">
        <f t="shared" si="120"/>
        <v>0</v>
      </c>
      <c r="W96" s="83">
        <f t="shared" si="121"/>
        <v>0</v>
      </c>
      <c r="X96" s="43">
        <f t="shared" si="122"/>
        <v>0</v>
      </c>
      <c r="Y96" s="43">
        <f t="shared" ref="Y96:Z96" si="165">C620</f>
        <v>0</v>
      </c>
      <c r="Z96" s="43">
        <f t="shared" si="165"/>
        <v>0</v>
      </c>
      <c r="AB96" s="89">
        <v>14225520408.163</v>
      </c>
      <c r="AC96" s="89">
        <v>-33.671970000000002</v>
      </c>
      <c r="AD96" s="89">
        <v>-16.302714999999999</v>
      </c>
      <c r="AE96" s="89">
        <v>2.4354298000000001</v>
      </c>
      <c r="AF96" s="89">
        <v>-68.540405000000007</v>
      </c>
      <c r="AG96" s="89">
        <v>-18.726358000000001</v>
      </c>
      <c r="AH96" s="8"/>
      <c r="AI96" s="6">
        <f t="shared" si="107"/>
        <v>14.870785714285999</v>
      </c>
      <c r="AJ96" s="6">
        <f t="shared" si="108"/>
        <v>13.917073</v>
      </c>
      <c r="AK96" s="83">
        <f t="shared" si="124"/>
        <v>-2.3329496000000001</v>
      </c>
      <c r="AL96" s="6">
        <f t="shared" si="125"/>
        <v>14.870785714285999</v>
      </c>
      <c r="AM96" s="79">
        <f t="shared" si="126"/>
        <v>8.9842967999999992</v>
      </c>
      <c r="AN96" s="83">
        <f t="shared" si="127"/>
        <v>-8.6319379999999999</v>
      </c>
      <c r="AO96" s="6">
        <f t="shared" si="128"/>
        <v>14.870785714285999</v>
      </c>
      <c r="AP96" s="43">
        <f t="shared" si="129"/>
        <v>3.2469237</v>
      </c>
      <c r="AQ96" s="83">
        <f t="shared" si="130"/>
        <v>-17.620816999999999</v>
      </c>
      <c r="AR96" s="6">
        <f t="shared" si="131"/>
        <v>14.870785714285999</v>
      </c>
      <c r="AS96" s="79">
        <f t="shared" si="132"/>
        <v>0</v>
      </c>
      <c r="AT96" s="83">
        <f t="shared" si="133"/>
        <v>0</v>
      </c>
      <c r="AU96" s="6">
        <f t="shared" si="134"/>
        <v>14.870785714285999</v>
      </c>
      <c r="AV96" s="79">
        <f t="shared" si="135"/>
        <v>0</v>
      </c>
      <c r="AW96" s="83">
        <f t="shared" si="136"/>
        <v>0</v>
      </c>
      <c r="AX96" s="43">
        <f t="shared" si="137"/>
        <v>0</v>
      </c>
      <c r="AY96" s="43">
        <f t="shared" si="138"/>
        <v>0</v>
      </c>
      <c r="AZ96" s="43">
        <f t="shared" si="139"/>
        <v>0</v>
      </c>
    </row>
    <row r="97" spans="2:52" x14ac:dyDescent="0.25">
      <c r="B97" s="89">
        <v>14386836734.694</v>
      </c>
      <c r="C97" s="89">
        <v>-39.300629000000001</v>
      </c>
      <c r="D97" s="89">
        <v>-3.8751975999999999</v>
      </c>
      <c r="E97" s="89">
        <v>20.000295999999999</v>
      </c>
      <c r="F97" s="89">
        <v>-108.97401000000001</v>
      </c>
      <c r="G97" s="89">
        <v>-24.296873000000001</v>
      </c>
      <c r="H97" s="8"/>
      <c r="I97" s="6">
        <f t="shared" si="104"/>
        <v>15.032102040816</v>
      </c>
      <c r="J97" s="6">
        <f t="shared" si="105"/>
        <v>21.798680999999998</v>
      </c>
      <c r="K97" s="83">
        <f t="shared" si="109"/>
        <v>3.3205314000000001</v>
      </c>
      <c r="L97" s="6">
        <f t="shared" si="110"/>
        <v>15.032102040816</v>
      </c>
      <c r="M97" s="79">
        <f t="shared" si="111"/>
        <v>25.773980999999999</v>
      </c>
      <c r="N97" s="83">
        <f t="shared" si="112"/>
        <v>7.4428786999999996</v>
      </c>
      <c r="O97" s="6">
        <f t="shared" si="113"/>
        <v>15.032102040816</v>
      </c>
      <c r="P97" s="79">
        <f t="shared" si="114"/>
        <v>21.412558000000001</v>
      </c>
      <c r="Q97" s="83">
        <f t="shared" si="115"/>
        <v>2.6526619999999999</v>
      </c>
      <c r="R97" s="6">
        <f t="shared" si="116"/>
        <v>15.032102040816</v>
      </c>
      <c r="S97" s="79">
        <f t="shared" si="117"/>
        <v>0</v>
      </c>
      <c r="T97" s="83">
        <f t="shared" si="118"/>
        <v>0</v>
      </c>
      <c r="U97" s="6">
        <f t="shared" si="119"/>
        <v>15.032102040816</v>
      </c>
      <c r="V97" s="79">
        <f t="shared" si="120"/>
        <v>0</v>
      </c>
      <c r="W97" s="83">
        <f t="shared" si="121"/>
        <v>0</v>
      </c>
      <c r="X97" s="43">
        <f t="shared" si="122"/>
        <v>0</v>
      </c>
      <c r="Y97" s="43">
        <f t="shared" ref="Y97:Z97" si="166">C621</f>
        <v>0</v>
      </c>
      <c r="Z97" s="43">
        <f t="shared" si="166"/>
        <v>0</v>
      </c>
      <c r="AB97" s="89">
        <v>14386836734.694</v>
      </c>
      <c r="AC97" s="89">
        <v>-35.250137000000002</v>
      </c>
      <c r="AD97" s="89">
        <v>-16.218730999999998</v>
      </c>
      <c r="AE97" s="89">
        <v>3.2449686999999998</v>
      </c>
      <c r="AF97" s="89">
        <v>-69.699921000000003</v>
      </c>
      <c r="AG97" s="89">
        <v>-20.313904000000001</v>
      </c>
      <c r="AH97" s="8"/>
      <c r="AI97" s="6">
        <f t="shared" si="107"/>
        <v>15.032102040816</v>
      </c>
      <c r="AJ97" s="6">
        <f t="shared" si="108"/>
        <v>16.47044</v>
      </c>
      <c r="AK97" s="83">
        <f t="shared" si="124"/>
        <v>0.92667275999999998</v>
      </c>
      <c r="AL97" s="6">
        <f t="shared" si="125"/>
        <v>15.032102040816</v>
      </c>
      <c r="AM97" s="79">
        <f t="shared" si="126"/>
        <v>13.347994999999999</v>
      </c>
      <c r="AN97" s="83">
        <f t="shared" si="127"/>
        <v>-3.3311627000000001</v>
      </c>
      <c r="AO97" s="6">
        <f t="shared" si="128"/>
        <v>15.032102040816</v>
      </c>
      <c r="AP97" s="43">
        <f t="shared" si="129"/>
        <v>6.6673287999999999</v>
      </c>
      <c r="AQ97" s="83">
        <f t="shared" si="130"/>
        <v>-12.604676</v>
      </c>
      <c r="AR97" s="6">
        <f t="shared" si="131"/>
        <v>15.032102040816</v>
      </c>
      <c r="AS97" s="79">
        <f t="shared" si="132"/>
        <v>0</v>
      </c>
      <c r="AT97" s="83">
        <f t="shared" si="133"/>
        <v>0</v>
      </c>
      <c r="AU97" s="6">
        <f t="shared" si="134"/>
        <v>15.032102040816</v>
      </c>
      <c r="AV97" s="79">
        <f t="shared" si="135"/>
        <v>0</v>
      </c>
      <c r="AW97" s="83">
        <f t="shared" si="136"/>
        <v>0</v>
      </c>
      <c r="AX97" s="43">
        <f t="shared" si="137"/>
        <v>0</v>
      </c>
      <c r="AY97" s="43">
        <f t="shared" si="138"/>
        <v>0</v>
      </c>
      <c r="AZ97" s="43">
        <f t="shared" si="139"/>
        <v>0</v>
      </c>
    </row>
    <row r="98" spans="2:52" x14ac:dyDescent="0.25">
      <c r="B98" s="89">
        <v>14548153061.224001</v>
      </c>
      <c r="C98" s="89">
        <v>-37.422961999999998</v>
      </c>
      <c r="D98" s="89">
        <v>-0.23944823000000001</v>
      </c>
      <c r="E98" s="89">
        <v>22.566362000000002</v>
      </c>
      <c r="F98" s="89">
        <v>-107.48564</v>
      </c>
      <c r="G98" s="89">
        <v>-22.477678000000001</v>
      </c>
      <c r="H98" s="8"/>
      <c r="I98" s="6">
        <f t="shared" si="104"/>
        <v>15.193418367347</v>
      </c>
      <c r="J98" s="6">
        <f t="shared" si="105"/>
        <v>20.308889000000001</v>
      </c>
      <c r="K98" s="83">
        <f t="shared" si="109"/>
        <v>3.0708704</v>
      </c>
      <c r="L98" s="6">
        <f t="shared" si="110"/>
        <v>15.193418367347</v>
      </c>
      <c r="M98" s="79">
        <f t="shared" si="111"/>
        <v>21.810593000000001</v>
      </c>
      <c r="N98" s="83">
        <f t="shared" si="112"/>
        <v>4.2366375999999999</v>
      </c>
      <c r="O98" s="6">
        <f t="shared" si="113"/>
        <v>15.193418367347</v>
      </c>
      <c r="P98" s="79">
        <f t="shared" si="114"/>
        <v>19.870391999999999</v>
      </c>
      <c r="Q98" s="83">
        <f t="shared" si="115"/>
        <v>1.8382057000000001</v>
      </c>
      <c r="R98" s="6">
        <f t="shared" si="116"/>
        <v>15.193418367347</v>
      </c>
      <c r="S98" s="79">
        <f t="shared" si="117"/>
        <v>0</v>
      </c>
      <c r="T98" s="83">
        <f t="shared" si="118"/>
        <v>0</v>
      </c>
      <c r="U98" s="6">
        <f t="shared" si="119"/>
        <v>15.193418367347</v>
      </c>
      <c r="V98" s="79">
        <f t="shared" si="120"/>
        <v>0</v>
      </c>
      <c r="W98" s="83">
        <f t="shared" si="121"/>
        <v>0</v>
      </c>
      <c r="X98" s="43">
        <f t="shared" si="122"/>
        <v>0</v>
      </c>
      <c r="Y98" s="43">
        <f t="shared" ref="Y98:Z98" si="167">C622</f>
        <v>0</v>
      </c>
      <c r="Z98" s="43">
        <f t="shared" si="167"/>
        <v>0</v>
      </c>
      <c r="AB98" s="89">
        <v>14548153061.224001</v>
      </c>
      <c r="AC98" s="89">
        <v>-34.281452000000002</v>
      </c>
      <c r="AD98" s="89">
        <v>-13.630438</v>
      </c>
      <c r="AE98" s="89">
        <v>5.4842228999999998</v>
      </c>
      <c r="AF98" s="89">
        <v>-74.057968000000002</v>
      </c>
      <c r="AG98" s="89">
        <v>-19.350833999999999</v>
      </c>
      <c r="AH98" s="8"/>
      <c r="AI98" s="6">
        <f t="shared" si="107"/>
        <v>15.193418367347</v>
      </c>
      <c r="AJ98" s="6">
        <f t="shared" si="108"/>
        <v>16.932606</v>
      </c>
      <c r="AK98" s="83">
        <f t="shared" si="124"/>
        <v>1.2364603000000001</v>
      </c>
      <c r="AL98" s="6">
        <f t="shared" si="125"/>
        <v>15.193418367347</v>
      </c>
      <c r="AM98" s="79">
        <f t="shared" si="126"/>
        <v>15.956863999999999</v>
      </c>
      <c r="AN98" s="83">
        <f t="shared" si="127"/>
        <v>-0.10730826</v>
      </c>
      <c r="AO98" s="6">
        <f t="shared" si="128"/>
        <v>15.193418367347</v>
      </c>
      <c r="AP98" s="43">
        <f t="shared" si="129"/>
        <v>13.985491</v>
      </c>
      <c r="AQ98" s="83">
        <f t="shared" si="130"/>
        <v>-3.2698423999999999</v>
      </c>
      <c r="AR98" s="6">
        <f t="shared" si="131"/>
        <v>15.193418367347</v>
      </c>
      <c r="AS98" s="79">
        <f t="shared" si="132"/>
        <v>0</v>
      </c>
      <c r="AT98" s="83">
        <f t="shared" si="133"/>
        <v>0</v>
      </c>
      <c r="AU98" s="6">
        <f t="shared" si="134"/>
        <v>15.193418367347</v>
      </c>
      <c r="AV98" s="79">
        <f t="shared" si="135"/>
        <v>0</v>
      </c>
      <c r="AW98" s="83">
        <f t="shared" si="136"/>
        <v>0</v>
      </c>
      <c r="AX98" s="43">
        <f t="shared" si="137"/>
        <v>0</v>
      </c>
      <c r="AY98" s="43">
        <f t="shared" si="138"/>
        <v>0</v>
      </c>
      <c r="AZ98" s="43">
        <f t="shared" si="139"/>
        <v>0</v>
      </c>
    </row>
    <row r="99" spans="2:52" x14ac:dyDescent="0.25">
      <c r="B99" s="89">
        <v>14709469387.754999</v>
      </c>
      <c r="C99" s="89">
        <v>-36.542434999999998</v>
      </c>
      <c r="D99" s="89">
        <v>2.4617016</v>
      </c>
      <c r="E99" s="89">
        <v>23.863274000000001</v>
      </c>
      <c r="F99" s="89">
        <v>-121.90174</v>
      </c>
      <c r="G99" s="89">
        <v>-21.642879000000001</v>
      </c>
      <c r="H99" s="8"/>
      <c r="I99" s="6">
        <f t="shared" si="104"/>
        <v>15.354734693878001</v>
      </c>
      <c r="J99" s="6">
        <f t="shared" si="105"/>
        <v>18.506679999999999</v>
      </c>
      <c r="K99" s="83">
        <f t="shared" si="109"/>
        <v>2.2024298</v>
      </c>
      <c r="L99" s="6">
        <f t="shared" si="110"/>
        <v>15.354734693878001</v>
      </c>
      <c r="M99" s="79">
        <f t="shared" si="111"/>
        <v>18.140604</v>
      </c>
      <c r="N99" s="83">
        <f t="shared" si="112"/>
        <v>1.4701398999999999</v>
      </c>
      <c r="O99" s="6">
        <f t="shared" si="113"/>
        <v>15.354734693878001</v>
      </c>
      <c r="P99" s="79">
        <f t="shared" si="114"/>
        <v>16.784678</v>
      </c>
      <c r="Q99" s="83">
        <f t="shared" si="115"/>
        <v>-0.41861999</v>
      </c>
      <c r="R99" s="6">
        <f t="shared" si="116"/>
        <v>15.354734693878001</v>
      </c>
      <c r="S99" s="79">
        <f t="shared" si="117"/>
        <v>0</v>
      </c>
      <c r="T99" s="83">
        <f t="shared" si="118"/>
        <v>0</v>
      </c>
      <c r="U99" s="6">
        <f t="shared" si="119"/>
        <v>15.354734693878001</v>
      </c>
      <c r="V99" s="79">
        <f t="shared" si="120"/>
        <v>0</v>
      </c>
      <c r="W99" s="83">
        <f t="shared" si="121"/>
        <v>0</v>
      </c>
      <c r="X99" s="43">
        <f t="shared" si="122"/>
        <v>0</v>
      </c>
      <c r="Y99" s="43">
        <f t="shared" ref="Y99:Z99" si="168">C623</f>
        <v>0</v>
      </c>
      <c r="Z99" s="43">
        <f t="shared" si="168"/>
        <v>0</v>
      </c>
      <c r="AB99" s="89">
        <v>14709469387.754999</v>
      </c>
      <c r="AC99" s="89">
        <v>-32.609015999999997</v>
      </c>
      <c r="AD99" s="89">
        <v>-7.4068623000000002</v>
      </c>
      <c r="AE99" s="89">
        <v>10.155687</v>
      </c>
      <c r="AF99" s="89">
        <v>-80.881302000000005</v>
      </c>
      <c r="AG99" s="89">
        <v>-17.679245000000002</v>
      </c>
      <c r="AH99" s="8"/>
      <c r="AI99" s="6">
        <f t="shared" si="107"/>
        <v>15.354734693878001</v>
      </c>
      <c r="AJ99" s="6">
        <f t="shared" si="108"/>
        <v>18.200115</v>
      </c>
      <c r="AK99" s="83">
        <f t="shared" si="124"/>
        <v>1.7793143</v>
      </c>
      <c r="AL99" s="6">
        <f t="shared" si="125"/>
        <v>15.354734693878001</v>
      </c>
      <c r="AM99" s="79">
        <f t="shared" si="126"/>
        <v>17.006636</v>
      </c>
      <c r="AN99" s="83">
        <f t="shared" si="127"/>
        <v>0.49394189999999999</v>
      </c>
      <c r="AO99" s="6">
        <f t="shared" si="128"/>
        <v>15.354734693878001</v>
      </c>
      <c r="AP99" s="43">
        <f t="shared" si="129"/>
        <v>15.297297</v>
      </c>
      <c r="AQ99" s="83">
        <f t="shared" si="130"/>
        <v>-2.07986</v>
      </c>
      <c r="AR99" s="6">
        <f t="shared" si="131"/>
        <v>15.354734693878001</v>
      </c>
      <c r="AS99" s="79">
        <f t="shared" si="132"/>
        <v>0</v>
      </c>
      <c r="AT99" s="83">
        <f t="shared" si="133"/>
        <v>0</v>
      </c>
      <c r="AU99" s="6">
        <f t="shared" si="134"/>
        <v>15.354734693878001</v>
      </c>
      <c r="AV99" s="79">
        <f t="shared" si="135"/>
        <v>0</v>
      </c>
      <c r="AW99" s="83">
        <f t="shared" si="136"/>
        <v>0</v>
      </c>
      <c r="AX99" s="43">
        <f t="shared" si="137"/>
        <v>0</v>
      </c>
      <c r="AY99" s="43">
        <f t="shared" si="138"/>
        <v>0</v>
      </c>
      <c r="AZ99" s="43">
        <f t="shared" si="139"/>
        <v>0</v>
      </c>
    </row>
    <row r="100" spans="2:52" x14ac:dyDescent="0.25">
      <c r="B100" s="89">
        <v>14870785714.285999</v>
      </c>
      <c r="C100" s="89">
        <v>-35.044659000000003</v>
      </c>
      <c r="D100" s="89">
        <v>4.6353334999999998</v>
      </c>
      <c r="E100" s="89">
        <v>24.564109999999999</v>
      </c>
      <c r="F100" s="89">
        <v>-112.41298999999999</v>
      </c>
      <c r="G100" s="89">
        <v>-20.084156</v>
      </c>
      <c r="H100" s="8"/>
      <c r="I100" s="6">
        <f t="shared" si="104"/>
        <v>15.516051020408002</v>
      </c>
      <c r="J100" s="6">
        <f t="shared" si="105"/>
        <v>16.581150000000001</v>
      </c>
      <c r="K100" s="83">
        <f t="shared" si="109"/>
        <v>1.0753903</v>
      </c>
      <c r="L100" s="6">
        <f t="shared" si="110"/>
        <v>15.516051020408002</v>
      </c>
      <c r="M100" s="79">
        <f t="shared" si="111"/>
        <v>15.707958</v>
      </c>
      <c r="N100" s="83">
        <f t="shared" si="112"/>
        <v>8.8766552999999998E-2</v>
      </c>
      <c r="O100" s="6">
        <f t="shared" si="113"/>
        <v>15.516051020408002</v>
      </c>
      <c r="P100" s="79">
        <f t="shared" si="114"/>
        <v>13.620505</v>
      </c>
      <c r="Q100" s="83">
        <f t="shared" si="115"/>
        <v>-2.6810157000000001</v>
      </c>
      <c r="R100" s="6">
        <f t="shared" si="116"/>
        <v>15.516051020408002</v>
      </c>
      <c r="S100" s="79">
        <f t="shared" si="117"/>
        <v>0</v>
      </c>
      <c r="T100" s="83">
        <f t="shared" si="118"/>
        <v>0</v>
      </c>
      <c r="U100" s="6">
        <f t="shared" si="119"/>
        <v>15.516051020408002</v>
      </c>
      <c r="V100" s="79">
        <f t="shared" si="120"/>
        <v>0</v>
      </c>
      <c r="W100" s="83">
        <f t="shared" si="121"/>
        <v>0</v>
      </c>
      <c r="X100" s="43">
        <f t="shared" si="122"/>
        <v>0</v>
      </c>
      <c r="Y100" s="43">
        <f t="shared" ref="Y100:Z100" si="169">C624</f>
        <v>0</v>
      </c>
      <c r="Z100" s="43">
        <f t="shared" si="169"/>
        <v>0</v>
      </c>
      <c r="AB100" s="89">
        <v>14870785714.285999</v>
      </c>
      <c r="AC100" s="89">
        <v>-30.603064</v>
      </c>
      <c r="AD100" s="89">
        <v>-2.3329496000000001</v>
      </c>
      <c r="AE100" s="89">
        <v>13.917073</v>
      </c>
      <c r="AF100" s="89">
        <v>-93.100150999999997</v>
      </c>
      <c r="AG100" s="89">
        <v>-15.657574</v>
      </c>
      <c r="AH100" s="8"/>
      <c r="AI100" s="6">
        <f t="shared" si="107"/>
        <v>15.516051020408002</v>
      </c>
      <c r="AJ100" s="6">
        <f t="shared" si="108"/>
        <v>19.466702999999999</v>
      </c>
      <c r="AK100" s="83">
        <f t="shared" si="124"/>
        <v>1.8005990999999999</v>
      </c>
      <c r="AL100" s="6">
        <f t="shared" si="125"/>
        <v>15.516051020408002</v>
      </c>
      <c r="AM100" s="79">
        <f t="shared" si="126"/>
        <v>19.206918999999999</v>
      </c>
      <c r="AN100" s="83">
        <f t="shared" si="127"/>
        <v>1.3816681</v>
      </c>
      <c r="AO100" s="6">
        <f t="shared" si="128"/>
        <v>15.516051020408002</v>
      </c>
      <c r="AP100" s="43">
        <f t="shared" si="129"/>
        <v>17.107733</v>
      </c>
      <c r="AQ100" s="83">
        <f t="shared" si="130"/>
        <v>-1.1852354000000001</v>
      </c>
      <c r="AR100" s="6">
        <f t="shared" si="131"/>
        <v>15.516051020408002</v>
      </c>
      <c r="AS100" s="79">
        <f t="shared" si="132"/>
        <v>0</v>
      </c>
      <c r="AT100" s="83">
        <f t="shared" si="133"/>
        <v>0</v>
      </c>
      <c r="AU100" s="6">
        <f t="shared" si="134"/>
        <v>15.516051020408002</v>
      </c>
      <c r="AV100" s="79">
        <f t="shared" si="135"/>
        <v>0</v>
      </c>
      <c r="AW100" s="83">
        <f t="shared" si="136"/>
        <v>0</v>
      </c>
      <c r="AX100" s="43">
        <f t="shared" si="137"/>
        <v>0</v>
      </c>
      <c r="AY100" s="43">
        <f t="shared" si="138"/>
        <v>0</v>
      </c>
      <c r="AZ100" s="43">
        <f t="shared" si="139"/>
        <v>0</v>
      </c>
    </row>
    <row r="101" spans="2:52" x14ac:dyDescent="0.25">
      <c r="B101" s="89">
        <v>15032102040.816</v>
      </c>
      <c r="C101" s="89">
        <v>-33.090041999999997</v>
      </c>
      <c r="D101" s="89">
        <v>3.3205314000000001</v>
      </c>
      <c r="E101" s="89">
        <v>21.798680999999998</v>
      </c>
      <c r="F101" s="89">
        <v>-107.52867000000001</v>
      </c>
      <c r="G101" s="89">
        <v>-18.059296</v>
      </c>
      <c r="H101" s="8"/>
      <c r="I101" s="6">
        <f t="shared" ref="I101:I103" si="170">B105/1000000000</f>
        <v>15.677367346938999</v>
      </c>
      <c r="J101" s="6">
        <f t="shared" ref="J101:J103" si="171">E105</f>
        <v>14.079248</v>
      </c>
      <c r="K101" s="83">
        <f t="shared" si="109"/>
        <v>-1.0796448999999999</v>
      </c>
      <c r="L101" s="6">
        <f t="shared" si="110"/>
        <v>15.677367346938999</v>
      </c>
      <c r="M101" s="79">
        <f t="shared" si="111"/>
        <v>12.375484</v>
      </c>
      <c r="N101" s="83">
        <f t="shared" si="112"/>
        <v>-3.1041625000000002</v>
      </c>
      <c r="O101" s="6">
        <f t="shared" si="113"/>
        <v>15.677367346938999</v>
      </c>
      <c r="P101" s="79">
        <f t="shared" si="114"/>
        <v>11.923410000000001</v>
      </c>
      <c r="Q101" s="83">
        <f t="shared" si="115"/>
        <v>-4.7570623999999997</v>
      </c>
      <c r="R101" s="6">
        <f t="shared" si="116"/>
        <v>15.677367346938999</v>
      </c>
      <c r="S101" s="79">
        <f t="shared" si="117"/>
        <v>0</v>
      </c>
      <c r="T101" s="83">
        <f t="shared" si="118"/>
        <v>0</v>
      </c>
      <c r="U101" s="6">
        <f t="shared" si="119"/>
        <v>15.677367346938999</v>
      </c>
      <c r="V101" s="79">
        <f t="shared" si="120"/>
        <v>0</v>
      </c>
      <c r="W101" s="83">
        <f t="shared" si="121"/>
        <v>0</v>
      </c>
      <c r="X101" s="43">
        <f t="shared" si="122"/>
        <v>0</v>
      </c>
      <c r="Y101" s="43">
        <f t="shared" ref="Y101:Z101" si="172">C625</f>
        <v>0</v>
      </c>
      <c r="Z101" s="43">
        <f t="shared" si="172"/>
        <v>0</v>
      </c>
      <c r="AB101" s="89">
        <v>15032102040.816</v>
      </c>
      <c r="AC101" s="89">
        <v>-30.400971999999999</v>
      </c>
      <c r="AD101" s="89">
        <v>0.92667275999999998</v>
      </c>
      <c r="AE101" s="89">
        <v>16.47044</v>
      </c>
      <c r="AF101" s="89">
        <v>-92.860007999999993</v>
      </c>
      <c r="AG101" s="89">
        <v>-15.413252</v>
      </c>
      <c r="AH101" s="8"/>
      <c r="AI101" s="6">
        <f t="shared" ref="AI101:AI103" si="173">AB105/1000000000</f>
        <v>15.677367346938999</v>
      </c>
      <c r="AJ101" s="6">
        <f t="shared" ref="AJ101:AJ103" si="174">AE105</f>
        <v>22.084672999999999</v>
      </c>
      <c r="AK101" s="83">
        <f t="shared" si="124"/>
        <v>2.9168664999999998</v>
      </c>
      <c r="AL101" s="6">
        <f t="shared" si="125"/>
        <v>15.677367346938999</v>
      </c>
      <c r="AM101" s="79">
        <f t="shared" si="126"/>
        <v>21.970604000000002</v>
      </c>
      <c r="AN101" s="83">
        <f t="shared" si="127"/>
        <v>2.4803628999999998</v>
      </c>
      <c r="AO101" s="6">
        <f t="shared" si="128"/>
        <v>15.677367346938999</v>
      </c>
      <c r="AP101" s="43">
        <f t="shared" si="129"/>
        <v>20.443773</v>
      </c>
      <c r="AQ101" s="83">
        <f t="shared" si="130"/>
        <v>0.61287701000000006</v>
      </c>
      <c r="AR101" s="6">
        <f t="shared" si="131"/>
        <v>15.677367346938999</v>
      </c>
      <c r="AS101" s="79">
        <f t="shared" si="132"/>
        <v>0</v>
      </c>
      <c r="AT101" s="83">
        <f t="shared" si="133"/>
        <v>0</v>
      </c>
      <c r="AU101" s="6">
        <f t="shared" si="134"/>
        <v>15.677367346938999</v>
      </c>
      <c r="AV101" s="79">
        <f t="shared" si="135"/>
        <v>0</v>
      </c>
      <c r="AW101" s="83">
        <f t="shared" si="136"/>
        <v>0</v>
      </c>
      <c r="AX101" s="43">
        <f t="shared" si="137"/>
        <v>0</v>
      </c>
      <c r="AY101" s="43">
        <f t="shared" si="138"/>
        <v>0</v>
      </c>
      <c r="AZ101" s="43">
        <f t="shared" si="139"/>
        <v>0</v>
      </c>
    </row>
    <row r="102" spans="2:52" x14ac:dyDescent="0.25">
      <c r="B102" s="89">
        <v>15193418367.347</v>
      </c>
      <c r="C102" s="89">
        <v>-32.287930000000003</v>
      </c>
      <c r="D102" s="89">
        <v>3.0708704</v>
      </c>
      <c r="E102" s="89">
        <v>20.308889000000001</v>
      </c>
      <c r="F102" s="89">
        <v>-101.24939999999999</v>
      </c>
      <c r="G102" s="89">
        <v>-17.290997000000001</v>
      </c>
      <c r="H102" s="8"/>
      <c r="I102" s="6">
        <f t="shared" si="170"/>
        <v>15.838683673468999</v>
      </c>
      <c r="J102" s="6">
        <f t="shared" si="171"/>
        <v>12.134372000000001</v>
      </c>
      <c r="K102" s="83">
        <f t="shared" si="109"/>
        <v>-3.3551804999999999</v>
      </c>
      <c r="L102" s="6">
        <f t="shared" si="110"/>
        <v>15.838683673468999</v>
      </c>
      <c r="M102" s="79">
        <f t="shared" si="111"/>
        <v>10.858377000000001</v>
      </c>
      <c r="N102" s="83">
        <f t="shared" si="112"/>
        <v>-5.4881506</v>
      </c>
      <c r="O102" s="6">
        <f t="shared" si="113"/>
        <v>15.838683673468999</v>
      </c>
      <c r="P102" s="79">
        <f t="shared" si="114"/>
        <v>8.5616131000000006</v>
      </c>
      <c r="Q102" s="83">
        <f t="shared" si="115"/>
        <v>-9.8007030000000004</v>
      </c>
      <c r="R102" s="6">
        <f t="shared" si="116"/>
        <v>15.838683673468999</v>
      </c>
      <c r="S102" s="79">
        <f t="shared" si="117"/>
        <v>0</v>
      </c>
      <c r="T102" s="83">
        <f t="shared" si="118"/>
        <v>0</v>
      </c>
      <c r="U102" s="6">
        <f t="shared" si="119"/>
        <v>15.838683673468999</v>
      </c>
      <c r="V102" s="79">
        <f t="shared" si="120"/>
        <v>0</v>
      </c>
      <c r="W102" s="83">
        <f t="shared" si="121"/>
        <v>0</v>
      </c>
      <c r="X102" s="43">
        <f t="shared" si="122"/>
        <v>0</v>
      </c>
      <c r="Y102" s="43">
        <f t="shared" ref="Y102:Z102" si="175">C626</f>
        <v>0</v>
      </c>
      <c r="Z102" s="43">
        <f t="shared" si="175"/>
        <v>0</v>
      </c>
      <c r="AB102" s="89">
        <v>15193418367.347</v>
      </c>
      <c r="AC102" s="89">
        <v>-30.557402</v>
      </c>
      <c r="AD102" s="89">
        <v>1.2364603000000001</v>
      </c>
      <c r="AE102" s="89">
        <v>16.932606</v>
      </c>
      <c r="AF102" s="89">
        <v>-94.284194999999997</v>
      </c>
      <c r="AG102" s="89">
        <v>-15.560473999999999</v>
      </c>
      <c r="AH102" s="8"/>
      <c r="AI102" s="6">
        <f t="shared" si="173"/>
        <v>15.838683673468999</v>
      </c>
      <c r="AJ102" s="6">
        <f t="shared" si="174"/>
        <v>22.639681</v>
      </c>
      <c r="AK102" s="83">
        <f t="shared" si="124"/>
        <v>1.5568048000000001</v>
      </c>
      <c r="AL102" s="6">
        <f t="shared" si="125"/>
        <v>15.838683673468999</v>
      </c>
      <c r="AM102" s="79">
        <f t="shared" si="126"/>
        <v>23.482462000000002</v>
      </c>
      <c r="AN102" s="83">
        <f t="shared" si="127"/>
        <v>2.7020705</v>
      </c>
      <c r="AO102" s="6">
        <f t="shared" si="128"/>
        <v>15.838683673468999</v>
      </c>
      <c r="AP102" s="43">
        <f t="shared" si="129"/>
        <v>25.846754000000001</v>
      </c>
      <c r="AQ102" s="83">
        <f t="shared" si="130"/>
        <v>4.7639608000000004</v>
      </c>
      <c r="AR102" s="6">
        <f t="shared" si="131"/>
        <v>15.838683673468999</v>
      </c>
      <c r="AS102" s="79">
        <f t="shared" si="132"/>
        <v>0</v>
      </c>
      <c r="AT102" s="83">
        <f t="shared" si="133"/>
        <v>0</v>
      </c>
      <c r="AU102" s="6">
        <f t="shared" si="134"/>
        <v>15.838683673468999</v>
      </c>
      <c r="AV102" s="79">
        <f t="shared" si="135"/>
        <v>0</v>
      </c>
      <c r="AW102" s="83">
        <f t="shared" si="136"/>
        <v>0</v>
      </c>
      <c r="AX102" s="43">
        <f t="shared" si="137"/>
        <v>0</v>
      </c>
      <c r="AY102" s="43">
        <f t="shared" si="138"/>
        <v>0</v>
      </c>
      <c r="AZ102" s="43">
        <f t="shared" si="139"/>
        <v>0</v>
      </c>
    </row>
    <row r="103" spans="2:52" x14ac:dyDescent="0.25">
      <c r="B103" s="89">
        <v>15354734693.878</v>
      </c>
      <c r="C103" s="89">
        <v>-31.368781999999999</v>
      </c>
      <c r="D103" s="89">
        <v>2.2024298</v>
      </c>
      <c r="E103" s="89">
        <v>18.506679999999999</v>
      </c>
      <c r="F103" s="89">
        <v>-99.887405000000001</v>
      </c>
      <c r="G103" s="89">
        <v>-16.363764</v>
      </c>
      <c r="H103" s="8"/>
      <c r="I103" s="6">
        <f t="shared" si="170"/>
        <v>16</v>
      </c>
      <c r="J103" s="6">
        <f t="shared" si="171"/>
        <v>11.214402</v>
      </c>
      <c r="K103" s="83">
        <f t="shared" si="109"/>
        <v>-4.7266282999999998</v>
      </c>
      <c r="L103" s="6">
        <f t="shared" si="110"/>
        <v>16</v>
      </c>
      <c r="M103" s="79">
        <f t="shared" si="111"/>
        <v>8.0607176000000003</v>
      </c>
      <c r="N103" s="83">
        <f t="shared" si="112"/>
        <v>-10.184956</v>
      </c>
      <c r="O103" s="6">
        <f t="shared" si="113"/>
        <v>16</v>
      </c>
      <c r="P103" s="79">
        <f t="shared" si="114"/>
        <v>2.3843850999999998</v>
      </c>
      <c r="Q103" s="83">
        <f t="shared" si="115"/>
        <v>-18.911238000000001</v>
      </c>
      <c r="R103" s="6">
        <f t="shared" si="116"/>
        <v>16</v>
      </c>
      <c r="S103" s="79">
        <f t="shared" si="117"/>
        <v>0</v>
      </c>
      <c r="T103" s="83">
        <f t="shared" si="118"/>
        <v>0</v>
      </c>
      <c r="U103" s="6">
        <f t="shared" si="119"/>
        <v>16</v>
      </c>
      <c r="V103" s="79">
        <f t="shared" si="120"/>
        <v>0</v>
      </c>
      <c r="W103" s="83">
        <f t="shared" si="121"/>
        <v>0</v>
      </c>
      <c r="X103" s="43">
        <f t="shared" si="122"/>
        <v>0</v>
      </c>
      <c r="Y103" s="43">
        <f t="shared" ref="Y103:Z103" si="176">C627</f>
        <v>0</v>
      </c>
      <c r="Z103" s="43">
        <f t="shared" si="176"/>
        <v>0</v>
      </c>
      <c r="AB103" s="89">
        <v>15354734693.878</v>
      </c>
      <c r="AC103" s="89">
        <v>-31.075329</v>
      </c>
      <c r="AD103" s="89">
        <v>1.7793143</v>
      </c>
      <c r="AE103" s="89">
        <v>18.200115</v>
      </c>
      <c r="AF103" s="89">
        <v>-96.375670999999997</v>
      </c>
      <c r="AG103" s="89">
        <v>-16.114709999999999</v>
      </c>
      <c r="AH103" s="8"/>
      <c r="AI103" s="6">
        <f t="shared" si="173"/>
        <v>16</v>
      </c>
      <c r="AJ103" s="6">
        <f t="shared" si="174"/>
        <v>22.987389</v>
      </c>
      <c r="AK103" s="83">
        <f t="shared" si="124"/>
        <v>0.55916268000000002</v>
      </c>
      <c r="AL103" s="6">
        <f t="shared" si="125"/>
        <v>16</v>
      </c>
      <c r="AM103" s="79">
        <f t="shared" si="126"/>
        <v>21.134134</v>
      </c>
      <c r="AN103" s="83">
        <f t="shared" si="127"/>
        <v>-2.3076539</v>
      </c>
      <c r="AO103" s="6">
        <f t="shared" si="128"/>
        <v>16</v>
      </c>
      <c r="AP103" s="43">
        <f t="shared" si="129"/>
        <v>23.141867000000001</v>
      </c>
      <c r="AQ103" s="83">
        <f t="shared" si="130"/>
        <v>-0.53646868000000003</v>
      </c>
      <c r="AR103" s="6">
        <f t="shared" si="131"/>
        <v>16</v>
      </c>
      <c r="AS103" s="79">
        <f t="shared" si="132"/>
        <v>0</v>
      </c>
      <c r="AT103" s="83">
        <f t="shared" si="133"/>
        <v>0</v>
      </c>
      <c r="AU103" s="6">
        <f t="shared" si="134"/>
        <v>16</v>
      </c>
      <c r="AV103" s="79">
        <f t="shared" si="135"/>
        <v>0</v>
      </c>
      <c r="AW103" s="83">
        <f t="shared" si="136"/>
        <v>0</v>
      </c>
      <c r="AX103" s="43">
        <f t="shared" si="137"/>
        <v>0</v>
      </c>
      <c r="AY103" s="43">
        <f t="shared" si="138"/>
        <v>0</v>
      </c>
      <c r="AZ103" s="43">
        <f t="shared" si="139"/>
        <v>0</v>
      </c>
    </row>
    <row r="104" spans="2:52" x14ac:dyDescent="0.25">
      <c r="B104" s="89">
        <v>15516051020.408001</v>
      </c>
      <c r="C104" s="89">
        <v>-30.267569999999999</v>
      </c>
      <c r="D104" s="89">
        <v>1.0753903</v>
      </c>
      <c r="E104" s="89">
        <v>16.581150000000001</v>
      </c>
      <c r="F104" s="89">
        <v>-93.850623999999996</v>
      </c>
      <c r="G104" s="89">
        <v>-15.257986000000001</v>
      </c>
      <c r="AB104" s="89">
        <v>15516051020.408001</v>
      </c>
      <c r="AC104" s="89">
        <v>-32.506630000000001</v>
      </c>
      <c r="AD104" s="89">
        <v>1.8005990999999999</v>
      </c>
      <c r="AE104" s="89">
        <v>19.466702999999999</v>
      </c>
      <c r="AF104" s="89">
        <v>-102.4341</v>
      </c>
      <c r="AG104" s="89">
        <v>-17.587219000000001</v>
      </c>
    </row>
    <row r="105" spans="2:52" x14ac:dyDescent="0.25">
      <c r="B105" s="89">
        <v>15677367346.938999</v>
      </c>
      <c r="C105" s="89">
        <v>-29.892561000000001</v>
      </c>
      <c r="D105" s="89">
        <v>-1.0796448999999999</v>
      </c>
      <c r="E105" s="89">
        <v>14.079248</v>
      </c>
      <c r="F105" s="89">
        <v>-87.301063999999997</v>
      </c>
      <c r="G105" s="89">
        <v>-14.895530000000001</v>
      </c>
      <c r="J105" s="5">
        <f>AVERAGE(J9:J103)</f>
        <v>15.587839337894737</v>
      </c>
      <c r="M105" s="5">
        <f>AVERAGE(M9:M103)</f>
        <v>15.096596106237897</v>
      </c>
      <c r="AB105" s="89">
        <v>15677367346.938999</v>
      </c>
      <c r="AC105" s="89">
        <v>-34.272762</v>
      </c>
      <c r="AD105" s="89">
        <v>2.9168664999999998</v>
      </c>
      <c r="AE105" s="89">
        <v>22.084672999999999</v>
      </c>
      <c r="AF105" s="89">
        <v>-105.55798</v>
      </c>
      <c r="AG105" s="89">
        <v>-19.296382999999999</v>
      </c>
    </row>
    <row r="106" spans="2:52" x14ac:dyDescent="0.25">
      <c r="B106" s="89">
        <v>15838683673.469</v>
      </c>
      <c r="C106" s="89">
        <v>-30.254776</v>
      </c>
      <c r="D106" s="89">
        <v>-3.3551804999999999</v>
      </c>
      <c r="E106" s="89">
        <v>12.134372000000001</v>
      </c>
      <c r="F106" s="89">
        <v>-83.615172999999999</v>
      </c>
      <c r="G106" s="89">
        <v>-15.323162999999999</v>
      </c>
      <c r="AB106" s="89">
        <v>15838683673.469</v>
      </c>
      <c r="AC106" s="89">
        <v>-35.60004</v>
      </c>
      <c r="AD106" s="89">
        <v>1.5568048000000001</v>
      </c>
      <c r="AE106" s="89">
        <v>22.639681</v>
      </c>
      <c r="AF106" s="89">
        <v>-116.64740999999999</v>
      </c>
      <c r="AG106" s="89">
        <v>-20.619816</v>
      </c>
    </row>
    <row r="107" spans="2:52" x14ac:dyDescent="0.25">
      <c r="B107" s="89">
        <v>16000000000</v>
      </c>
      <c r="C107" s="89">
        <v>-31.210616999999999</v>
      </c>
      <c r="D107" s="89">
        <v>-4.7266282999999998</v>
      </c>
      <c r="E107" s="89">
        <v>11.214402</v>
      </c>
      <c r="F107" s="89">
        <v>-83.02655</v>
      </c>
      <c r="G107" s="89">
        <v>-16.249963999999999</v>
      </c>
      <c r="AB107" s="89">
        <v>16000000000</v>
      </c>
      <c r="AC107" s="89">
        <v>-38.325611000000002</v>
      </c>
      <c r="AD107" s="89">
        <v>0.55916268000000002</v>
      </c>
      <c r="AE107" s="89">
        <v>22.987389</v>
      </c>
      <c r="AF107" s="89">
        <v>-111.73067</v>
      </c>
      <c r="AG107" s="89">
        <v>-23.332429999999999</v>
      </c>
    </row>
    <row r="108" spans="2:52" x14ac:dyDescent="0.25">
      <c r="B108" s="89" t="s">
        <v>21</v>
      </c>
      <c r="C108" s="89"/>
      <c r="D108" s="89"/>
      <c r="E108" s="89"/>
      <c r="F108" s="89"/>
      <c r="G108" s="89"/>
      <c r="AB108" s="89" t="s">
        <v>21</v>
      </c>
      <c r="AC108" s="89"/>
      <c r="AD108" s="89"/>
      <c r="AE108" s="89"/>
      <c r="AF108" s="89"/>
      <c r="AG108" s="89"/>
    </row>
    <row r="109" spans="2:52" x14ac:dyDescent="0.25">
      <c r="B109" s="89"/>
      <c r="C109" s="89"/>
      <c r="D109" s="89"/>
      <c r="E109" s="89"/>
      <c r="F109" s="89"/>
      <c r="G109" s="89"/>
      <c r="AB109" s="89"/>
      <c r="AC109" s="89"/>
      <c r="AD109" s="89"/>
      <c r="AE109" s="89"/>
      <c r="AF109" s="89"/>
      <c r="AG109" s="89"/>
    </row>
    <row r="110" spans="2:52" x14ac:dyDescent="0.25">
      <c r="B110" s="89"/>
      <c r="C110" s="89"/>
      <c r="D110" s="89"/>
      <c r="E110" s="89"/>
      <c r="F110" s="89"/>
      <c r="G110" s="89"/>
      <c r="AB110" s="89"/>
      <c r="AC110" s="89"/>
      <c r="AD110" s="89"/>
      <c r="AE110" s="89"/>
      <c r="AF110" s="89"/>
      <c r="AG110" s="89"/>
    </row>
    <row r="111" spans="2:52" x14ac:dyDescent="0.25">
      <c r="B111" s="89" t="s">
        <v>18</v>
      </c>
      <c r="C111" s="89"/>
      <c r="D111" s="89"/>
      <c r="E111" s="89"/>
      <c r="F111" s="89"/>
      <c r="G111" s="89"/>
      <c r="AB111" s="89" t="s">
        <v>18</v>
      </c>
      <c r="AC111" s="89"/>
      <c r="AD111" s="89"/>
      <c r="AE111" s="89"/>
      <c r="AF111" s="89"/>
      <c r="AG111" s="89"/>
    </row>
    <row r="112" spans="2:52" x14ac:dyDescent="0.25">
      <c r="B112" s="89" t="s">
        <v>19</v>
      </c>
      <c r="C112" s="89" t="s">
        <v>290</v>
      </c>
      <c r="D112" s="89" t="s">
        <v>260</v>
      </c>
      <c r="E112" s="89"/>
      <c r="F112" s="89"/>
      <c r="G112" s="89"/>
      <c r="AB112" s="89" t="s">
        <v>19</v>
      </c>
      <c r="AC112" s="89" t="s">
        <v>290</v>
      </c>
      <c r="AD112" s="89" t="s">
        <v>260</v>
      </c>
      <c r="AE112" s="89"/>
      <c r="AF112" s="89"/>
      <c r="AG112" s="89"/>
    </row>
    <row r="113" spans="2:33" x14ac:dyDescent="0.25">
      <c r="B113" s="89">
        <v>191000000</v>
      </c>
      <c r="C113" s="89">
        <v>-3.7377763000000002</v>
      </c>
      <c r="D113" s="89">
        <v>-80.303780000000003</v>
      </c>
      <c r="E113" s="89"/>
      <c r="F113" s="89"/>
      <c r="G113" s="89"/>
      <c r="AB113" s="89">
        <v>191000000</v>
      </c>
      <c r="AC113" s="89">
        <v>-11.400334000000001</v>
      </c>
      <c r="AD113" s="89">
        <v>-97.107406999999995</v>
      </c>
      <c r="AE113" s="89"/>
      <c r="AF113" s="89"/>
      <c r="AG113" s="89"/>
    </row>
    <row r="114" spans="2:33" x14ac:dyDescent="0.25">
      <c r="B114" s="89">
        <v>352316326.53061002</v>
      </c>
      <c r="C114" s="89">
        <v>5.2979058999999999</v>
      </c>
      <c r="D114" s="89">
        <v>-48.856731000000003</v>
      </c>
      <c r="E114" s="89"/>
      <c r="F114" s="89"/>
      <c r="G114" s="89"/>
      <c r="AB114" s="89">
        <v>352316326.53061002</v>
      </c>
      <c r="AC114" s="89">
        <v>-0.63480787999999999</v>
      </c>
      <c r="AD114" s="89">
        <v>-67.614479000000003</v>
      </c>
      <c r="AE114" s="89"/>
      <c r="AF114" s="89"/>
      <c r="AG114" s="89"/>
    </row>
    <row r="115" spans="2:33" x14ac:dyDescent="0.25">
      <c r="B115" s="89">
        <v>513632653.06121999</v>
      </c>
      <c r="C115" s="89">
        <v>17.619913</v>
      </c>
      <c r="D115" s="89">
        <v>-22.608383</v>
      </c>
      <c r="E115" s="89"/>
      <c r="F115" s="89"/>
      <c r="G115" s="89"/>
      <c r="AB115" s="89">
        <v>513632653.06121999</v>
      </c>
      <c r="AC115" s="89">
        <v>4.4131136</v>
      </c>
      <c r="AD115" s="89">
        <v>-50.999217999999999</v>
      </c>
      <c r="AE115" s="89"/>
      <c r="AF115" s="89"/>
      <c r="AG115" s="89"/>
    </row>
    <row r="116" spans="2:33" x14ac:dyDescent="0.25">
      <c r="B116" s="89">
        <v>674948979.59184003</v>
      </c>
      <c r="C116" s="89">
        <v>15.583584</v>
      </c>
      <c r="D116" s="89">
        <v>-19.861537999999999</v>
      </c>
      <c r="E116" s="89"/>
      <c r="F116" s="89"/>
      <c r="G116" s="89"/>
      <c r="AB116" s="89">
        <v>674948979.59184003</v>
      </c>
      <c r="AC116" s="89">
        <v>1.8851933000000001</v>
      </c>
      <c r="AD116" s="89">
        <v>-43.159657000000003</v>
      </c>
      <c r="AE116" s="89"/>
      <c r="AF116" s="89"/>
      <c r="AG116" s="89"/>
    </row>
    <row r="117" spans="2:33" x14ac:dyDescent="0.25">
      <c r="B117" s="89">
        <v>836265306.12244999</v>
      </c>
      <c r="C117" s="89">
        <v>18.516417000000001</v>
      </c>
      <c r="D117" s="89">
        <v>-9.5714244999999991</v>
      </c>
      <c r="E117" s="89"/>
      <c r="F117" s="89"/>
      <c r="G117" s="89"/>
      <c r="AB117" s="89">
        <v>836265306.12244999</v>
      </c>
      <c r="AC117" s="89">
        <v>0.49304091999999999</v>
      </c>
      <c r="AD117" s="89">
        <v>-34.494770000000003</v>
      </c>
      <c r="AE117" s="89"/>
      <c r="AF117" s="89"/>
      <c r="AG117" s="89"/>
    </row>
    <row r="118" spans="2:33" x14ac:dyDescent="0.25">
      <c r="B118" s="89">
        <v>997581632.65305996</v>
      </c>
      <c r="C118" s="89">
        <v>22.196096000000001</v>
      </c>
      <c r="D118" s="89">
        <v>0.41011098000000001</v>
      </c>
      <c r="E118" s="89"/>
      <c r="F118" s="89"/>
      <c r="G118" s="89"/>
      <c r="AB118" s="89">
        <v>997581632.65305996</v>
      </c>
      <c r="AC118" s="89">
        <v>2.8668718000000002</v>
      </c>
      <c r="AD118" s="89">
        <v>-25.924821999999999</v>
      </c>
      <c r="AE118" s="89"/>
      <c r="AF118" s="89"/>
      <c r="AG118" s="89"/>
    </row>
    <row r="119" spans="2:33" x14ac:dyDescent="0.25">
      <c r="B119" s="89">
        <v>1158897959.1837001</v>
      </c>
      <c r="C119" s="89">
        <v>22.360099999999999</v>
      </c>
      <c r="D119" s="89">
        <v>1.1200452000000001</v>
      </c>
      <c r="E119" s="89"/>
      <c r="F119" s="89"/>
      <c r="G119" s="89"/>
      <c r="AB119" s="89">
        <v>1158897959.1837001</v>
      </c>
      <c r="AC119" s="89">
        <v>7.1111693000000002</v>
      </c>
      <c r="AD119" s="89">
        <v>-13.713374999999999</v>
      </c>
      <c r="AE119" s="89"/>
      <c r="AF119" s="89"/>
      <c r="AG119" s="89"/>
    </row>
    <row r="120" spans="2:33" x14ac:dyDescent="0.25">
      <c r="B120" s="89">
        <v>1320214285.7142999</v>
      </c>
      <c r="C120" s="89">
        <v>24.811419000000001</v>
      </c>
      <c r="D120" s="89">
        <v>6.4755998000000004</v>
      </c>
      <c r="E120" s="89"/>
      <c r="F120" s="89"/>
      <c r="G120" s="89"/>
      <c r="AB120" s="89">
        <v>1320214285.7142999</v>
      </c>
      <c r="AC120" s="89">
        <v>10.483202</v>
      </c>
      <c r="AD120" s="89">
        <v>-4.5960340000000004</v>
      </c>
      <c r="AE120" s="89"/>
      <c r="AF120" s="89"/>
      <c r="AG120" s="89"/>
    </row>
    <row r="121" spans="2:33" x14ac:dyDescent="0.25">
      <c r="B121" s="89">
        <v>1481530612.2449</v>
      </c>
      <c r="C121" s="89">
        <v>17.820260999999999</v>
      </c>
      <c r="D121" s="89">
        <v>3.1332464</v>
      </c>
      <c r="E121" s="89"/>
      <c r="F121" s="89"/>
      <c r="G121" s="89"/>
      <c r="AB121" s="89">
        <v>1481530612.2449</v>
      </c>
      <c r="AC121" s="89">
        <v>17.956368999999999</v>
      </c>
      <c r="AD121" s="89">
        <v>3.3242259000000001</v>
      </c>
      <c r="AE121" s="89"/>
      <c r="AF121" s="89"/>
      <c r="AG121" s="89"/>
    </row>
    <row r="122" spans="2:33" x14ac:dyDescent="0.25">
      <c r="B122" s="89">
        <v>1642846938.7755001</v>
      </c>
      <c r="C122" s="89">
        <v>18.974675999999999</v>
      </c>
      <c r="D122" s="89">
        <v>5.4575113999999996</v>
      </c>
      <c r="E122" s="89"/>
      <c r="F122" s="89"/>
      <c r="G122" s="89"/>
      <c r="AB122" s="89">
        <v>1642846938.7755001</v>
      </c>
      <c r="AC122" s="89">
        <v>17.462502000000001</v>
      </c>
      <c r="AD122" s="89">
        <v>3.4289401000000002</v>
      </c>
      <c r="AE122" s="89"/>
      <c r="AF122" s="89"/>
      <c r="AG122" s="89"/>
    </row>
    <row r="123" spans="2:33" x14ac:dyDescent="0.25">
      <c r="B123" s="89">
        <v>1804163265.3060999</v>
      </c>
      <c r="C123" s="89">
        <v>12.551240999999999</v>
      </c>
      <c r="D123" s="89">
        <v>2.1986210000000002</v>
      </c>
      <c r="E123" s="89"/>
      <c r="F123" s="89"/>
      <c r="G123" s="89"/>
      <c r="AB123" s="89">
        <v>1804163265.3060999</v>
      </c>
      <c r="AC123" s="89">
        <v>15.056656</v>
      </c>
      <c r="AD123" s="89">
        <v>2.9689652999999998</v>
      </c>
      <c r="AE123" s="89"/>
      <c r="AF123" s="89"/>
      <c r="AG123" s="89"/>
    </row>
    <row r="124" spans="2:33" x14ac:dyDescent="0.25">
      <c r="B124" s="89">
        <v>1965479591.8367</v>
      </c>
      <c r="C124" s="89">
        <v>2.1977038000000002</v>
      </c>
      <c r="D124" s="89">
        <v>-4.8604889</v>
      </c>
      <c r="E124" s="89"/>
      <c r="F124" s="89"/>
      <c r="G124" s="89"/>
      <c r="AB124" s="89">
        <v>1965479591.8367</v>
      </c>
      <c r="AC124" s="89">
        <v>11.243366</v>
      </c>
      <c r="AD124" s="89">
        <v>0.53470450999999997</v>
      </c>
      <c r="AE124" s="89"/>
      <c r="AF124" s="89"/>
      <c r="AG124" s="89"/>
    </row>
    <row r="125" spans="2:33" x14ac:dyDescent="0.25">
      <c r="B125" s="89">
        <v>2126795918.3673</v>
      </c>
      <c r="C125" s="89">
        <v>-5.1077674000000002E-3</v>
      </c>
      <c r="D125" s="89">
        <v>-7.0572518999999998</v>
      </c>
      <c r="E125" s="89"/>
      <c r="F125" s="89"/>
      <c r="G125" s="89"/>
      <c r="AB125" s="89">
        <v>2126795918.3673</v>
      </c>
      <c r="AC125" s="89">
        <v>8.3607864000000003</v>
      </c>
      <c r="AD125" s="89">
        <v>-1.4321526</v>
      </c>
      <c r="AE125" s="89"/>
      <c r="AF125" s="89"/>
      <c r="AG125" s="89"/>
    </row>
    <row r="126" spans="2:33" x14ac:dyDescent="0.25">
      <c r="B126" s="89">
        <v>2288112244.8979998</v>
      </c>
      <c r="C126" s="89">
        <v>0.83999676000000001</v>
      </c>
      <c r="D126" s="89">
        <v>-6.4488883000000001</v>
      </c>
      <c r="E126" s="89"/>
      <c r="F126" s="89"/>
      <c r="G126" s="89"/>
      <c r="AB126" s="89">
        <v>2288112244.8979998</v>
      </c>
      <c r="AC126" s="89">
        <v>6.1799768999999998</v>
      </c>
      <c r="AD126" s="89">
        <v>-1.8835949000000001</v>
      </c>
      <c r="AE126" s="89"/>
      <c r="AF126" s="89"/>
      <c r="AG126" s="89"/>
    </row>
    <row r="127" spans="2:33" x14ac:dyDescent="0.25">
      <c r="B127" s="89">
        <v>2449428571.4285998</v>
      </c>
      <c r="C127" s="89">
        <v>4.3368840000000004</v>
      </c>
      <c r="D127" s="89">
        <v>-2.8997655</v>
      </c>
      <c r="E127" s="89"/>
      <c r="F127" s="89"/>
      <c r="G127" s="89"/>
      <c r="AB127" s="89">
        <v>2449428571.4285998</v>
      </c>
      <c r="AC127" s="89">
        <v>4.8097563000000001</v>
      </c>
      <c r="AD127" s="89">
        <v>-3.0159403999999999</v>
      </c>
      <c r="AE127" s="89"/>
      <c r="AF127" s="89"/>
      <c r="AG127" s="89"/>
    </row>
    <row r="128" spans="2:33" x14ac:dyDescent="0.25">
      <c r="B128" s="89">
        <v>2610744897.9591999</v>
      </c>
      <c r="C128" s="89">
        <v>8.1507729999999992</v>
      </c>
      <c r="D128" s="89">
        <v>0.34716838999999999</v>
      </c>
      <c r="E128" s="89"/>
      <c r="F128" s="89"/>
      <c r="G128" s="89"/>
      <c r="AB128" s="89">
        <v>2610744897.9591999</v>
      </c>
      <c r="AC128" s="89">
        <v>4.1937613000000002</v>
      </c>
      <c r="AD128" s="89">
        <v>-3.6693163000000002</v>
      </c>
      <c r="AE128" s="89"/>
      <c r="AF128" s="89"/>
      <c r="AG128" s="89"/>
    </row>
    <row r="129" spans="2:33" x14ac:dyDescent="0.25">
      <c r="B129" s="89">
        <v>2772061224.4898</v>
      </c>
      <c r="C129" s="89">
        <v>8.7864895000000001</v>
      </c>
      <c r="D129" s="89">
        <v>1.0563525</v>
      </c>
      <c r="E129" s="89"/>
      <c r="F129" s="89"/>
      <c r="G129" s="89"/>
      <c r="AB129" s="89">
        <v>2772061224.4898</v>
      </c>
      <c r="AC129" s="89">
        <v>4.1631007000000002</v>
      </c>
      <c r="AD129" s="89">
        <v>-3.4542358000000002</v>
      </c>
      <c r="AE129" s="89"/>
      <c r="AF129" s="89"/>
      <c r="AG129" s="89"/>
    </row>
    <row r="130" spans="2:33" x14ac:dyDescent="0.25">
      <c r="B130" s="89">
        <v>2933377551.0204</v>
      </c>
      <c r="C130" s="89">
        <v>7.6270670999999997</v>
      </c>
      <c r="D130" s="89">
        <v>-0.26619040999999999</v>
      </c>
      <c r="E130" s="89"/>
      <c r="F130" s="89"/>
      <c r="G130" s="89"/>
      <c r="AB130" s="89">
        <v>2933377551.0204</v>
      </c>
      <c r="AC130" s="89">
        <v>4.3847174999999998</v>
      </c>
      <c r="AD130" s="89">
        <v>-3.2753611</v>
      </c>
      <c r="AE130" s="89"/>
      <c r="AF130" s="89"/>
      <c r="AG130" s="89"/>
    </row>
    <row r="131" spans="2:33" x14ac:dyDescent="0.25">
      <c r="B131" s="89">
        <v>3094693877.5510001</v>
      </c>
      <c r="C131" s="89">
        <v>8.1758795000000006</v>
      </c>
      <c r="D131" s="89">
        <v>-5.4258365000000003E-2</v>
      </c>
      <c r="E131" s="89"/>
      <c r="F131" s="89"/>
      <c r="G131" s="89"/>
      <c r="AB131" s="89">
        <v>3094693877.5510001</v>
      </c>
      <c r="AC131" s="89">
        <v>4.8968524999999996</v>
      </c>
      <c r="AD131" s="89">
        <v>-2.9513067999999998</v>
      </c>
      <c r="AE131" s="89"/>
      <c r="AF131" s="89"/>
      <c r="AG131" s="89"/>
    </row>
    <row r="132" spans="2:33" x14ac:dyDescent="0.25">
      <c r="B132" s="89">
        <v>3256010204.0816002</v>
      </c>
      <c r="C132" s="89">
        <v>8.9453726000000007</v>
      </c>
      <c r="D132" s="89">
        <v>1.0538858</v>
      </c>
      <c r="E132" s="89"/>
      <c r="F132" s="89"/>
      <c r="G132" s="89"/>
      <c r="AB132" s="89">
        <v>3256010204.0816002</v>
      </c>
      <c r="AC132" s="89">
        <v>6.9973787999999999</v>
      </c>
      <c r="AD132" s="89">
        <v>-0.89811366999999998</v>
      </c>
      <c r="AE132" s="89"/>
      <c r="AF132" s="89"/>
      <c r="AG132" s="89"/>
    </row>
    <row r="133" spans="2:33" x14ac:dyDescent="0.25">
      <c r="B133" s="89">
        <v>3417326530.6121998</v>
      </c>
      <c r="C133" s="89">
        <v>10.790099</v>
      </c>
      <c r="D133" s="89">
        <v>2.9506538</v>
      </c>
      <c r="E133" s="89"/>
      <c r="F133" s="89"/>
      <c r="G133" s="89"/>
      <c r="AB133" s="89">
        <v>3417326530.6121998</v>
      </c>
      <c r="AC133" s="89">
        <v>8.9819469000000005</v>
      </c>
      <c r="AD133" s="89">
        <v>1.0233312000000001</v>
      </c>
      <c r="AE133" s="89"/>
      <c r="AF133" s="89"/>
      <c r="AG133" s="89"/>
    </row>
    <row r="134" spans="2:33" x14ac:dyDescent="0.25">
      <c r="B134" s="89">
        <v>3578642857.1429</v>
      </c>
      <c r="C134" s="89">
        <v>10.537132</v>
      </c>
      <c r="D134" s="89">
        <v>2.5753187999999998</v>
      </c>
      <c r="E134" s="89"/>
      <c r="F134" s="89"/>
      <c r="G134" s="89"/>
      <c r="AB134" s="89">
        <v>3578642857.1429</v>
      </c>
      <c r="AC134" s="89">
        <v>9.2614631999999997</v>
      </c>
      <c r="AD134" s="89">
        <v>0.98204248999999999</v>
      </c>
      <c r="AE134" s="89"/>
      <c r="AF134" s="89"/>
      <c r="AG134" s="89"/>
    </row>
    <row r="135" spans="2:33" x14ac:dyDescent="0.25">
      <c r="B135" s="89">
        <v>3739959183.6735001</v>
      </c>
      <c r="C135" s="89">
        <v>11.123556000000001</v>
      </c>
      <c r="D135" s="89">
        <v>3.032654</v>
      </c>
      <c r="E135" s="89"/>
      <c r="F135" s="89"/>
      <c r="G135" s="89"/>
      <c r="AB135" s="89">
        <v>3739959183.6735001</v>
      </c>
      <c r="AC135" s="89">
        <v>10.111494</v>
      </c>
      <c r="AD135" s="89">
        <v>1.7064097</v>
      </c>
      <c r="AE135" s="89"/>
      <c r="AF135" s="89"/>
      <c r="AG135" s="89"/>
    </row>
    <row r="136" spans="2:33" x14ac:dyDescent="0.25">
      <c r="B136" s="89">
        <v>3901275510.2041001</v>
      </c>
      <c r="C136" s="89">
        <v>11.407613</v>
      </c>
      <c r="D136" s="89">
        <v>3.3255365000000001</v>
      </c>
      <c r="E136" s="89"/>
      <c r="F136" s="89"/>
      <c r="G136" s="89"/>
      <c r="AB136" s="89">
        <v>3901275510.2041001</v>
      </c>
      <c r="AC136" s="89">
        <v>10.761049</v>
      </c>
      <c r="AD136" s="89">
        <v>2.4318046999999998</v>
      </c>
      <c r="AE136" s="89"/>
      <c r="AF136" s="89"/>
      <c r="AG136" s="89"/>
    </row>
    <row r="137" spans="2:33" x14ac:dyDescent="0.25">
      <c r="B137" s="89">
        <v>4062591836.7347002</v>
      </c>
      <c r="C137" s="89">
        <v>12.767976000000001</v>
      </c>
      <c r="D137" s="89">
        <v>4.9274278000000002</v>
      </c>
      <c r="E137" s="89"/>
      <c r="F137" s="89"/>
      <c r="G137" s="89"/>
      <c r="AB137" s="89">
        <v>4062591836.7347002</v>
      </c>
      <c r="AC137" s="89">
        <v>11.846059</v>
      </c>
      <c r="AD137" s="89">
        <v>3.1236915999999999</v>
      </c>
      <c r="AE137" s="89"/>
      <c r="AF137" s="89"/>
      <c r="AG137" s="89"/>
    </row>
    <row r="138" spans="2:33" x14ac:dyDescent="0.25">
      <c r="B138" s="89">
        <v>4223908163.2652998</v>
      </c>
      <c r="C138" s="89">
        <v>15.253546999999999</v>
      </c>
      <c r="D138" s="89">
        <v>7.0824537000000003</v>
      </c>
      <c r="E138" s="89"/>
      <c r="F138" s="89"/>
      <c r="G138" s="89"/>
      <c r="AB138" s="89">
        <v>4223908163.2652998</v>
      </c>
      <c r="AC138" s="89">
        <v>11.816490999999999</v>
      </c>
      <c r="AD138" s="89">
        <v>3.0938062999999998</v>
      </c>
      <c r="AE138" s="89"/>
      <c r="AF138" s="89"/>
      <c r="AG138" s="89"/>
    </row>
    <row r="139" spans="2:33" x14ac:dyDescent="0.25">
      <c r="B139" s="89">
        <v>4385224489.7959003</v>
      </c>
      <c r="C139" s="89">
        <v>15.809229999999999</v>
      </c>
      <c r="D139" s="89">
        <v>7.8813447999999999</v>
      </c>
      <c r="E139" s="89"/>
      <c r="F139" s="89"/>
      <c r="G139" s="89"/>
      <c r="AB139" s="89">
        <v>4385224489.7959003</v>
      </c>
      <c r="AC139" s="89">
        <v>12.037921000000001</v>
      </c>
      <c r="AD139" s="89">
        <v>3.2553456000000001</v>
      </c>
      <c r="AE139" s="89"/>
      <c r="AF139" s="89"/>
      <c r="AG139" s="89"/>
    </row>
    <row r="140" spans="2:33" x14ac:dyDescent="0.25">
      <c r="B140" s="89">
        <v>4546540816.3264999</v>
      </c>
      <c r="C140" s="89">
        <v>15.680790999999999</v>
      </c>
      <c r="D140" s="89">
        <v>7.8850331000000002</v>
      </c>
      <c r="E140" s="89"/>
      <c r="F140" s="89"/>
      <c r="G140" s="89"/>
      <c r="AB140" s="89">
        <v>4546540816.3264999</v>
      </c>
      <c r="AC140" s="89">
        <v>11.962237</v>
      </c>
      <c r="AD140" s="89">
        <v>3.0021388999999998</v>
      </c>
      <c r="AE140" s="89"/>
      <c r="AF140" s="89"/>
      <c r="AG140" s="89"/>
    </row>
    <row r="141" spans="2:33" x14ac:dyDescent="0.25">
      <c r="B141" s="89">
        <v>4707857142.8570995</v>
      </c>
      <c r="C141" s="89">
        <v>16.079021000000001</v>
      </c>
      <c r="D141" s="89">
        <v>7.9260612000000004</v>
      </c>
      <c r="E141" s="89"/>
      <c r="F141" s="89"/>
      <c r="G141" s="89"/>
      <c r="AB141" s="89">
        <v>4707857142.8570995</v>
      </c>
      <c r="AC141" s="89">
        <v>13.043803</v>
      </c>
      <c r="AD141" s="89">
        <v>3.9836965000000002</v>
      </c>
      <c r="AE141" s="89"/>
      <c r="AF141" s="89"/>
      <c r="AG141" s="89"/>
    </row>
    <row r="142" spans="2:33" x14ac:dyDescent="0.25">
      <c r="B142" s="89">
        <v>4869173469.3878002</v>
      </c>
      <c r="C142" s="89">
        <v>16.133382999999998</v>
      </c>
      <c r="D142" s="89">
        <v>8.2062149000000009</v>
      </c>
      <c r="E142" s="89"/>
      <c r="F142" s="89"/>
      <c r="G142" s="89"/>
      <c r="AB142" s="89">
        <v>4869173469.3878002</v>
      </c>
      <c r="AC142" s="89">
        <v>15.377424</v>
      </c>
      <c r="AD142" s="89">
        <v>6.7602133999999996</v>
      </c>
      <c r="AE142" s="89"/>
      <c r="AF142" s="89"/>
      <c r="AG142" s="89"/>
    </row>
    <row r="143" spans="2:33" x14ac:dyDescent="0.25">
      <c r="B143" s="89">
        <v>5030489795.9183998</v>
      </c>
      <c r="C143" s="89">
        <v>15.387186</v>
      </c>
      <c r="D143" s="89">
        <v>7.3775158000000003</v>
      </c>
      <c r="E143" s="89"/>
      <c r="F143" s="89"/>
      <c r="G143" s="89"/>
      <c r="AB143" s="89">
        <v>5030489795.9183998</v>
      </c>
      <c r="AC143" s="89">
        <v>16.390160000000002</v>
      </c>
      <c r="AD143" s="89">
        <v>7.4026836999999999</v>
      </c>
      <c r="AE143" s="89"/>
      <c r="AF143" s="89"/>
      <c r="AG143" s="89"/>
    </row>
    <row r="144" spans="2:33" x14ac:dyDescent="0.25">
      <c r="B144" s="89">
        <v>5191806122.4490004</v>
      </c>
      <c r="C144" s="89">
        <v>14.005575</v>
      </c>
      <c r="D144" s="89">
        <v>5.7880411</v>
      </c>
      <c r="E144" s="89"/>
      <c r="F144" s="89"/>
      <c r="G144" s="89"/>
      <c r="AB144" s="89">
        <v>5191806122.4490004</v>
      </c>
      <c r="AC144" s="89">
        <v>17.566887000000001</v>
      </c>
      <c r="AD144" s="89">
        <v>8.3431616000000002</v>
      </c>
      <c r="AE144" s="89"/>
      <c r="AF144" s="89"/>
      <c r="AG144" s="89"/>
    </row>
    <row r="145" spans="2:33" x14ac:dyDescent="0.25">
      <c r="B145" s="89">
        <v>5353122448.9796</v>
      </c>
      <c r="C145" s="89">
        <v>12.747757</v>
      </c>
      <c r="D145" s="89">
        <v>4.5467333999999999</v>
      </c>
      <c r="E145" s="89"/>
      <c r="F145" s="89"/>
      <c r="G145" s="89"/>
      <c r="AB145" s="89">
        <v>5353122448.9796</v>
      </c>
      <c r="AC145" s="89">
        <v>18.986243999999999</v>
      </c>
      <c r="AD145" s="89">
        <v>9.8835955000000002</v>
      </c>
      <c r="AE145" s="89"/>
      <c r="AF145" s="89"/>
      <c r="AG145" s="89"/>
    </row>
    <row r="146" spans="2:33" x14ac:dyDescent="0.25">
      <c r="B146" s="89">
        <v>5514438775.5101995</v>
      </c>
      <c r="C146" s="89">
        <v>12.241198000000001</v>
      </c>
      <c r="D146" s="89">
        <v>4.3315634999999997</v>
      </c>
      <c r="E146" s="89"/>
      <c r="F146" s="89"/>
      <c r="G146" s="89"/>
      <c r="AB146" s="89">
        <v>5514438775.5101995</v>
      </c>
      <c r="AC146" s="89">
        <v>18.350442999999999</v>
      </c>
      <c r="AD146" s="89">
        <v>8.7418136999999998</v>
      </c>
      <c r="AE146" s="89"/>
      <c r="AF146" s="89"/>
      <c r="AG146" s="89"/>
    </row>
    <row r="147" spans="2:33" x14ac:dyDescent="0.25">
      <c r="B147" s="89">
        <v>5675755102.0408001</v>
      </c>
      <c r="C147" s="89">
        <v>12.620893000000001</v>
      </c>
      <c r="D147" s="89">
        <v>4.5561175</v>
      </c>
      <c r="E147" s="89"/>
      <c r="F147" s="89"/>
      <c r="G147" s="89"/>
      <c r="AB147" s="89">
        <v>5675755102.0408001</v>
      </c>
      <c r="AC147" s="89">
        <v>17.14987</v>
      </c>
      <c r="AD147" s="89">
        <v>7.4670791999999997</v>
      </c>
      <c r="AE147" s="89"/>
      <c r="AF147" s="89"/>
      <c r="AG147" s="89"/>
    </row>
    <row r="148" spans="2:33" x14ac:dyDescent="0.25">
      <c r="B148" s="89">
        <v>5837071428.5713997</v>
      </c>
      <c r="C148" s="89">
        <v>13.621176999999999</v>
      </c>
      <c r="D148" s="89">
        <v>5.1743082999999999</v>
      </c>
      <c r="E148" s="89"/>
      <c r="F148" s="89"/>
      <c r="G148" s="89"/>
      <c r="AB148" s="89">
        <v>5837071428.5713997</v>
      </c>
      <c r="AC148" s="89">
        <v>16.173684999999999</v>
      </c>
      <c r="AD148" s="89">
        <v>6.4175013999999999</v>
      </c>
      <c r="AE148" s="89"/>
      <c r="AF148" s="89"/>
      <c r="AG148" s="89"/>
    </row>
    <row r="149" spans="2:33" x14ac:dyDescent="0.25">
      <c r="B149" s="89">
        <v>5998387755.1020002</v>
      </c>
      <c r="C149" s="89">
        <v>13.104222999999999</v>
      </c>
      <c r="D149" s="89">
        <v>5.2191567000000001</v>
      </c>
      <c r="E149" s="89"/>
      <c r="F149" s="89"/>
      <c r="G149" s="89"/>
      <c r="AB149" s="89">
        <v>5998387755.1020002</v>
      </c>
      <c r="AC149" s="89">
        <v>16.038567</v>
      </c>
      <c r="AD149" s="89">
        <v>6.3788571000000003</v>
      </c>
      <c r="AE149" s="89"/>
      <c r="AF149" s="89"/>
      <c r="AG149" s="89"/>
    </row>
    <row r="150" spans="2:33" x14ac:dyDescent="0.25">
      <c r="B150" s="89">
        <v>6159704081.6327</v>
      </c>
      <c r="C150" s="89">
        <v>12.800182</v>
      </c>
      <c r="D150" s="89">
        <v>4.6102686000000004</v>
      </c>
      <c r="E150" s="89"/>
      <c r="F150" s="89"/>
      <c r="G150" s="89"/>
      <c r="AB150" s="89">
        <v>6159704081.6327</v>
      </c>
      <c r="AC150" s="89">
        <v>17.390858000000001</v>
      </c>
      <c r="AD150" s="89">
        <v>7.3674964999999997</v>
      </c>
      <c r="AE150" s="89"/>
      <c r="AF150" s="89"/>
      <c r="AG150" s="89"/>
    </row>
    <row r="151" spans="2:33" x14ac:dyDescent="0.25">
      <c r="B151" s="89">
        <v>6321020408.1632996</v>
      </c>
      <c r="C151" s="89">
        <v>14.895655</v>
      </c>
      <c r="D151" s="89">
        <v>6.2985821</v>
      </c>
      <c r="E151" s="89"/>
      <c r="F151" s="89"/>
      <c r="G151" s="89"/>
      <c r="AB151" s="89">
        <v>6321020408.1632996</v>
      </c>
      <c r="AC151" s="89">
        <v>15.66337</v>
      </c>
      <c r="AD151" s="89">
        <v>5.7327971</v>
      </c>
      <c r="AE151" s="89"/>
      <c r="AF151" s="89"/>
      <c r="AG151" s="89"/>
    </row>
    <row r="152" spans="2:33" x14ac:dyDescent="0.25">
      <c r="B152" s="89">
        <v>6482336734.6939001</v>
      </c>
      <c r="C152" s="89">
        <v>13.675566</v>
      </c>
      <c r="D152" s="89">
        <v>5.2523536999999996</v>
      </c>
      <c r="E152" s="89"/>
      <c r="F152" s="89"/>
      <c r="G152" s="89"/>
      <c r="AB152" s="89">
        <v>6482336734.6939001</v>
      </c>
      <c r="AC152" s="89">
        <v>14.145215</v>
      </c>
      <c r="AD152" s="89">
        <v>4.6606006999999998</v>
      </c>
      <c r="AE152" s="89"/>
      <c r="AF152" s="89"/>
      <c r="AG152" s="89"/>
    </row>
    <row r="153" spans="2:33" x14ac:dyDescent="0.25">
      <c r="B153" s="89">
        <v>6643653061.2244997</v>
      </c>
      <c r="C153" s="89">
        <v>12.177828</v>
      </c>
      <c r="D153" s="89">
        <v>4.0512581000000001</v>
      </c>
      <c r="E153" s="89"/>
      <c r="F153" s="89"/>
      <c r="G153" s="89"/>
      <c r="AB153" s="89">
        <v>6643653061.2244997</v>
      </c>
      <c r="AC153" s="89">
        <v>15.445971999999999</v>
      </c>
      <c r="AD153" s="89">
        <v>5.0773535000000001</v>
      </c>
      <c r="AE153" s="89"/>
      <c r="AF153" s="89"/>
      <c r="AG153" s="89"/>
    </row>
    <row r="154" spans="2:33" x14ac:dyDescent="0.25">
      <c r="B154" s="89">
        <v>6804969387.7551003</v>
      </c>
      <c r="C154" s="89">
        <v>13.729623</v>
      </c>
      <c r="D154" s="89">
        <v>4.9431137999999999</v>
      </c>
      <c r="E154" s="89"/>
      <c r="F154" s="89"/>
      <c r="G154" s="89"/>
      <c r="AB154" s="89">
        <v>6804969387.7551003</v>
      </c>
      <c r="AC154" s="89">
        <v>14.967264</v>
      </c>
      <c r="AD154" s="89">
        <v>4.7399936</v>
      </c>
      <c r="AE154" s="89"/>
      <c r="AF154" s="89"/>
      <c r="AG154" s="89"/>
    </row>
    <row r="155" spans="2:33" x14ac:dyDescent="0.25">
      <c r="B155" s="89">
        <v>6966285714.2856998</v>
      </c>
      <c r="C155" s="89">
        <v>13.894428</v>
      </c>
      <c r="D155" s="89">
        <v>5.3012438</v>
      </c>
      <c r="E155" s="89"/>
      <c r="F155" s="89"/>
      <c r="G155" s="89"/>
      <c r="AB155" s="89">
        <v>6966285714.2856998</v>
      </c>
      <c r="AC155" s="89">
        <v>13.966066</v>
      </c>
      <c r="AD155" s="89">
        <v>4.0964231</v>
      </c>
      <c r="AE155" s="89"/>
      <c r="AF155" s="89"/>
      <c r="AG155" s="89"/>
    </row>
    <row r="156" spans="2:33" x14ac:dyDescent="0.25">
      <c r="B156" s="89">
        <v>7127602040.8163004</v>
      </c>
      <c r="C156" s="89">
        <v>12.441466999999999</v>
      </c>
      <c r="D156" s="89">
        <v>4.2554445000000003</v>
      </c>
      <c r="E156" s="89"/>
      <c r="F156" s="89"/>
      <c r="G156" s="89"/>
      <c r="AB156" s="89">
        <v>7127602040.8163004</v>
      </c>
      <c r="AC156" s="89">
        <v>14.876773999999999</v>
      </c>
      <c r="AD156" s="89">
        <v>4.4451007999999996</v>
      </c>
      <c r="AE156" s="89"/>
      <c r="AF156" s="89"/>
      <c r="AG156" s="89"/>
    </row>
    <row r="157" spans="2:33" x14ac:dyDescent="0.25">
      <c r="B157" s="89">
        <v>7288918367.3469</v>
      </c>
      <c r="C157" s="89">
        <v>14.068811999999999</v>
      </c>
      <c r="D157" s="89">
        <v>4.7223854000000003</v>
      </c>
      <c r="E157" s="89"/>
      <c r="F157" s="89"/>
      <c r="G157" s="89"/>
      <c r="AB157" s="89">
        <v>7288918367.3469</v>
      </c>
      <c r="AC157" s="89">
        <v>15.685620999999999</v>
      </c>
      <c r="AD157" s="89">
        <v>4.8799419000000004</v>
      </c>
      <c r="AE157" s="89"/>
      <c r="AF157" s="89"/>
      <c r="AG157" s="89"/>
    </row>
    <row r="158" spans="2:33" x14ac:dyDescent="0.25">
      <c r="B158" s="89">
        <v>7450234693.8775997</v>
      </c>
      <c r="C158" s="89">
        <v>13.79711</v>
      </c>
      <c r="D158" s="89">
        <v>4.9936813999999998</v>
      </c>
      <c r="E158" s="89"/>
      <c r="F158" s="89"/>
      <c r="G158" s="89"/>
      <c r="AB158" s="89">
        <v>7450234693.8775997</v>
      </c>
      <c r="AC158" s="89">
        <v>14.936365</v>
      </c>
      <c r="AD158" s="89">
        <v>4.8823261000000002</v>
      </c>
      <c r="AE158" s="89"/>
      <c r="AF158" s="89"/>
      <c r="AG158" s="89"/>
    </row>
    <row r="159" spans="2:33" x14ac:dyDescent="0.25">
      <c r="B159" s="89">
        <v>7611551020.4082003</v>
      </c>
      <c r="C159" s="89">
        <v>13.234735000000001</v>
      </c>
      <c r="D159" s="89">
        <v>4.9191589000000002</v>
      </c>
      <c r="E159" s="89"/>
      <c r="F159" s="89"/>
      <c r="G159" s="89"/>
      <c r="AB159" s="89">
        <v>7611551020.4082003</v>
      </c>
      <c r="AC159" s="89">
        <v>15.389889</v>
      </c>
      <c r="AD159" s="89">
        <v>5.1158108999999996</v>
      </c>
      <c r="AE159" s="89"/>
      <c r="AF159" s="89"/>
      <c r="AG159" s="89"/>
    </row>
    <row r="160" spans="2:33" x14ac:dyDescent="0.25">
      <c r="B160" s="89">
        <v>7772867346.9387999</v>
      </c>
      <c r="C160" s="89">
        <v>15.200400999999999</v>
      </c>
      <c r="D160" s="89">
        <v>5.8765817</v>
      </c>
      <c r="E160" s="89"/>
      <c r="F160" s="89"/>
      <c r="G160" s="89"/>
      <c r="AB160" s="89">
        <v>7772867346.9387999</v>
      </c>
      <c r="AC160" s="89">
        <v>16.768625</v>
      </c>
      <c r="AD160" s="89">
        <v>5.7742123999999997</v>
      </c>
      <c r="AE160" s="89"/>
      <c r="AF160" s="89"/>
      <c r="AG160" s="89"/>
    </row>
    <row r="161" spans="2:33" x14ac:dyDescent="0.25">
      <c r="B161" s="89">
        <v>7934183673.4694004</v>
      </c>
      <c r="C161" s="89">
        <v>15.778553</v>
      </c>
      <c r="D161" s="89">
        <v>6.9462390000000003</v>
      </c>
      <c r="E161" s="89"/>
      <c r="F161" s="89"/>
      <c r="G161" s="89"/>
      <c r="AB161" s="89">
        <v>7934183673.4694004</v>
      </c>
      <c r="AC161" s="89">
        <v>16.737286000000001</v>
      </c>
      <c r="AD161" s="89">
        <v>6.6048492999999997</v>
      </c>
      <c r="AE161" s="89"/>
      <c r="AF161" s="89"/>
      <c r="AG161" s="89"/>
    </row>
    <row r="162" spans="2:33" x14ac:dyDescent="0.25">
      <c r="B162" s="89">
        <v>8095500000</v>
      </c>
      <c r="C162" s="89">
        <v>16.444579999999998</v>
      </c>
      <c r="D162" s="89">
        <v>7.9195036999999999</v>
      </c>
      <c r="E162" s="89"/>
      <c r="F162" s="89"/>
      <c r="G162" s="89"/>
      <c r="AB162" s="89">
        <v>8095500000</v>
      </c>
      <c r="AC162" s="89">
        <v>16.933565000000002</v>
      </c>
      <c r="AD162" s="89">
        <v>6.6091518000000002</v>
      </c>
      <c r="AE162" s="89"/>
      <c r="AF162" s="89"/>
      <c r="AG162" s="89"/>
    </row>
    <row r="163" spans="2:33" x14ac:dyDescent="0.25">
      <c r="B163" s="89">
        <v>8256816326.5305996</v>
      </c>
      <c r="C163" s="89">
        <v>17.350100000000001</v>
      </c>
      <c r="D163" s="89">
        <v>8.1704044000000007</v>
      </c>
      <c r="E163" s="89"/>
      <c r="F163" s="89"/>
      <c r="G163" s="89"/>
      <c r="AB163" s="89">
        <v>8256816326.5305996</v>
      </c>
      <c r="AC163" s="89">
        <v>18.408965999999999</v>
      </c>
      <c r="AD163" s="89">
        <v>7.4774785000000001</v>
      </c>
      <c r="AE163" s="89"/>
      <c r="AF163" s="89"/>
      <c r="AG163" s="89"/>
    </row>
    <row r="164" spans="2:33" x14ac:dyDescent="0.25">
      <c r="B164" s="89">
        <v>8418132653.0612001</v>
      </c>
      <c r="C164" s="89">
        <v>17.260662</v>
      </c>
      <c r="D164" s="89">
        <v>8.2671794999999992</v>
      </c>
      <c r="E164" s="89"/>
      <c r="F164" s="89"/>
      <c r="G164" s="89"/>
      <c r="AB164" s="89">
        <v>8418132653.0612001</v>
      </c>
      <c r="AC164" s="89">
        <v>18.854671</v>
      </c>
      <c r="AD164" s="89">
        <v>8.4679070000000003</v>
      </c>
      <c r="AE164" s="89"/>
      <c r="AF164" s="89"/>
      <c r="AG164" s="89"/>
    </row>
    <row r="165" spans="2:33" x14ac:dyDescent="0.25">
      <c r="B165" s="89">
        <v>8579448979.5917997</v>
      </c>
      <c r="C165" s="89">
        <v>16.980415000000001</v>
      </c>
      <c r="D165" s="89">
        <v>8.3805122000000001</v>
      </c>
      <c r="E165" s="89"/>
      <c r="F165" s="89"/>
      <c r="G165" s="89"/>
      <c r="AB165" s="89">
        <v>8579448979.5917997</v>
      </c>
      <c r="AC165" s="89">
        <v>19.047443000000001</v>
      </c>
      <c r="AD165" s="89">
        <v>8.4152584000000008</v>
      </c>
      <c r="AE165" s="89"/>
      <c r="AF165" s="89"/>
      <c r="AG165" s="89"/>
    </row>
    <row r="166" spans="2:33" x14ac:dyDescent="0.25">
      <c r="B166" s="89">
        <v>8740765306.1224003</v>
      </c>
      <c r="C166" s="89">
        <v>16.341699999999999</v>
      </c>
      <c r="D166" s="89">
        <v>7.1570806999999999</v>
      </c>
      <c r="E166" s="89"/>
      <c r="F166" s="89"/>
      <c r="G166" s="89"/>
      <c r="AB166" s="89">
        <v>8740765306.1224003</v>
      </c>
      <c r="AC166" s="89">
        <v>18.800148</v>
      </c>
      <c r="AD166" s="89">
        <v>7.7537874999999996</v>
      </c>
      <c r="AE166" s="89"/>
      <c r="AF166" s="89"/>
      <c r="AG166" s="89"/>
    </row>
    <row r="167" spans="2:33" x14ac:dyDescent="0.25">
      <c r="B167" s="89">
        <v>8902081632.6530991</v>
      </c>
      <c r="C167" s="89">
        <v>15.561287</v>
      </c>
      <c r="D167" s="89">
        <v>6.3441529000000001</v>
      </c>
      <c r="E167" s="89"/>
      <c r="F167" s="89"/>
      <c r="G167" s="89"/>
      <c r="AB167" s="89">
        <v>8902081632.6530991</v>
      </c>
      <c r="AC167" s="89">
        <v>17.916488999999999</v>
      </c>
      <c r="AD167" s="89">
        <v>7.2332996999999999</v>
      </c>
      <c r="AE167" s="89"/>
      <c r="AF167" s="89"/>
      <c r="AG167" s="89"/>
    </row>
    <row r="168" spans="2:33" x14ac:dyDescent="0.25">
      <c r="B168" s="89">
        <v>9063397959.1837006</v>
      </c>
      <c r="C168" s="89">
        <v>13.537112</v>
      </c>
      <c r="D168" s="89">
        <v>4.8524703999999996</v>
      </c>
      <c r="E168" s="89"/>
      <c r="F168" s="89"/>
      <c r="G168" s="89"/>
      <c r="AB168" s="89">
        <v>9063397959.1837006</v>
      </c>
      <c r="AC168" s="89">
        <v>17.011486000000001</v>
      </c>
      <c r="AD168" s="89">
        <v>6.4217529000000004</v>
      </c>
      <c r="AE168" s="89"/>
      <c r="AF168" s="89"/>
      <c r="AG168" s="89"/>
    </row>
    <row r="169" spans="2:33" x14ac:dyDescent="0.25">
      <c r="B169" s="89">
        <v>9224714285.7143002</v>
      </c>
      <c r="C169" s="89">
        <v>14.018291</v>
      </c>
      <c r="D169" s="89">
        <v>4.7776537000000001</v>
      </c>
      <c r="E169" s="89"/>
      <c r="F169" s="89"/>
      <c r="G169" s="89"/>
      <c r="AB169" s="89">
        <v>9224714285.7143002</v>
      </c>
      <c r="AC169" s="89">
        <v>18.923566999999998</v>
      </c>
      <c r="AD169" s="89">
        <v>7.9489850999999998</v>
      </c>
      <c r="AE169" s="89"/>
      <c r="AF169" s="89"/>
      <c r="AG169" s="89"/>
    </row>
    <row r="170" spans="2:33" x14ac:dyDescent="0.25">
      <c r="B170" s="89">
        <v>9386030612.2448997</v>
      </c>
      <c r="C170" s="89">
        <v>14.026887</v>
      </c>
      <c r="D170" s="89">
        <v>4.7375112000000001</v>
      </c>
      <c r="E170" s="89"/>
      <c r="F170" s="89"/>
      <c r="G170" s="89"/>
      <c r="AB170" s="89">
        <v>9386030612.2448997</v>
      </c>
      <c r="AC170" s="89">
        <v>17.831510999999999</v>
      </c>
      <c r="AD170" s="89">
        <v>7.0785117</v>
      </c>
      <c r="AE170" s="89"/>
      <c r="AF170" s="89"/>
      <c r="AG170" s="89"/>
    </row>
    <row r="171" spans="2:33" x14ac:dyDescent="0.25">
      <c r="B171" s="89">
        <v>9547346938.7754993</v>
      </c>
      <c r="C171" s="89">
        <v>12.906572000000001</v>
      </c>
      <c r="D171" s="89">
        <v>4.2403554999999997</v>
      </c>
      <c r="E171" s="89"/>
      <c r="F171" s="89"/>
      <c r="G171" s="89"/>
      <c r="AB171" s="89">
        <v>9547346938.7754993</v>
      </c>
      <c r="AC171" s="89">
        <v>15.985010000000001</v>
      </c>
      <c r="AD171" s="89">
        <v>5.6501621999999996</v>
      </c>
      <c r="AE171" s="89"/>
      <c r="AF171" s="89"/>
      <c r="AG171" s="89"/>
    </row>
    <row r="172" spans="2:33" x14ac:dyDescent="0.25">
      <c r="B172" s="89">
        <v>9708663265.3061008</v>
      </c>
      <c r="C172" s="89">
        <v>14.016830000000001</v>
      </c>
      <c r="D172" s="89">
        <v>4.7605905999999996</v>
      </c>
      <c r="E172" s="89"/>
      <c r="F172" s="89"/>
      <c r="G172" s="89"/>
      <c r="AB172" s="89">
        <v>9708663265.3061008</v>
      </c>
      <c r="AC172" s="89">
        <v>15.962484</v>
      </c>
      <c r="AD172" s="89">
        <v>5.1768745999999997</v>
      </c>
      <c r="AE172" s="89"/>
      <c r="AF172" s="89"/>
      <c r="AG172" s="89"/>
    </row>
    <row r="173" spans="2:33" x14ac:dyDescent="0.25">
      <c r="B173" s="89">
        <v>9869979591.8367004</v>
      </c>
      <c r="C173" s="89">
        <v>14.431393999999999</v>
      </c>
      <c r="D173" s="89">
        <v>5.3605622999999998</v>
      </c>
      <c r="E173" s="89"/>
      <c r="F173" s="89"/>
      <c r="G173" s="89"/>
      <c r="AB173" s="89">
        <v>9869979591.8367004</v>
      </c>
      <c r="AC173" s="89">
        <v>15.939551</v>
      </c>
      <c r="AD173" s="89">
        <v>5.3709005999999997</v>
      </c>
      <c r="AE173" s="89"/>
      <c r="AF173" s="89"/>
      <c r="AG173" s="89"/>
    </row>
    <row r="174" spans="2:33" x14ac:dyDescent="0.25">
      <c r="B174" s="89">
        <v>10031295918.367001</v>
      </c>
      <c r="C174" s="89">
        <v>13.959438</v>
      </c>
      <c r="D174" s="89">
        <v>5.2167234000000002</v>
      </c>
      <c r="E174" s="89"/>
      <c r="F174" s="89"/>
      <c r="G174" s="89"/>
      <c r="AB174" s="89">
        <v>10031295918.367001</v>
      </c>
      <c r="AC174" s="89">
        <v>15.729423000000001</v>
      </c>
      <c r="AD174" s="89">
        <v>5.4390912</v>
      </c>
      <c r="AE174" s="89"/>
      <c r="AF174" s="89"/>
      <c r="AG174" s="89"/>
    </row>
    <row r="175" spans="2:33" x14ac:dyDescent="0.25">
      <c r="B175" s="89">
        <v>10192612244.898001</v>
      </c>
      <c r="C175" s="89">
        <v>14.807587</v>
      </c>
      <c r="D175" s="89">
        <v>5.3815966</v>
      </c>
      <c r="E175" s="89"/>
      <c r="F175" s="89"/>
      <c r="G175" s="89"/>
      <c r="AB175" s="89">
        <v>10192612244.898001</v>
      </c>
      <c r="AC175" s="89">
        <v>17.474862999999999</v>
      </c>
      <c r="AD175" s="89">
        <v>6.5627475000000004</v>
      </c>
      <c r="AE175" s="89"/>
      <c r="AF175" s="89"/>
      <c r="AG175" s="89"/>
    </row>
    <row r="176" spans="2:33" x14ac:dyDescent="0.25">
      <c r="B176" s="89">
        <v>10353928571.429001</v>
      </c>
      <c r="C176" s="89">
        <v>14.651152</v>
      </c>
      <c r="D176" s="89">
        <v>5.5416240999999999</v>
      </c>
      <c r="E176" s="89"/>
      <c r="F176" s="89"/>
      <c r="G176" s="89"/>
      <c r="AB176" s="89">
        <v>10353928571.429001</v>
      </c>
      <c r="AC176" s="89">
        <v>17.814181999999999</v>
      </c>
      <c r="AD176" s="89">
        <v>7.1464100000000004</v>
      </c>
      <c r="AE176" s="89"/>
      <c r="AF176" s="89"/>
      <c r="AG176" s="89"/>
    </row>
    <row r="177" spans="2:33" x14ac:dyDescent="0.25">
      <c r="B177" s="89">
        <v>10515244897.959</v>
      </c>
      <c r="C177" s="89">
        <v>14.371695000000001</v>
      </c>
      <c r="D177" s="89">
        <v>5.4100127000000002</v>
      </c>
      <c r="E177" s="89"/>
      <c r="F177" s="89"/>
      <c r="G177" s="89"/>
      <c r="AB177" s="89">
        <v>10515244897.959</v>
      </c>
      <c r="AC177" s="89">
        <v>16.523724000000001</v>
      </c>
      <c r="AD177" s="89">
        <v>6.0564999999999998</v>
      </c>
      <c r="AE177" s="89"/>
      <c r="AF177" s="89"/>
      <c r="AG177" s="89"/>
    </row>
    <row r="178" spans="2:33" x14ac:dyDescent="0.25">
      <c r="B178" s="89">
        <v>10676561224.49</v>
      </c>
      <c r="C178" s="89">
        <v>14.184405</v>
      </c>
      <c r="D178" s="89">
        <v>5.0387015000000002</v>
      </c>
      <c r="E178" s="89"/>
      <c r="F178" s="89"/>
      <c r="G178" s="89"/>
      <c r="AB178" s="89">
        <v>10676561224.49</v>
      </c>
      <c r="AC178" s="89">
        <v>15.621943</v>
      </c>
      <c r="AD178" s="89">
        <v>5.0733838000000002</v>
      </c>
      <c r="AE178" s="89"/>
      <c r="AF178" s="89"/>
      <c r="AG178" s="89"/>
    </row>
    <row r="179" spans="2:33" x14ac:dyDescent="0.25">
      <c r="B179" s="89">
        <v>10837877551.02</v>
      </c>
      <c r="C179" s="89">
        <v>14.344918</v>
      </c>
      <c r="D179" s="89">
        <v>5.1025362000000003</v>
      </c>
      <c r="E179" s="89"/>
      <c r="F179" s="89"/>
      <c r="G179" s="89"/>
      <c r="AB179" s="89">
        <v>10837877551.02</v>
      </c>
      <c r="AC179" s="89">
        <v>14.812887999999999</v>
      </c>
      <c r="AD179" s="89">
        <v>4.2174683000000002</v>
      </c>
      <c r="AE179" s="89"/>
      <c r="AF179" s="89"/>
      <c r="AG179" s="89"/>
    </row>
    <row r="180" spans="2:33" x14ac:dyDescent="0.25">
      <c r="B180" s="89">
        <v>10999193877.551001</v>
      </c>
      <c r="C180" s="89">
        <v>14.50159</v>
      </c>
      <c r="D180" s="89">
        <v>5.2706008000000004</v>
      </c>
      <c r="E180" s="89"/>
      <c r="F180" s="89"/>
      <c r="G180" s="89"/>
      <c r="AB180" s="89">
        <v>10999193877.551001</v>
      </c>
      <c r="AC180" s="89">
        <v>13.833019</v>
      </c>
      <c r="AD180" s="89">
        <v>3.4746358000000002</v>
      </c>
      <c r="AE180" s="89"/>
      <c r="AF180" s="89"/>
      <c r="AG180" s="89"/>
    </row>
    <row r="181" spans="2:33" x14ac:dyDescent="0.25">
      <c r="B181" s="89">
        <v>11160510204.082001</v>
      </c>
      <c r="C181" s="89">
        <v>14.585387000000001</v>
      </c>
      <c r="D181" s="89">
        <v>5.1158247000000001</v>
      </c>
      <c r="E181" s="89"/>
      <c r="F181" s="89"/>
      <c r="G181" s="89"/>
      <c r="AB181" s="89">
        <v>11160510204.082001</v>
      </c>
      <c r="AC181" s="89">
        <v>13.162912</v>
      </c>
      <c r="AD181" s="89">
        <v>2.6761518</v>
      </c>
      <c r="AE181" s="89"/>
      <c r="AF181" s="89"/>
      <c r="AG181" s="89"/>
    </row>
    <row r="182" spans="2:33" x14ac:dyDescent="0.25">
      <c r="B182" s="89">
        <v>11321826530.612</v>
      </c>
      <c r="C182" s="89">
        <v>14.649329</v>
      </c>
      <c r="D182" s="89">
        <v>5.1132812999999997</v>
      </c>
      <c r="E182" s="89"/>
      <c r="F182" s="89"/>
      <c r="G182" s="89"/>
      <c r="AB182" s="89">
        <v>11321826530.612</v>
      </c>
      <c r="AC182" s="89">
        <v>12.349625</v>
      </c>
      <c r="AD182" s="89">
        <v>2.0357675999999998</v>
      </c>
      <c r="AE182" s="89"/>
      <c r="AF182" s="89"/>
      <c r="AG182" s="89"/>
    </row>
    <row r="183" spans="2:33" x14ac:dyDescent="0.25">
      <c r="B183" s="89">
        <v>11483142857.143</v>
      </c>
      <c r="C183" s="89">
        <v>15.000776</v>
      </c>
      <c r="D183" s="89">
        <v>5.2235594000000001</v>
      </c>
      <c r="E183" s="89"/>
      <c r="F183" s="89"/>
      <c r="G183" s="89"/>
      <c r="AB183" s="89">
        <v>11483142857.143</v>
      </c>
      <c r="AC183" s="89">
        <v>11.950025</v>
      </c>
      <c r="AD183" s="89">
        <v>1.7374204</v>
      </c>
      <c r="AE183" s="89"/>
      <c r="AF183" s="89"/>
      <c r="AG183" s="89"/>
    </row>
    <row r="184" spans="2:33" x14ac:dyDescent="0.25">
      <c r="B184" s="89">
        <v>11644459183.673</v>
      </c>
      <c r="C184" s="89">
        <v>15.53421</v>
      </c>
      <c r="D184" s="89">
        <v>5.4206009000000002</v>
      </c>
      <c r="E184" s="89"/>
      <c r="F184" s="89"/>
      <c r="G184" s="89"/>
      <c r="AB184" s="89">
        <v>11644459183.673</v>
      </c>
      <c r="AC184" s="89">
        <v>12.273882</v>
      </c>
      <c r="AD184" s="89">
        <v>2.0631029999999999</v>
      </c>
      <c r="AE184" s="89"/>
      <c r="AF184" s="89"/>
      <c r="AG184" s="89"/>
    </row>
    <row r="185" spans="2:33" x14ac:dyDescent="0.25">
      <c r="B185" s="89">
        <v>11805775510.204</v>
      </c>
      <c r="C185" s="89">
        <v>15.924374</v>
      </c>
      <c r="D185" s="89">
        <v>5.4856056999999998</v>
      </c>
      <c r="E185" s="89"/>
      <c r="F185" s="89"/>
      <c r="G185" s="89"/>
      <c r="AB185" s="89">
        <v>11805775510.204</v>
      </c>
      <c r="AC185" s="89">
        <v>13.06934</v>
      </c>
      <c r="AD185" s="89">
        <v>2.8310920999999998</v>
      </c>
      <c r="AE185" s="89"/>
      <c r="AF185" s="89"/>
      <c r="AG185" s="89"/>
    </row>
    <row r="186" spans="2:33" x14ac:dyDescent="0.25">
      <c r="B186" s="89">
        <v>11967091836.735001</v>
      </c>
      <c r="C186" s="89">
        <v>16.523962000000001</v>
      </c>
      <c r="D186" s="89">
        <v>5.4196720000000003</v>
      </c>
      <c r="E186" s="89"/>
      <c r="F186" s="89"/>
      <c r="G186" s="89"/>
      <c r="AB186" s="89">
        <v>11967091836.735001</v>
      </c>
      <c r="AC186" s="89">
        <v>13.299658000000001</v>
      </c>
      <c r="AD186" s="89">
        <v>3.2790822999999998</v>
      </c>
      <c r="AE186" s="89"/>
      <c r="AF186" s="89"/>
      <c r="AG186" s="89"/>
    </row>
    <row r="187" spans="2:33" x14ac:dyDescent="0.25">
      <c r="B187" s="89">
        <v>12128408163.264999</v>
      </c>
      <c r="C187" s="89">
        <v>16.412417999999999</v>
      </c>
      <c r="D187" s="89">
        <v>4.9409751999999996</v>
      </c>
      <c r="E187" s="89"/>
      <c r="F187" s="89"/>
      <c r="G187" s="89"/>
      <c r="AB187" s="89">
        <v>12128408163.264999</v>
      </c>
      <c r="AC187" s="89">
        <v>12.952558</v>
      </c>
      <c r="AD187" s="89">
        <v>2.7801665999999998</v>
      </c>
      <c r="AE187" s="89"/>
      <c r="AF187" s="89"/>
      <c r="AG187" s="89"/>
    </row>
    <row r="188" spans="2:33" x14ac:dyDescent="0.25">
      <c r="B188" s="89">
        <v>12289724489.796</v>
      </c>
      <c r="C188" s="89">
        <v>17.232665999999998</v>
      </c>
      <c r="D188" s="89">
        <v>5.1846709000000004</v>
      </c>
      <c r="E188" s="89"/>
      <c r="F188" s="89"/>
      <c r="G188" s="89"/>
      <c r="AB188" s="89">
        <v>12289724489.796</v>
      </c>
      <c r="AC188" s="89">
        <v>13.302842999999999</v>
      </c>
      <c r="AD188" s="89">
        <v>3.1095736</v>
      </c>
      <c r="AE188" s="89"/>
      <c r="AF188" s="89"/>
      <c r="AG188" s="89"/>
    </row>
    <row r="189" spans="2:33" x14ac:dyDescent="0.25">
      <c r="B189" s="89">
        <v>12451040816.327</v>
      </c>
      <c r="C189" s="89">
        <v>18.625568000000001</v>
      </c>
      <c r="D189" s="89">
        <v>5.5134501</v>
      </c>
      <c r="E189" s="89"/>
      <c r="F189" s="89"/>
      <c r="G189" s="89"/>
      <c r="AB189" s="89">
        <v>12451040816.327</v>
      </c>
      <c r="AC189" s="89">
        <v>13.368150999999999</v>
      </c>
      <c r="AD189" s="89">
        <v>3.1116190000000001</v>
      </c>
      <c r="AE189" s="89"/>
      <c r="AF189" s="89"/>
      <c r="AG189" s="89"/>
    </row>
    <row r="190" spans="2:33" x14ac:dyDescent="0.25">
      <c r="B190" s="89">
        <v>12612357142.857</v>
      </c>
      <c r="C190" s="89">
        <v>17.561738999999999</v>
      </c>
      <c r="D190" s="89">
        <v>4.0777092000000001</v>
      </c>
      <c r="E190" s="89"/>
      <c r="F190" s="89"/>
      <c r="G190" s="89"/>
      <c r="AB190" s="89">
        <v>12612357142.857</v>
      </c>
      <c r="AC190" s="89">
        <v>13.186014</v>
      </c>
      <c r="AD190" s="89">
        <v>2.915978</v>
      </c>
      <c r="AE190" s="89"/>
      <c r="AF190" s="89"/>
      <c r="AG190" s="89"/>
    </row>
    <row r="191" spans="2:33" x14ac:dyDescent="0.25">
      <c r="B191" s="89">
        <v>12773673469.388</v>
      </c>
      <c r="C191" s="89">
        <v>19.658412999999999</v>
      </c>
      <c r="D191" s="89">
        <v>4.5852718000000001</v>
      </c>
      <c r="E191" s="89"/>
      <c r="F191" s="89"/>
      <c r="G191" s="89"/>
      <c r="AB191" s="89">
        <v>12773673469.388</v>
      </c>
      <c r="AC191" s="89">
        <v>12.926367000000001</v>
      </c>
      <c r="AD191" s="89">
        <v>2.2879347999999999</v>
      </c>
      <c r="AE191" s="89"/>
      <c r="AF191" s="89"/>
      <c r="AG191" s="89"/>
    </row>
    <row r="192" spans="2:33" x14ac:dyDescent="0.25">
      <c r="B192" s="89">
        <v>12934989795.917999</v>
      </c>
      <c r="C192" s="89">
        <v>19.738330999999999</v>
      </c>
      <c r="D192" s="89">
        <v>3.3334125999999999</v>
      </c>
      <c r="E192" s="89"/>
      <c r="F192" s="89"/>
      <c r="G192" s="89"/>
      <c r="AB192" s="89">
        <v>12934989795.917999</v>
      </c>
      <c r="AC192" s="89">
        <v>12.962619</v>
      </c>
      <c r="AD192" s="89">
        <v>2.2266715000000001</v>
      </c>
      <c r="AE192" s="89"/>
      <c r="AF192" s="89"/>
      <c r="AG192" s="89"/>
    </row>
    <row r="193" spans="2:33" x14ac:dyDescent="0.25">
      <c r="B193" s="89">
        <v>13096306122.448999</v>
      </c>
      <c r="C193" s="89">
        <v>21.424724999999999</v>
      </c>
      <c r="D193" s="89">
        <v>4.4608854999999998</v>
      </c>
      <c r="E193" s="89"/>
      <c r="F193" s="89"/>
      <c r="G193" s="89"/>
      <c r="AB193" s="89">
        <v>13096306122.448999</v>
      </c>
      <c r="AC193" s="89">
        <v>10.702489999999999</v>
      </c>
      <c r="AD193" s="89">
        <v>-0.20839996999999999</v>
      </c>
      <c r="AE193" s="89"/>
      <c r="AF193" s="89"/>
      <c r="AG193" s="89"/>
    </row>
    <row r="194" spans="2:33" x14ac:dyDescent="0.25">
      <c r="B194" s="89">
        <v>13257622448.98</v>
      </c>
      <c r="C194" s="89">
        <v>22.836051999999999</v>
      </c>
      <c r="D194" s="89">
        <v>4.5088762999999998</v>
      </c>
      <c r="E194" s="89"/>
      <c r="F194" s="89"/>
      <c r="G194" s="89"/>
      <c r="AB194" s="89">
        <v>13257622448.98</v>
      </c>
      <c r="AC194" s="89">
        <v>9.2580805000000002</v>
      </c>
      <c r="AD194" s="89">
        <v>-2.0970407</v>
      </c>
      <c r="AE194" s="89"/>
      <c r="AF194" s="89"/>
      <c r="AG194" s="89"/>
    </row>
    <row r="195" spans="2:33" x14ac:dyDescent="0.25">
      <c r="B195" s="89">
        <v>13418938775.51</v>
      </c>
      <c r="C195" s="89">
        <v>21.896284000000001</v>
      </c>
      <c r="D195" s="89">
        <v>2.1621890000000001</v>
      </c>
      <c r="E195" s="89"/>
      <c r="F195" s="89"/>
      <c r="G195" s="89"/>
      <c r="AB195" s="89">
        <v>13418938775.51</v>
      </c>
      <c r="AC195" s="89">
        <v>8.2513694999999991</v>
      </c>
      <c r="AD195" s="89">
        <v>-3.5580343999999999</v>
      </c>
      <c r="AE195" s="89"/>
      <c r="AF195" s="89"/>
      <c r="AG195" s="89"/>
    </row>
    <row r="196" spans="2:33" x14ac:dyDescent="0.25">
      <c r="B196" s="89">
        <v>13580255102.041</v>
      </c>
      <c r="C196" s="89">
        <v>23.521173000000001</v>
      </c>
      <c r="D196" s="89">
        <v>2.6838529000000002</v>
      </c>
      <c r="E196" s="89"/>
      <c r="F196" s="89"/>
      <c r="G196" s="89"/>
      <c r="AB196" s="89">
        <v>13580255102.041</v>
      </c>
      <c r="AC196" s="89">
        <v>7.6499838999999996</v>
      </c>
      <c r="AD196" s="89">
        <v>-5.4704528000000003</v>
      </c>
      <c r="AE196" s="89"/>
      <c r="AF196" s="89"/>
      <c r="AG196" s="89"/>
    </row>
    <row r="197" spans="2:33" x14ac:dyDescent="0.25">
      <c r="B197" s="89">
        <v>13741571428.570999</v>
      </c>
      <c r="C197" s="89">
        <v>21.054686</v>
      </c>
      <c r="D197" s="89">
        <v>-1.2364522</v>
      </c>
      <c r="E197" s="89"/>
      <c r="F197" s="89"/>
      <c r="G197" s="89"/>
      <c r="AB197" s="89">
        <v>13741571428.570999</v>
      </c>
      <c r="AC197" s="89">
        <v>4.6103835000000002</v>
      </c>
      <c r="AD197" s="89">
        <v>-10.553316000000001</v>
      </c>
      <c r="AE197" s="89"/>
      <c r="AF197" s="89"/>
      <c r="AG197" s="89"/>
    </row>
    <row r="198" spans="2:33" x14ac:dyDescent="0.25">
      <c r="B198" s="89">
        <v>13902887755.101999</v>
      </c>
      <c r="C198" s="89">
        <v>23.644891999999999</v>
      </c>
      <c r="D198" s="89">
        <v>0.2147145</v>
      </c>
      <c r="E198" s="89"/>
      <c r="F198" s="89"/>
      <c r="G198" s="89"/>
      <c r="AB198" s="89">
        <v>13902887755.101999</v>
      </c>
      <c r="AC198" s="89">
        <v>0.83668547999999998</v>
      </c>
      <c r="AD198" s="89">
        <v>-16.605893999999999</v>
      </c>
      <c r="AE198" s="89"/>
      <c r="AF198" s="89"/>
      <c r="AG198" s="89"/>
    </row>
    <row r="199" spans="2:33" x14ac:dyDescent="0.25">
      <c r="B199" s="89">
        <v>14064204081.632999</v>
      </c>
      <c r="C199" s="89">
        <v>19.553190000000001</v>
      </c>
      <c r="D199" s="89">
        <v>-4.2641157999999999</v>
      </c>
      <c r="E199" s="89"/>
      <c r="F199" s="89"/>
      <c r="G199" s="89"/>
      <c r="AB199" s="89">
        <v>14064204081.632999</v>
      </c>
      <c r="AC199" s="89">
        <v>-1.3246199000000001</v>
      </c>
      <c r="AD199" s="89">
        <v>-21.762695000000001</v>
      </c>
      <c r="AE199" s="89"/>
      <c r="AF199" s="89"/>
      <c r="AG199" s="89"/>
    </row>
    <row r="200" spans="2:33" x14ac:dyDescent="0.25">
      <c r="B200" s="89">
        <v>14225520408.163</v>
      </c>
      <c r="C200" s="89">
        <v>20.481449000000001</v>
      </c>
      <c r="D200" s="89">
        <v>-4.4534044000000002</v>
      </c>
      <c r="E200" s="89"/>
      <c r="F200" s="89"/>
      <c r="G200" s="89"/>
      <c r="AB200" s="89">
        <v>14225520408.163</v>
      </c>
      <c r="AC200" s="89">
        <v>-0.96261805</v>
      </c>
      <c r="AD200" s="89">
        <v>-23.106119</v>
      </c>
      <c r="AE200" s="89"/>
      <c r="AF200" s="89"/>
      <c r="AG200" s="89"/>
    </row>
    <row r="201" spans="2:33" x14ac:dyDescent="0.25">
      <c r="B201" s="89">
        <v>14386836734.694</v>
      </c>
      <c r="C201" s="89">
        <v>19.809631</v>
      </c>
      <c r="D201" s="89">
        <v>-4.6364821999999997</v>
      </c>
      <c r="E201" s="89"/>
      <c r="F201" s="89"/>
      <c r="G201" s="89"/>
      <c r="AB201" s="89">
        <v>14386836734.694</v>
      </c>
      <c r="AC201" s="89">
        <v>-0.78246307000000004</v>
      </c>
      <c r="AD201" s="89">
        <v>-24.724647999999998</v>
      </c>
      <c r="AE201" s="89"/>
      <c r="AF201" s="89"/>
      <c r="AG201" s="89"/>
    </row>
    <row r="202" spans="2:33" x14ac:dyDescent="0.25">
      <c r="B202" s="89">
        <v>14548153061.224001</v>
      </c>
      <c r="C202" s="89">
        <v>20.362611999999999</v>
      </c>
      <c r="D202" s="89">
        <v>-2.3196224999999999</v>
      </c>
      <c r="E202" s="89"/>
      <c r="F202" s="89"/>
      <c r="G202" s="89"/>
      <c r="AB202" s="89">
        <v>14548153061.224001</v>
      </c>
      <c r="AC202" s="89">
        <v>0.89637834000000005</v>
      </c>
      <c r="AD202" s="89">
        <v>-22.029658999999999</v>
      </c>
      <c r="AE202" s="89"/>
      <c r="AF202" s="89"/>
      <c r="AG202" s="89"/>
    </row>
    <row r="203" spans="2:33" x14ac:dyDescent="0.25">
      <c r="B203" s="89">
        <v>14709469387.754999</v>
      </c>
      <c r="C203" s="89">
        <v>20.202299</v>
      </c>
      <c r="D203" s="89">
        <v>-1.7091073000000001</v>
      </c>
      <c r="E203" s="89"/>
      <c r="F203" s="89"/>
      <c r="G203" s="89"/>
      <c r="AB203" s="89">
        <v>14709469387.754999</v>
      </c>
      <c r="AC203" s="89">
        <v>3.4314290999999999</v>
      </c>
      <c r="AD203" s="89">
        <v>-17.388013999999998</v>
      </c>
      <c r="AE203" s="89"/>
      <c r="AF203" s="89"/>
      <c r="AG203" s="89"/>
    </row>
    <row r="204" spans="2:33" x14ac:dyDescent="0.25">
      <c r="B204" s="89">
        <v>14870785714.285999</v>
      </c>
      <c r="C204" s="89">
        <v>20.228148999999998</v>
      </c>
      <c r="D204" s="89">
        <v>-0.12619311999999999</v>
      </c>
      <c r="E204" s="89"/>
      <c r="F204" s="89"/>
      <c r="G204" s="89"/>
      <c r="AB204" s="89">
        <v>14870785714.285999</v>
      </c>
      <c r="AC204" s="89">
        <v>8.9842967999999992</v>
      </c>
      <c r="AD204" s="89">
        <v>-8.6319379999999999</v>
      </c>
      <c r="AE204" s="89"/>
      <c r="AF204" s="89"/>
      <c r="AG204" s="89"/>
    </row>
    <row r="205" spans="2:33" x14ac:dyDescent="0.25">
      <c r="B205" s="89">
        <v>15032102040.816</v>
      </c>
      <c r="C205" s="89">
        <v>25.773980999999999</v>
      </c>
      <c r="D205" s="89">
        <v>7.4428786999999996</v>
      </c>
      <c r="E205" s="89"/>
      <c r="F205" s="89"/>
      <c r="G205" s="89"/>
      <c r="AB205" s="89">
        <v>15032102040.816</v>
      </c>
      <c r="AC205" s="89">
        <v>13.347994999999999</v>
      </c>
      <c r="AD205" s="89">
        <v>-3.3311627000000001</v>
      </c>
      <c r="AE205" s="89"/>
      <c r="AF205" s="89"/>
      <c r="AG205" s="89"/>
    </row>
    <row r="206" spans="2:33" x14ac:dyDescent="0.25">
      <c r="B206" s="89">
        <v>15193418367.347</v>
      </c>
      <c r="C206" s="89">
        <v>21.810593000000001</v>
      </c>
      <c r="D206" s="89">
        <v>4.2366375999999999</v>
      </c>
      <c r="E206" s="89"/>
      <c r="F206" s="89"/>
      <c r="G206" s="89"/>
      <c r="AB206" s="89">
        <v>15193418367.347</v>
      </c>
      <c r="AC206" s="89">
        <v>15.956863999999999</v>
      </c>
      <c r="AD206" s="89">
        <v>-0.10730826</v>
      </c>
      <c r="AE206" s="89"/>
      <c r="AF206" s="89"/>
      <c r="AG206" s="89"/>
    </row>
    <row r="207" spans="2:33" x14ac:dyDescent="0.25">
      <c r="B207" s="89">
        <v>15354734693.878</v>
      </c>
      <c r="C207" s="89">
        <v>18.140604</v>
      </c>
      <c r="D207" s="89">
        <v>1.4701398999999999</v>
      </c>
      <c r="E207" s="89"/>
      <c r="F207" s="89"/>
      <c r="G207" s="89"/>
      <c r="AB207" s="89">
        <v>15354734693.878</v>
      </c>
      <c r="AC207" s="89">
        <v>17.006636</v>
      </c>
      <c r="AD207" s="89">
        <v>0.49394189999999999</v>
      </c>
      <c r="AE207" s="89"/>
      <c r="AF207" s="89"/>
      <c r="AG207" s="89"/>
    </row>
    <row r="208" spans="2:33" x14ac:dyDescent="0.25">
      <c r="B208" s="89">
        <v>15516051020.408001</v>
      </c>
      <c r="C208" s="89">
        <v>15.707958</v>
      </c>
      <c r="D208" s="89">
        <v>8.8766552999999998E-2</v>
      </c>
      <c r="E208" s="89"/>
      <c r="F208" s="89"/>
      <c r="G208" s="89"/>
      <c r="AB208" s="89">
        <v>15516051020.408001</v>
      </c>
      <c r="AC208" s="89">
        <v>19.206918999999999</v>
      </c>
      <c r="AD208" s="89">
        <v>1.3816681</v>
      </c>
      <c r="AE208" s="89"/>
      <c r="AF208" s="89"/>
      <c r="AG208" s="89"/>
    </row>
    <row r="209" spans="2:33" x14ac:dyDescent="0.25">
      <c r="B209" s="89">
        <v>15677367346.938999</v>
      </c>
      <c r="C209" s="89">
        <v>12.375484</v>
      </c>
      <c r="D209" s="89">
        <v>-3.1041625000000002</v>
      </c>
      <c r="E209" s="89"/>
      <c r="F209" s="89"/>
      <c r="G209" s="89"/>
      <c r="AB209" s="89">
        <v>15677367346.938999</v>
      </c>
      <c r="AC209" s="89">
        <v>21.970604000000002</v>
      </c>
      <c r="AD209" s="89">
        <v>2.4803628999999998</v>
      </c>
      <c r="AE209" s="89"/>
      <c r="AF209" s="89"/>
      <c r="AG209" s="89"/>
    </row>
    <row r="210" spans="2:33" x14ac:dyDescent="0.25">
      <c r="B210" s="89">
        <v>15838683673.469</v>
      </c>
      <c r="C210" s="89">
        <v>10.858377000000001</v>
      </c>
      <c r="D210" s="89">
        <v>-5.4881506</v>
      </c>
      <c r="E210" s="89"/>
      <c r="F210" s="89"/>
      <c r="G210" s="89"/>
      <c r="AB210" s="89">
        <v>15838683673.469</v>
      </c>
      <c r="AC210" s="89">
        <v>23.482462000000002</v>
      </c>
      <c r="AD210" s="89">
        <v>2.7020705</v>
      </c>
      <c r="AE210" s="89"/>
      <c r="AF210" s="89"/>
      <c r="AG210" s="89"/>
    </row>
    <row r="211" spans="2:33" x14ac:dyDescent="0.25">
      <c r="B211" s="89">
        <v>16000000000</v>
      </c>
      <c r="C211" s="89">
        <v>8.0607176000000003</v>
      </c>
      <c r="D211" s="89">
        <v>-10.184956</v>
      </c>
      <c r="E211" s="89"/>
      <c r="F211" s="89"/>
      <c r="G211" s="89"/>
      <c r="AB211" s="89">
        <v>16000000000</v>
      </c>
      <c r="AC211" s="89">
        <v>21.134134</v>
      </c>
      <c r="AD211" s="89">
        <v>-2.3076539</v>
      </c>
      <c r="AE211" s="89"/>
      <c r="AF211" s="89"/>
      <c r="AG211" s="89"/>
    </row>
    <row r="212" spans="2:33" x14ac:dyDescent="0.25">
      <c r="B212" s="89" t="s">
        <v>21</v>
      </c>
      <c r="C212" s="89"/>
      <c r="D212" s="89"/>
      <c r="E212" s="89"/>
      <c r="F212" s="89"/>
      <c r="G212" s="89"/>
      <c r="AB212" s="89" t="s">
        <v>21</v>
      </c>
      <c r="AC212" s="89"/>
      <c r="AD212" s="89"/>
      <c r="AE212" s="89"/>
      <c r="AF212" s="89"/>
      <c r="AG212" s="89"/>
    </row>
    <row r="213" spans="2:33" x14ac:dyDescent="0.25">
      <c r="B213" s="89"/>
      <c r="C213" s="89"/>
      <c r="D213" s="89"/>
      <c r="E213" s="89"/>
      <c r="F213" s="89"/>
      <c r="G213" s="89"/>
      <c r="AB213" s="89"/>
      <c r="AC213" s="89"/>
      <c r="AD213" s="89"/>
      <c r="AE213" s="89"/>
      <c r="AF213" s="89"/>
      <c r="AG213" s="89"/>
    </row>
    <row r="214" spans="2:33" x14ac:dyDescent="0.25">
      <c r="B214" s="89"/>
      <c r="C214" s="89"/>
      <c r="D214" s="89"/>
      <c r="E214" s="89"/>
      <c r="F214" s="89"/>
      <c r="G214" s="89"/>
      <c r="AB214" s="89"/>
      <c r="AC214" s="89"/>
      <c r="AD214" s="89"/>
      <c r="AE214" s="89"/>
      <c r="AF214" s="89"/>
      <c r="AG214" s="89"/>
    </row>
    <row r="215" spans="2:33" x14ac:dyDescent="0.25">
      <c r="B215" s="89" t="s">
        <v>22</v>
      </c>
      <c r="C215" s="89"/>
      <c r="D215" s="89"/>
      <c r="E215" s="89"/>
      <c r="F215" s="89"/>
      <c r="G215" s="89"/>
      <c r="AB215" s="89" t="s">
        <v>22</v>
      </c>
      <c r="AC215" s="89"/>
      <c r="AD215" s="89"/>
      <c r="AE215" s="89"/>
      <c r="AF215" s="89"/>
      <c r="AG215" s="89"/>
    </row>
    <row r="216" spans="2:33" x14ac:dyDescent="0.25">
      <c r="B216" s="89" t="s">
        <v>19</v>
      </c>
      <c r="C216" s="89" t="s">
        <v>291</v>
      </c>
      <c r="D216" s="89" t="s">
        <v>260</v>
      </c>
      <c r="E216" s="89"/>
      <c r="F216" s="89"/>
      <c r="G216" s="89"/>
      <c r="AB216" s="89" t="s">
        <v>19</v>
      </c>
      <c r="AC216" s="89" t="s">
        <v>291</v>
      </c>
      <c r="AD216" s="89" t="s">
        <v>260</v>
      </c>
      <c r="AE216" s="89"/>
      <c r="AF216" s="89"/>
      <c r="AG216" s="89"/>
    </row>
    <row r="217" spans="2:33" x14ac:dyDescent="0.25">
      <c r="B217" s="89">
        <v>191000000</v>
      </c>
      <c r="C217" s="89">
        <v>-5.7107096000000004</v>
      </c>
      <c r="D217" s="89">
        <v>-85.075553999999997</v>
      </c>
      <c r="E217" s="89"/>
      <c r="F217" s="89"/>
      <c r="G217" s="89"/>
      <c r="AB217" s="89">
        <v>191000000</v>
      </c>
      <c r="AC217" s="89">
        <v>-9.2863893999999991</v>
      </c>
      <c r="AD217" s="89">
        <v>-94.260361000000003</v>
      </c>
      <c r="AE217" s="89"/>
      <c r="AF217" s="89"/>
      <c r="AG217" s="89"/>
    </row>
    <row r="218" spans="2:33" x14ac:dyDescent="0.25">
      <c r="B218" s="89">
        <v>352316326.53061002</v>
      </c>
      <c r="C218" s="89">
        <v>6.3460378999999998</v>
      </c>
      <c r="D218" s="89">
        <v>-52.078709000000003</v>
      </c>
      <c r="E218" s="89"/>
      <c r="F218" s="89"/>
      <c r="G218" s="89"/>
      <c r="AB218" s="89">
        <v>352316326.53061002</v>
      </c>
      <c r="AC218" s="89">
        <v>-0.36836426999999999</v>
      </c>
      <c r="AD218" s="89">
        <v>-68.743965000000003</v>
      </c>
      <c r="AE218" s="89"/>
      <c r="AF218" s="89"/>
      <c r="AG218" s="89"/>
    </row>
    <row r="219" spans="2:33" x14ac:dyDescent="0.25">
      <c r="B219" s="89">
        <v>513632653.06121999</v>
      </c>
      <c r="C219" s="89">
        <v>9.6530657000000009</v>
      </c>
      <c r="D219" s="89">
        <v>-34.564715999999997</v>
      </c>
      <c r="E219" s="89"/>
      <c r="F219" s="89"/>
      <c r="G219" s="89"/>
      <c r="AB219" s="89">
        <v>513632653.06121999</v>
      </c>
      <c r="AC219" s="89">
        <v>1.7496885</v>
      </c>
      <c r="AD219" s="89">
        <v>-55.833613999999997</v>
      </c>
      <c r="AE219" s="89"/>
      <c r="AF219" s="89"/>
      <c r="AG219" s="89"/>
    </row>
    <row r="220" spans="2:33" x14ac:dyDescent="0.25">
      <c r="B220" s="89">
        <v>674948979.59184003</v>
      </c>
      <c r="C220" s="89">
        <v>14.630636000000001</v>
      </c>
      <c r="D220" s="89">
        <v>-23.471260000000001</v>
      </c>
      <c r="E220" s="89"/>
      <c r="F220" s="89"/>
      <c r="G220" s="89"/>
      <c r="AB220" s="89">
        <v>674948979.59184003</v>
      </c>
      <c r="AC220" s="89">
        <v>2.0377953</v>
      </c>
      <c r="AD220" s="89">
        <v>-45.720866999999998</v>
      </c>
      <c r="AE220" s="89"/>
      <c r="AF220" s="89"/>
      <c r="AG220" s="89"/>
    </row>
    <row r="221" spans="2:33" x14ac:dyDescent="0.25">
      <c r="B221" s="89">
        <v>836265306.12244999</v>
      </c>
      <c r="C221" s="89">
        <v>19.968461999999999</v>
      </c>
      <c r="D221" s="89">
        <v>-9.7186860999999993</v>
      </c>
      <c r="E221" s="89"/>
      <c r="F221" s="89"/>
      <c r="G221" s="89"/>
      <c r="AB221" s="89">
        <v>836265306.12244999</v>
      </c>
      <c r="AC221" s="89">
        <v>-0.21092238999999999</v>
      </c>
      <c r="AD221" s="89">
        <v>-38.499797999999998</v>
      </c>
      <c r="AE221" s="89"/>
      <c r="AF221" s="89"/>
      <c r="AG221" s="89"/>
    </row>
    <row r="222" spans="2:33" x14ac:dyDescent="0.25">
      <c r="B222" s="89">
        <v>997581632.65305996</v>
      </c>
      <c r="C222" s="89">
        <v>17.777699999999999</v>
      </c>
      <c r="D222" s="89">
        <v>-5.0670675999999997</v>
      </c>
      <c r="E222" s="89"/>
      <c r="F222" s="89"/>
      <c r="G222" s="89"/>
      <c r="AB222" s="89">
        <v>997581632.65305996</v>
      </c>
      <c r="AC222" s="89">
        <v>1.2427938000000001</v>
      </c>
      <c r="AD222" s="89">
        <v>-31.362255000000001</v>
      </c>
      <c r="AE222" s="89"/>
      <c r="AF222" s="89"/>
      <c r="AG222" s="89"/>
    </row>
    <row r="223" spans="2:33" x14ac:dyDescent="0.25">
      <c r="B223" s="89">
        <v>1158897959.1837001</v>
      </c>
      <c r="C223" s="89">
        <v>21.199259000000001</v>
      </c>
      <c r="D223" s="89">
        <v>-0.56365483999999999</v>
      </c>
      <c r="E223" s="89"/>
      <c r="F223" s="89"/>
      <c r="G223" s="89"/>
      <c r="AB223" s="89">
        <v>1158897959.1837001</v>
      </c>
      <c r="AC223" s="89">
        <v>3.7179897</v>
      </c>
      <c r="AD223" s="89">
        <v>-20.504932</v>
      </c>
      <c r="AE223" s="89"/>
      <c r="AF223" s="89"/>
      <c r="AG223" s="89"/>
    </row>
    <row r="224" spans="2:33" x14ac:dyDescent="0.25">
      <c r="B224" s="89">
        <v>1320214285.7142999</v>
      </c>
      <c r="C224" s="89">
        <v>16.535140999999999</v>
      </c>
      <c r="D224" s="89">
        <v>-2.1580159999999999</v>
      </c>
      <c r="E224" s="89"/>
      <c r="F224" s="89"/>
      <c r="G224" s="89"/>
      <c r="AB224" s="89">
        <v>1320214285.7142999</v>
      </c>
      <c r="AC224" s="89">
        <v>7.2836594999999997</v>
      </c>
      <c r="AD224" s="89">
        <v>-9.1746482999999994</v>
      </c>
      <c r="AE224" s="89"/>
      <c r="AF224" s="89"/>
      <c r="AG224" s="89"/>
    </row>
    <row r="225" spans="2:33" x14ac:dyDescent="0.25">
      <c r="B225" s="89">
        <v>1481530612.2449</v>
      </c>
      <c r="C225" s="89">
        <v>13.798258000000001</v>
      </c>
      <c r="D225" s="89">
        <v>-1.1969841000000001</v>
      </c>
      <c r="E225" s="89"/>
      <c r="F225" s="89"/>
      <c r="G225" s="89"/>
      <c r="AB225" s="89">
        <v>1481530612.2449</v>
      </c>
      <c r="AC225" s="89">
        <v>13.786666</v>
      </c>
      <c r="AD225" s="89">
        <v>-1.2651452000000001</v>
      </c>
      <c r="AE225" s="89"/>
      <c r="AF225" s="89"/>
      <c r="AG225" s="89"/>
    </row>
    <row r="226" spans="2:33" x14ac:dyDescent="0.25">
      <c r="B226" s="89">
        <v>1642846938.7755001</v>
      </c>
      <c r="C226" s="89">
        <v>15.548003</v>
      </c>
      <c r="D226" s="89">
        <v>1.6678599999999999</v>
      </c>
      <c r="E226" s="89"/>
      <c r="F226" s="89"/>
      <c r="G226" s="89"/>
      <c r="AB226" s="89">
        <v>1642846938.7755001</v>
      </c>
      <c r="AC226" s="89">
        <v>15.124427000000001</v>
      </c>
      <c r="AD226" s="89">
        <v>0.69663876000000002</v>
      </c>
      <c r="AE226" s="89"/>
      <c r="AF226" s="89"/>
      <c r="AG226" s="89"/>
    </row>
    <row r="227" spans="2:33" x14ac:dyDescent="0.25">
      <c r="B227" s="89">
        <v>1804163265.3060999</v>
      </c>
      <c r="C227" s="89">
        <v>12.889566</v>
      </c>
      <c r="D227" s="89">
        <v>2.2046673000000001</v>
      </c>
      <c r="E227" s="89"/>
      <c r="F227" s="89"/>
      <c r="G227" s="89"/>
      <c r="AB227" s="89">
        <v>1804163265.3060999</v>
      </c>
      <c r="AC227" s="89">
        <v>14.024922</v>
      </c>
      <c r="AD227" s="89">
        <v>1.5226192000000001</v>
      </c>
      <c r="AE227" s="89"/>
      <c r="AF227" s="89"/>
      <c r="AG227" s="89"/>
    </row>
    <row r="228" spans="2:33" x14ac:dyDescent="0.25">
      <c r="B228" s="89">
        <v>1965479591.8367</v>
      </c>
      <c r="C228" s="89">
        <v>1.4952494999999999</v>
      </c>
      <c r="D228" s="89">
        <v>-5.7841496000000001</v>
      </c>
      <c r="E228" s="89"/>
      <c r="F228" s="89"/>
      <c r="G228" s="89"/>
      <c r="AB228" s="89">
        <v>1965479591.8367</v>
      </c>
      <c r="AC228" s="89">
        <v>10.999625999999999</v>
      </c>
      <c r="AD228" s="89">
        <v>-7.1599026999999999E-3</v>
      </c>
      <c r="AE228" s="89"/>
      <c r="AF228" s="89"/>
      <c r="AG228" s="89"/>
    </row>
    <row r="229" spans="2:33" x14ac:dyDescent="0.25">
      <c r="B229" s="89">
        <v>2126795918.3673</v>
      </c>
      <c r="C229" s="89">
        <v>-0.70242017999999995</v>
      </c>
      <c r="D229" s="89">
        <v>-7.9149488999999997</v>
      </c>
      <c r="E229" s="89"/>
      <c r="F229" s="89"/>
      <c r="G229" s="89"/>
      <c r="AB229" s="89">
        <v>2126795918.3673</v>
      </c>
      <c r="AC229" s="89">
        <v>8.0296774000000006</v>
      </c>
      <c r="AD229" s="89">
        <v>-1.9837772</v>
      </c>
      <c r="AE229" s="89"/>
      <c r="AF229" s="89"/>
      <c r="AG229" s="89"/>
    </row>
    <row r="230" spans="2:33" x14ac:dyDescent="0.25">
      <c r="B230" s="89">
        <v>2288112244.8979998</v>
      </c>
      <c r="C230" s="89">
        <v>0.19776572000000001</v>
      </c>
      <c r="D230" s="89">
        <v>-7.2238898000000002</v>
      </c>
      <c r="E230" s="89"/>
      <c r="F230" s="89"/>
      <c r="G230" s="89"/>
      <c r="AB230" s="89">
        <v>2288112244.8979998</v>
      </c>
      <c r="AC230" s="89">
        <v>5.5404444000000002</v>
      </c>
      <c r="AD230" s="89">
        <v>-2.6902670999999998</v>
      </c>
      <c r="AE230" s="89"/>
      <c r="AF230" s="89"/>
      <c r="AG230" s="89"/>
    </row>
    <row r="231" spans="2:33" x14ac:dyDescent="0.25">
      <c r="B231" s="89">
        <v>2449428571.4285998</v>
      </c>
      <c r="C231" s="89">
        <v>3.6870813</v>
      </c>
      <c r="D231" s="89">
        <v>-3.7048701999999998</v>
      </c>
      <c r="E231" s="89"/>
      <c r="F231" s="89"/>
      <c r="G231" s="89"/>
      <c r="AB231" s="89">
        <v>2449428571.4285998</v>
      </c>
      <c r="AC231" s="89">
        <v>4.0378541999999999</v>
      </c>
      <c r="AD231" s="89">
        <v>-3.9263659</v>
      </c>
      <c r="AE231" s="89"/>
      <c r="AF231" s="89"/>
      <c r="AG231" s="89"/>
    </row>
    <row r="232" spans="2:33" x14ac:dyDescent="0.25">
      <c r="B232" s="89">
        <v>2610744897.9591999</v>
      </c>
      <c r="C232" s="89">
        <v>7.4205655999999998</v>
      </c>
      <c r="D232" s="89">
        <v>-0.57211888</v>
      </c>
      <c r="E232" s="89"/>
      <c r="F232" s="89"/>
      <c r="G232" s="89"/>
      <c r="AB232" s="89">
        <v>2610744897.9591999</v>
      </c>
      <c r="AC232" s="89">
        <v>3.4358314999999999</v>
      </c>
      <c r="AD232" s="89">
        <v>-4.5635762</v>
      </c>
      <c r="AE232" s="89"/>
      <c r="AF232" s="89"/>
      <c r="AG232" s="89"/>
    </row>
    <row r="233" spans="2:33" x14ac:dyDescent="0.25">
      <c r="B233" s="89">
        <v>2772061224.4898</v>
      </c>
      <c r="C233" s="89">
        <v>7.6337266000000001</v>
      </c>
      <c r="D233" s="89">
        <v>-0.28407937</v>
      </c>
      <c r="E233" s="89"/>
      <c r="F233" s="89"/>
      <c r="G233" s="89"/>
      <c r="AB233" s="89">
        <v>2772061224.4898</v>
      </c>
      <c r="AC233" s="89">
        <v>3.4451113000000002</v>
      </c>
      <c r="AD233" s="89">
        <v>-4.3133401999999998</v>
      </c>
      <c r="AE233" s="89"/>
      <c r="AF233" s="89"/>
      <c r="AG233" s="89"/>
    </row>
    <row r="234" spans="2:33" x14ac:dyDescent="0.25">
      <c r="B234" s="89">
        <v>2933377551.0204</v>
      </c>
      <c r="C234" s="89">
        <v>6.7048487999999997</v>
      </c>
      <c r="D234" s="89">
        <v>-1.3642877</v>
      </c>
      <c r="E234" s="89"/>
      <c r="F234" s="89"/>
      <c r="G234" s="89"/>
      <c r="AB234" s="89">
        <v>2933377551.0204</v>
      </c>
      <c r="AC234" s="89">
        <v>3.8028805000000001</v>
      </c>
      <c r="AD234" s="89">
        <v>-3.9885068000000001</v>
      </c>
      <c r="AE234" s="89"/>
      <c r="AF234" s="89"/>
      <c r="AG234" s="89"/>
    </row>
    <row r="235" spans="2:33" x14ac:dyDescent="0.25">
      <c r="B235" s="89">
        <v>3094693877.5510001</v>
      </c>
      <c r="C235" s="89">
        <v>7.7807383999999997</v>
      </c>
      <c r="D235" s="89">
        <v>-0.59337276000000005</v>
      </c>
      <c r="E235" s="89"/>
      <c r="F235" s="89"/>
      <c r="G235" s="89"/>
      <c r="AB235" s="89">
        <v>3094693877.5510001</v>
      </c>
      <c r="AC235" s="89">
        <v>4.3772855000000002</v>
      </c>
      <c r="AD235" s="89">
        <v>-3.5967085000000001</v>
      </c>
      <c r="AE235" s="89"/>
      <c r="AF235" s="89"/>
      <c r="AG235" s="89"/>
    </row>
    <row r="236" spans="2:33" x14ac:dyDescent="0.25">
      <c r="B236" s="89">
        <v>3256010204.0816002</v>
      </c>
      <c r="C236" s="89">
        <v>8.9754477000000001</v>
      </c>
      <c r="D236" s="89">
        <v>0.94748728999999998</v>
      </c>
      <c r="E236" s="89"/>
      <c r="F236" s="89"/>
      <c r="G236" s="89"/>
      <c r="AB236" s="89">
        <v>3256010204.0816002</v>
      </c>
      <c r="AC236" s="89">
        <v>6.3359107999999997</v>
      </c>
      <c r="AD236" s="89">
        <v>-1.6770518999999999</v>
      </c>
      <c r="AE236" s="89"/>
      <c r="AF236" s="89"/>
      <c r="AG236" s="89"/>
    </row>
    <row r="237" spans="2:33" x14ac:dyDescent="0.25">
      <c r="B237" s="89">
        <v>3417326530.6121998</v>
      </c>
      <c r="C237" s="89">
        <v>10.255459</v>
      </c>
      <c r="D237" s="89">
        <v>2.2882452</v>
      </c>
      <c r="E237" s="89"/>
      <c r="F237" s="89"/>
      <c r="G237" s="89"/>
      <c r="AB237" s="89">
        <v>3417326530.6121998</v>
      </c>
      <c r="AC237" s="89">
        <v>8.1455325999999992</v>
      </c>
      <c r="AD237" s="89">
        <v>8.5670768999999994E-2</v>
      </c>
      <c r="AE237" s="89"/>
      <c r="AF237" s="89"/>
      <c r="AG237" s="89"/>
    </row>
    <row r="238" spans="2:33" x14ac:dyDescent="0.25">
      <c r="B238" s="89">
        <v>3578642857.1429</v>
      </c>
      <c r="C238" s="89">
        <v>9.8938998999999992</v>
      </c>
      <c r="D238" s="89">
        <v>1.8159491000000001</v>
      </c>
      <c r="E238" s="89"/>
      <c r="F238" s="89"/>
      <c r="G238" s="89"/>
      <c r="AB238" s="89">
        <v>3578642857.1429</v>
      </c>
      <c r="AC238" s="89">
        <v>8.5575466000000002</v>
      </c>
      <c r="AD238" s="89">
        <v>0.18937921999999999</v>
      </c>
      <c r="AE238" s="89"/>
      <c r="AF238" s="89"/>
      <c r="AG238" s="89"/>
    </row>
    <row r="239" spans="2:33" x14ac:dyDescent="0.25">
      <c r="B239" s="89">
        <v>3739959183.6735001</v>
      </c>
      <c r="C239" s="89">
        <v>10.733946</v>
      </c>
      <c r="D239" s="89">
        <v>2.5534732</v>
      </c>
      <c r="E239" s="89"/>
      <c r="F239" s="89"/>
      <c r="G239" s="89"/>
      <c r="AB239" s="89">
        <v>3739959183.6735001</v>
      </c>
      <c r="AC239" s="89">
        <v>9.5058947000000007</v>
      </c>
      <c r="AD239" s="89">
        <v>1.0227862999999999</v>
      </c>
      <c r="AE239" s="89"/>
      <c r="AF239" s="89"/>
      <c r="AG239" s="89"/>
    </row>
    <row r="240" spans="2:33" x14ac:dyDescent="0.25">
      <c r="B240" s="89">
        <v>3901275510.2041001</v>
      </c>
      <c r="C240" s="89">
        <v>11.878591999999999</v>
      </c>
      <c r="D240" s="89">
        <v>3.7126706</v>
      </c>
      <c r="E240" s="89"/>
      <c r="F240" s="89"/>
      <c r="G240" s="89"/>
      <c r="AB240" s="89">
        <v>3901275510.2041001</v>
      </c>
      <c r="AC240" s="89">
        <v>10.034228000000001</v>
      </c>
      <c r="AD240" s="89">
        <v>1.6421431</v>
      </c>
      <c r="AE240" s="89"/>
      <c r="AF240" s="89"/>
      <c r="AG240" s="89"/>
    </row>
    <row r="241" spans="2:33" x14ac:dyDescent="0.25">
      <c r="B241" s="89">
        <v>4062591836.7347002</v>
      </c>
      <c r="C241" s="89">
        <v>13.436597000000001</v>
      </c>
      <c r="D241" s="89">
        <v>5.4973821999999997</v>
      </c>
      <c r="E241" s="89"/>
      <c r="F241" s="89"/>
      <c r="G241" s="89"/>
      <c r="AB241" s="89">
        <v>4062591836.7347002</v>
      </c>
      <c r="AC241" s="89">
        <v>10.812208999999999</v>
      </c>
      <c r="AD241" s="89">
        <v>2.0387740000000001</v>
      </c>
      <c r="AE241" s="89"/>
      <c r="AF241" s="89"/>
      <c r="AG241" s="89"/>
    </row>
    <row r="242" spans="2:33" x14ac:dyDescent="0.25">
      <c r="B242" s="89">
        <v>4223908163.2652998</v>
      </c>
      <c r="C242" s="89">
        <v>15.452203000000001</v>
      </c>
      <c r="D242" s="89">
        <v>7.1884221999999998</v>
      </c>
      <c r="E242" s="89"/>
      <c r="F242" s="89"/>
      <c r="G242" s="89"/>
      <c r="AB242" s="89">
        <v>4223908163.2652998</v>
      </c>
      <c r="AC242" s="89">
        <v>10.719716</v>
      </c>
      <c r="AD242" s="89">
        <v>1.9530953</v>
      </c>
      <c r="AE242" s="89"/>
      <c r="AF242" s="89"/>
      <c r="AG242" s="89"/>
    </row>
    <row r="243" spans="2:33" x14ac:dyDescent="0.25">
      <c r="B243" s="89">
        <v>4385224489.7959003</v>
      </c>
      <c r="C243" s="89">
        <v>15.292934000000001</v>
      </c>
      <c r="D243" s="89">
        <v>7.2732619999999999</v>
      </c>
      <c r="E243" s="89"/>
      <c r="F243" s="89"/>
      <c r="G243" s="89"/>
      <c r="AB243" s="89">
        <v>4385224489.7959003</v>
      </c>
      <c r="AC243" s="89">
        <v>10.714551</v>
      </c>
      <c r="AD243" s="89">
        <v>1.8965588</v>
      </c>
      <c r="AE243" s="89"/>
      <c r="AF243" s="89"/>
      <c r="AG243" s="89"/>
    </row>
    <row r="244" spans="2:33" x14ac:dyDescent="0.25">
      <c r="B244" s="89">
        <v>4546540816.3264999</v>
      </c>
      <c r="C244" s="89">
        <v>14.408628999999999</v>
      </c>
      <c r="D244" s="89">
        <v>6.5204658999999996</v>
      </c>
      <c r="E244" s="89"/>
      <c r="F244" s="89"/>
      <c r="G244" s="89"/>
      <c r="AB244" s="89">
        <v>4546540816.3264999</v>
      </c>
      <c r="AC244" s="89">
        <v>11.16703</v>
      </c>
      <c r="AD244" s="89">
        <v>2.1675775000000002</v>
      </c>
      <c r="AE244" s="89"/>
      <c r="AF244" s="89"/>
      <c r="AG244" s="89"/>
    </row>
    <row r="245" spans="2:33" x14ac:dyDescent="0.25">
      <c r="B245" s="89">
        <v>4707857142.8570995</v>
      </c>
      <c r="C245" s="89">
        <v>14.825886000000001</v>
      </c>
      <c r="D245" s="89">
        <v>6.5945897000000002</v>
      </c>
      <c r="E245" s="89"/>
      <c r="F245" s="89"/>
      <c r="G245" s="89"/>
      <c r="AB245" s="89">
        <v>4707857142.8570995</v>
      </c>
      <c r="AC245" s="89">
        <v>13.917745999999999</v>
      </c>
      <c r="AD245" s="89">
        <v>4.8102298000000001</v>
      </c>
      <c r="AE245" s="89"/>
      <c r="AF245" s="89"/>
      <c r="AG245" s="89"/>
    </row>
    <row r="246" spans="2:33" x14ac:dyDescent="0.25">
      <c r="B246" s="89">
        <v>4869173469.3878002</v>
      </c>
      <c r="C246" s="89">
        <v>14.832195</v>
      </c>
      <c r="D246" s="89">
        <v>6.8468966</v>
      </c>
      <c r="E246" s="89"/>
      <c r="F246" s="89"/>
      <c r="G246" s="89"/>
      <c r="AB246" s="89">
        <v>4869173469.3878002</v>
      </c>
      <c r="AC246" s="89">
        <v>16.768356000000001</v>
      </c>
      <c r="AD246" s="89">
        <v>8.0580750000000005</v>
      </c>
      <c r="AE246" s="89"/>
      <c r="AF246" s="89"/>
      <c r="AG246" s="89"/>
    </row>
    <row r="247" spans="2:33" x14ac:dyDescent="0.25">
      <c r="B247" s="89">
        <v>5030489795.9183998</v>
      </c>
      <c r="C247" s="89">
        <v>13.333283</v>
      </c>
      <c r="D247" s="89">
        <v>5.2592429999999997</v>
      </c>
      <c r="E247" s="89"/>
      <c r="F247" s="89"/>
      <c r="G247" s="89"/>
      <c r="AB247" s="89">
        <v>5030489795.9183998</v>
      </c>
      <c r="AC247" s="89">
        <v>15.810045000000001</v>
      </c>
      <c r="AD247" s="89">
        <v>6.7191076000000001</v>
      </c>
      <c r="AE247" s="89"/>
      <c r="AF247" s="89"/>
      <c r="AG247" s="89"/>
    </row>
    <row r="248" spans="2:33" x14ac:dyDescent="0.25">
      <c r="B248" s="89">
        <v>5191806122.4490004</v>
      </c>
      <c r="C248" s="89">
        <v>12.455636999999999</v>
      </c>
      <c r="D248" s="89">
        <v>4.1773233000000003</v>
      </c>
      <c r="E248" s="89"/>
      <c r="F248" s="89"/>
      <c r="G248" s="89"/>
      <c r="AB248" s="89">
        <v>5191806122.4490004</v>
      </c>
      <c r="AC248" s="89">
        <v>16.853563000000001</v>
      </c>
      <c r="AD248" s="89">
        <v>7.5349149999999998</v>
      </c>
      <c r="AE248" s="89"/>
      <c r="AF248" s="89"/>
      <c r="AG248" s="89"/>
    </row>
    <row r="249" spans="2:33" x14ac:dyDescent="0.25">
      <c r="B249" s="89">
        <v>5353122448.9796</v>
      </c>
      <c r="C249" s="89">
        <v>11.764252000000001</v>
      </c>
      <c r="D249" s="89">
        <v>3.4958847</v>
      </c>
      <c r="E249" s="89"/>
      <c r="F249" s="89"/>
      <c r="G249" s="89"/>
      <c r="AB249" s="89">
        <v>5353122448.9796</v>
      </c>
      <c r="AC249" s="89">
        <v>18.783878000000001</v>
      </c>
      <c r="AD249" s="89">
        <v>9.6019038999999999</v>
      </c>
      <c r="AE249" s="89"/>
      <c r="AF249" s="89"/>
      <c r="AG249" s="89"/>
    </row>
    <row r="250" spans="2:33" x14ac:dyDescent="0.25">
      <c r="B250" s="89">
        <v>5514438775.5101995</v>
      </c>
      <c r="C250" s="89">
        <v>11.988167000000001</v>
      </c>
      <c r="D250" s="89">
        <v>3.9648728000000002</v>
      </c>
      <c r="E250" s="89"/>
      <c r="F250" s="89"/>
      <c r="G250" s="89"/>
      <c r="AB250" s="89">
        <v>5514438775.5101995</v>
      </c>
      <c r="AC250" s="89">
        <v>17.991347999999999</v>
      </c>
      <c r="AD250" s="89">
        <v>8.2975110999999995</v>
      </c>
      <c r="AE250" s="89"/>
      <c r="AF250" s="89"/>
      <c r="AG250" s="89"/>
    </row>
    <row r="251" spans="2:33" x14ac:dyDescent="0.25">
      <c r="B251" s="89">
        <v>5675755102.0408001</v>
      </c>
      <c r="C251" s="89">
        <v>12.765027</v>
      </c>
      <c r="D251" s="89">
        <v>4.5896511000000002</v>
      </c>
      <c r="E251" s="89"/>
      <c r="F251" s="89"/>
      <c r="G251" s="89"/>
      <c r="AB251" s="89">
        <v>5675755102.0408001</v>
      </c>
      <c r="AC251" s="89">
        <v>17.073150999999999</v>
      </c>
      <c r="AD251" s="89">
        <v>7.3053397999999996</v>
      </c>
      <c r="AE251" s="89"/>
      <c r="AF251" s="89"/>
      <c r="AG251" s="89"/>
    </row>
    <row r="252" spans="2:33" x14ac:dyDescent="0.25">
      <c r="B252" s="89">
        <v>5837071428.5713997</v>
      </c>
      <c r="C252" s="89">
        <v>13.627205</v>
      </c>
      <c r="D252" s="89">
        <v>5.0529513000000001</v>
      </c>
      <c r="E252" s="89"/>
      <c r="F252" s="89"/>
      <c r="G252" s="89"/>
      <c r="AB252" s="89">
        <v>5837071428.5713997</v>
      </c>
      <c r="AC252" s="89">
        <v>15.734653</v>
      </c>
      <c r="AD252" s="89">
        <v>5.9073234000000001</v>
      </c>
      <c r="AE252" s="89"/>
      <c r="AF252" s="89"/>
      <c r="AG252" s="89"/>
    </row>
    <row r="253" spans="2:33" x14ac:dyDescent="0.25">
      <c r="B253" s="89">
        <v>5998387755.1020002</v>
      </c>
      <c r="C253" s="89">
        <v>12.941052000000001</v>
      </c>
      <c r="D253" s="89">
        <v>4.9446173</v>
      </c>
      <c r="E253" s="89"/>
      <c r="F253" s="89"/>
      <c r="G253" s="89"/>
      <c r="AB253" s="89">
        <v>5998387755.1020002</v>
      </c>
      <c r="AC253" s="89">
        <v>15.682366</v>
      </c>
      <c r="AD253" s="89">
        <v>5.9346933000000002</v>
      </c>
      <c r="AE253" s="89"/>
      <c r="AF253" s="89"/>
      <c r="AG253" s="89"/>
    </row>
    <row r="254" spans="2:33" x14ac:dyDescent="0.25">
      <c r="B254" s="89">
        <v>6159704081.6327</v>
      </c>
      <c r="C254" s="89">
        <v>12.717421999999999</v>
      </c>
      <c r="D254" s="89">
        <v>4.4119897000000003</v>
      </c>
      <c r="E254" s="89"/>
      <c r="F254" s="89"/>
      <c r="G254" s="89"/>
      <c r="AB254" s="89">
        <v>6159704081.6327</v>
      </c>
      <c r="AC254" s="89">
        <v>15.775745000000001</v>
      </c>
      <c r="AD254" s="89">
        <v>5.6914420000000003</v>
      </c>
      <c r="AE254" s="89"/>
      <c r="AF254" s="89"/>
      <c r="AG254" s="89"/>
    </row>
    <row r="255" spans="2:33" x14ac:dyDescent="0.25">
      <c r="B255" s="89">
        <v>6321020408.1632996</v>
      </c>
      <c r="C255" s="89">
        <v>14.577453</v>
      </c>
      <c r="D255" s="89">
        <v>5.8476547999999999</v>
      </c>
      <c r="E255" s="89"/>
      <c r="F255" s="89"/>
      <c r="G255" s="89"/>
      <c r="AB255" s="89">
        <v>6321020408.1632996</v>
      </c>
      <c r="AC255" s="89">
        <v>14.024234</v>
      </c>
      <c r="AD255" s="89">
        <v>4.0392332</v>
      </c>
      <c r="AE255" s="89"/>
      <c r="AF255" s="89"/>
      <c r="AG255" s="89"/>
    </row>
    <row r="256" spans="2:33" x14ac:dyDescent="0.25">
      <c r="B256" s="89">
        <v>6482336734.6939001</v>
      </c>
      <c r="C256" s="89">
        <v>12.672359</v>
      </c>
      <c r="D256" s="89">
        <v>4.1435012999999996</v>
      </c>
      <c r="E256" s="89"/>
      <c r="F256" s="89"/>
      <c r="G256" s="89"/>
      <c r="AB256" s="89">
        <v>6482336734.6939001</v>
      </c>
      <c r="AC256" s="89">
        <v>13.365532</v>
      </c>
      <c r="AD256" s="89">
        <v>3.8297148000000001</v>
      </c>
      <c r="AE256" s="89"/>
      <c r="AF256" s="89"/>
      <c r="AG256" s="89"/>
    </row>
    <row r="257" spans="2:33" x14ac:dyDescent="0.25">
      <c r="B257" s="89">
        <v>6643653061.2244997</v>
      </c>
      <c r="C257" s="89">
        <v>11.359719</v>
      </c>
      <c r="D257" s="89">
        <v>3.1035824000000001</v>
      </c>
      <c r="E257" s="89"/>
      <c r="F257" s="89"/>
      <c r="G257" s="89"/>
      <c r="AB257" s="89">
        <v>6643653061.2244997</v>
      </c>
      <c r="AC257" s="89">
        <v>13.958197</v>
      </c>
      <c r="AD257" s="89">
        <v>3.5276942</v>
      </c>
      <c r="AE257" s="89"/>
      <c r="AF257" s="89"/>
      <c r="AG257" s="89"/>
    </row>
    <row r="258" spans="2:33" x14ac:dyDescent="0.25">
      <c r="B258" s="89">
        <v>6804969387.7551003</v>
      </c>
      <c r="C258" s="89">
        <v>12.918993</v>
      </c>
      <c r="D258" s="89">
        <v>4.0297917999999999</v>
      </c>
      <c r="E258" s="89"/>
      <c r="F258" s="89"/>
      <c r="G258" s="89"/>
      <c r="AB258" s="89">
        <v>6804969387.7551003</v>
      </c>
      <c r="AC258" s="89">
        <v>14.132558</v>
      </c>
      <c r="AD258" s="89">
        <v>3.8472871999999998</v>
      </c>
      <c r="AE258" s="89"/>
      <c r="AF258" s="89"/>
      <c r="AG258" s="89"/>
    </row>
    <row r="259" spans="2:33" x14ac:dyDescent="0.25">
      <c r="B259" s="89">
        <v>6966285714.2856998</v>
      </c>
      <c r="C259" s="89">
        <v>12.768846</v>
      </c>
      <c r="D259" s="89">
        <v>4.0820373999999999</v>
      </c>
      <c r="E259" s="89"/>
      <c r="F259" s="89"/>
      <c r="G259" s="89"/>
      <c r="AB259" s="89">
        <v>6966285714.2856998</v>
      </c>
      <c r="AC259" s="89">
        <v>13.509842000000001</v>
      </c>
      <c r="AD259" s="89">
        <v>3.5766721000000001</v>
      </c>
      <c r="AE259" s="89"/>
      <c r="AF259" s="89"/>
      <c r="AG259" s="89"/>
    </row>
    <row r="260" spans="2:33" x14ac:dyDescent="0.25">
      <c r="B260" s="89">
        <v>7127602040.8163004</v>
      </c>
      <c r="C260" s="89">
        <v>11.215028999999999</v>
      </c>
      <c r="D260" s="89">
        <v>2.8979887999999998</v>
      </c>
      <c r="E260" s="89"/>
      <c r="F260" s="89"/>
      <c r="G260" s="89"/>
      <c r="AB260" s="89">
        <v>7127602040.8163004</v>
      </c>
      <c r="AC260" s="89">
        <v>14.828834000000001</v>
      </c>
      <c r="AD260" s="89">
        <v>4.3250302999999999</v>
      </c>
      <c r="AE260" s="89"/>
      <c r="AF260" s="89"/>
      <c r="AG260" s="89"/>
    </row>
    <row r="261" spans="2:33" x14ac:dyDescent="0.25">
      <c r="B261" s="89">
        <v>7288918367.3469</v>
      </c>
      <c r="C261" s="89">
        <v>13.555241000000001</v>
      </c>
      <c r="D261" s="89">
        <v>4.1018480999999998</v>
      </c>
      <c r="E261" s="89"/>
      <c r="F261" s="89"/>
      <c r="G261" s="89"/>
      <c r="AB261" s="89">
        <v>7288918367.3469</v>
      </c>
      <c r="AC261" s="89">
        <v>16.141098</v>
      </c>
      <c r="AD261" s="89">
        <v>5.2785133999999996</v>
      </c>
      <c r="AE261" s="89"/>
      <c r="AF261" s="89"/>
      <c r="AG261" s="89"/>
    </row>
    <row r="262" spans="2:33" x14ac:dyDescent="0.25">
      <c r="B262" s="89">
        <v>7450234693.8775997</v>
      </c>
      <c r="C262" s="89">
        <v>13.608904000000001</v>
      </c>
      <c r="D262" s="89">
        <v>4.7153372999999998</v>
      </c>
      <c r="E262" s="89"/>
      <c r="F262" s="89"/>
      <c r="G262" s="89"/>
      <c r="AB262" s="89">
        <v>7450234693.8775997</v>
      </c>
      <c r="AC262" s="89">
        <v>15.012107</v>
      </c>
      <c r="AD262" s="89">
        <v>4.8938999000000001</v>
      </c>
      <c r="AE262" s="89"/>
      <c r="AF262" s="89"/>
      <c r="AG262" s="89"/>
    </row>
    <row r="263" spans="2:33" x14ac:dyDescent="0.25">
      <c r="B263" s="89">
        <v>7611551020.4082003</v>
      </c>
      <c r="C263" s="89">
        <v>12.896732999999999</v>
      </c>
      <c r="D263" s="89">
        <v>4.4918060000000004</v>
      </c>
      <c r="E263" s="89"/>
      <c r="F263" s="89"/>
      <c r="G263" s="89"/>
      <c r="AB263" s="89">
        <v>7611551020.4082003</v>
      </c>
      <c r="AC263" s="89">
        <v>15.153632999999999</v>
      </c>
      <c r="AD263" s="89">
        <v>4.8289175000000002</v>
      </c>
      <c r="AE263" s="89"/>
      <c r="AF263" s="89"/>
      <c r="AG263" s="89"/>
    </row>
    <row r="264" spans="2:33" x14ac:dyDescent="0.25">
      <c r="B264" s="89">
        <v>7772867346.9387999</v>
      </c>
      <c r="C264" s="89">
        <v>14.798988</v>
      </c>
      <c r="D264" s="89">
        <v>5.394825</v>
      </c>
      <c r="E264" s="89"/>
      <c r="F264" s="89"/>
      <c r="G264" s="89"/>
      <c r="AB264" s="89">
        <v>7772867346.9387999</v>
      </c>
      <c r="AC264" s="89">
        <v>16.507239999999999</v>
      </c>
      <c r="AD264" s="89">
        <v>5.4579414999999996</v>
      </c>
      <c r="AE264" s="89"/>
      <c r="AF264" s="89"/>
      <c r="AG264" s="89"/>
    </row>
    <row r="265" spans="2:33" x14ac:dyDescent="0.25">
      <c r="B265" s="89">
        <v>7934183673.4694004</v>
      </c>
      <c r="C265" s="89">
        <v>15.390698</v>
      </c>
      <c r="D265" s="89">
        <v>6.4977492999999997</v>
      </c>
      <c r="E265" s="89"/>
      <c r="F265" s="89"/>
      <c r="G265" s="89"/>
      <c r="AB265" s="89">
        <v>7934183673.4694004</v>
      </c>
      <c r="AC265" s="89">
        <v>16.313509</v>
      </c>
      <c r="AD265" s="89">
        <v>6.1166843999999996</v>
      </c>
      <c r="AE265" s="89"/>
      <c r="AF265" s="89"/>
      <c r="AG265" s="89"/>
    </row>
    <row r="266" spans="2:33" x14ac:dyDescent="0.25">
      <c r="B266" s="89">
        <v>8095500000</v>
      </c>
      <c r="C266" s="89">
        <v>15.383856</v>
      </c>
      <c r="D266" s="89">
        <v>6.7659273000000004</v>
      </c>
      <c r="E266" s="89"/>
      <c r="F266" s="89"/>
      <c r="G266" s="89"/>
      <c r="AB266" s="89">
        <v>8095500000</v>
      </c>
      <c r="AC266" s="89">
        <v>16.695388999999999</v>
      </c>
      <c r="AD266" s="89">
        <v>6.2835425999999996</v>
      </c>
      <c r="AE266" s="89"/>
      <c r="AF266" s="89"/>
      <c r="AG266" s="89"/>
    </row>
    <row r="267" spans="2:33" x14ac:dyDescent="0.25">
      <c r="B267" s="89">
        <v>8256816326.5305996</v>
      </c>
      <c r="C267" s="89">
        <v>16.601977999999999</v>
      </c>
      <c r="D267" s="89">
        <v>7.3077177999999998</v>
      </c>
      <c r="E267" s="89"/>
      <c r="F267" s="89"/>
      <c r="G267" s="89"/>
      <c r="AB267" s="89">
        <v>8256816326.5305996</v>
      </c>
      <c r="AC267" s="89">
        <v>18.261292000000001</v>
      </c>
      <c r="AD267" s="89">
        <v>7.2315135000000001</v>
      </c>
      <c r="AE267" s="89"/>
      <c r="AF267" s="89"/>
      <c r="AG267" s="89"/>
    </row>
    <row r="268" spans="2:33" x14ac:dyDescent="0.25">
      <c r="B268" s="89">
        <v>8418132653.0612001</v>
      </c>
      <c r="C268" s="89">
        <v>16.253844999999998</v>
      </c>
      <c r="D268" s="89">
        <v>7.1515503000000002</v>
      </c>
      <c r="E268" s="89"/>
      <c r="F268" s="89"/>
      <c r="G268" s="89"/>
      <c r="AB268" s="89">
        <v>8418132653.0612001</v>
      </c>
      <c r="AC268" s="89">
        <v>18.104427000000001</v>
      </c>
      <c r="AD268" s="89">
        <v>7.6206788999999997</v>
      </c>
      <c r="AE268" s="89"/>
      <c r="AF268" s="89"/>
      <c r="AG268" s="89"/>
    </row>
    <row r="269" spans="2:33" x14ac:dyDescent="0.25">
      <c r="B269" s="89">
        <v>8579448979.5917997</v>
      </c>
      <c r="C269" s="89">
        <v>16.192028000000001</v>
      </c>
      <c r="D269" s="89">
        <v>7.4527096999999998</v>
      </c>
      <c r="E269" s="89"/>
      <c r="F269" s="89"/>
      <c r="G269" s="89"/>
      <c r="AB269" s="89">
        <v>8579448979.5917997</v>
      </c>
      <c r="AC269" s="89">
        <v>19.412307999999999</v>
      </c>
      <c r="AD269" s="89">
        <v>8.6568546000000008</v>
      </c>
      <c r="AE269" s="89"/>
      <c r="AF269" s="89"/>
      <c r="AG269" s="89"/>
    </row>
    <row r="270" spans="2:33" x14ac:dyDescent="0.25">
      <c r="B270" s="89">
        <v>8740765306.1224003</v>
      </c>
      <c r="C270" s="89">
        <v>15.435022</v>
      </c>
      <c r="D270" s="89">
        <v>6.1160851000000003</v>
      </c>
      <c r="E270" s="89"/>
      <c r="F270" s="89"/>
      <c r="G270" s="89"/>
      <c r="AB270" s="89">
        <v>8740765306.1224003</v>
      </c>
      <c r="AC270" s="89">
        <v>18.955770000000001</v>
      </c>
      <c r="AD270" s="89">
        <v>7.7881112000000003</v>
      </c>
      <c r="AE270" s="89"/>
      <c r="AF270" s="89"/>
      <c r="AG270" s="89"/>
    </row>
    <row r="271" spans="2:33" x14ac:dyDescent="0.25">
      <c r="B271" s="89">
        <v>8902081632.6530991</v>
      </c>
      <c r="C271" s="89">
        <v>14.976495</v>
      </c>
      <c r="D271" s="89">
        <v>5.6328453999999999</v>
      </c>
      <c r="E271" s="89"/>
      <c r="F271" s="89"/>
      <c r="G271" s="89"/>
      <c r="AB271" s="89">
        <v>8902081632.6530991</v>
      </c>
      <c r="AC271" s="89">
        <v>18.936115000000001</v>
      </c>
      <c r="AD271" s="89">
        <v>8.1415194999999994</v>
      </c>
      <c r="AE271" s="89"/>
      <c r="AF271" s="89"/>
      <c r="AG271" s="89"/>
    </row>
    <row r="272" spans="2:33" x14ac:dyDescent="0.25">
      <c r="B272" s="89">
        <v>9063397959.1837006</v>
      </c>
      <c r="C272" s="89">
        <v>13.00572</v>
      </c>
      <c r="D272" s="89">
        <v>4.1727781000000004</v>
      </c>
      <c r="E272" s="89"/>
      <c r="F272" s="89"/>
      <c r="G272" s="89"/>
      <c r="AB272" s="89">
        <v>9063397959.1837006</v>
      </c>
      <c r="AC272" s="89">
        <v>18.566986</v>
      </c>
      <c r="AD272" s="89">
        <v>7.8462205000000003</v>
      </c>
      <c r="AE272" s="89"/>
      <c r="AF272" s="89"/>
      <c r="AG272" s="89"/>
    </row>
    <row r="273" spans="2:33" x14ac:dyDescent="0.25">
      <c r="B273" s="89">
        <v>9224714285.7143002</v>
      </c>
      <c r="C273" s="89">
        <v>13.543397000000001</v>
      </c>
      <c r="D273" s="89">
        <v>4.1755633000000003</v>
      </c>
      <c r="E273" s="89"/>
      <c r="F273" s="89"/>
      <c r="G273" s="89"/>
      <c r="AB273" s="89">
        <v>9224714285.7143002</v>
      </c>
      <c r="AC273" s="89">
        <v>18.559546000000001</v>
      </c>
      <c r="AD273" s="89">
        <v>7.4675631999999998</v>
      </c>
      <c r="AE273" s="89"/>
      <c r="AF273" s="89"/>
      <c r="AG273" s="89"/>
    </row>
    <row r="274" spans="2:33" x14ac:dyDescent="0.25">
      <c r="B274" s="89">
        <v>9386030612.2448997</v>
      </c>
      <c r="C274" s="89">
        <v>13.683135</v>
      </c>
      <c r="D274" s="89">
        <v>4.2897825000000003</v>
      </c>
      <c r="E274" s="89"/>
      <c r="F274" s="89"/>
      <c r="G274" s="89"/>
      <c r="AB274" s="89">
        <v>9386030612.2448997</v>
      </c>
      <c r="AC274" s="89">
        <v>18.119564</v>
      </c>
      <c r="AD274" s="89">
        <v>7.2444353000000001</v>
      </c>
      <c r="AE274" s="89"/>
      <c r="AF274" s="89"/>
      <c r="AG274" s="89"/>
    </row>
    <row r="275" spans="2:33" x14ac:dyDescent="0.25">
      <c r="B275" s="89">
        <v>9547346938.7754993</v>
      </c>
      <c r="C275" s="89">
        <v>12.788361999999999</v>
      </c>
      <c r="D275" s="89">
        <v>4.0238500000000004</v>
      </c>
      <c r="E275" s="89"/>
      <c r="F275" s="89"/>
      <c r="G275" s="89"/>
      <c r="AB275" s="89">
        <v>9547346938.7754993</v>
      </c>
      <c r="AC275" s="89">
        <v>15.246689999999999</v>
      </c>
      <c r="AD275" s="89">
        <v>4.7957353999999999</v>
      </c>
      <c r="AE275" s="89"/>
      <c r="AF275" s="89"/>
      <c r="AG275" s="89"/>
    </row>
    <row r="276" spans="2:33" x14ac:dyDescent="0.25">
      <c r="B276" s="89">
        <v>9708663265.3061008</v>
      </c>
      <c r="C276" s="89">
        <v>13.545432</v>
      </c>
      <c r="D276" s="89">
        <v>4.1997432999999997</v>
      </c>
      <c r="E276" s="89"/>
      <c r="F276" s="89"/>
      <c r="G276" s="89"/>
      <c r="AB276" s="89">
        <v>9708663265.3061008</v>
      </c>
      <c r="AC276" s="89">
        <v>15.381321</v>
      </c>
      <c r="AD276" s="89">
        <v>4.4889169000000004</v>
      </c>
      <c r="AE276" s="89"/>
      <c r="AF276" s="89"/>
      <c r="AG276" s="89"/>
    </row>
    <row r="277" spans="2:33" x14ac:dyDescent="0.25">
      <c r="B277" s="89">
        <v>9869979591.8367004</v>
      </c>
      <c r="C277" s="89">
        <v>13.728343000000001</v>
      </c>
      <c r="D277" s="89">
        <v>4.5791287000000001</v>
      </c>
      <c r="E277" s="89"/>
      <c r="F277" s="89"/>
      <c r="G277" s="89"/>
      <c r="AB277" s="89">
        <v>9869979591.8367004</v>
      </c>
      <c r="AC277" s="89">
        <v>15.039634</v>
      </c>
      <c r="AD277" s="89">
        <v>4.3693204000000003</v>
      </c>
      <c r="AE277" s="89"/>
      <c r="AF277" s="89"/>
      <c r="AG277" s="89"/>
    </row>
    <row r="278" spans="2:33" x14ac:dyDescent="0.25">
      <c r="B278" s="89">
        <v>10031295918.367001</v>
      </c>
      <c r="C278" s="89">
        <v>13.108219999999999</v>
      </c>
      <c r="D278" s="89">
        <v>4.2850150999999999</v>
      </c>
      <c r="E278" s="89"/>
      <c r="F278" s="89"/>
      <c r="G278" s="89"/>
      <c r="AB278" s="89">
        <v>10031295918.367001</v>
      </c>
      <c r="AC278" s="89">
        <v>14.705757999999999</v>
      </c>
      <c r="AD278" s="89">
        <v>4.3207927000000002</v>
      </c>
      <c r="AE278" s="89"/>
      <c r="AF278" s="89"/>
      <c r="AG278" s="89"/>
    </row>
    <row r="279" spans="2:33" x14ac:dyDescent="0.25">
      <c r="B279" s="89">
        <v>10192612244.898001</v>
      </c>
      <c r="C279" s="89">
        <v>14.271421</v>
      </c>
      <c r="D279" s="89">
        <v>4.7639560999999997</v>
      </c>
      <c r="E279" s="89"/>
      <c r="F279" s="89"/>
      <c r="G279" s="89"/>
      <c r="AB279" s="89">
        <v>10192612244.898001</v>
      </c>
      <c r="AC279" s="89">
        <v>16.662109000000001</v>
      </c>
      <c r="AD279" s="89">
        <v>5.6606750000000003</v>
      </c>
      <c r="AE279" s="89"/>
      <c r="AF279" s="89"/>
      <c r="AG279" s="89"/>
    </row>
    <row r="280" spans="2:33" x14ac:dyDescent="0.25">
      <c r="B280" s="89">
        <v>10353928571.429001</v>
      </c>
      <c r="C280" s="89">
        <v>14.753406999999999</v>
      </c>
      <c r="D280" s="89">
        <v>5.5571332</v>
      </c>
      <c r="E280" s="89"/>
      <c r="F280" s="89"/>
      <c r="G280" s="89"/>
      <c r="AB280" s="89">
        <v>10353928571.429001</v>
      </c>
      <c r="AC280" s="89">
        <v>17.194154999999999</v>
      </c>
      <c r="AD280" s="89">
        <v>6.4490990999999998</v>
      </c>
      <c r="AE280" s="89"/>
      <c r="AF280" s="89"/>
      <c r="AG280" s="89"/>
    </row>
    <row r="281" spans="2:33" x14ac:dyDescent="0.25">
      <c r="B281" s="89">
        <v>10515244897.959</v>
      </c>
      <c r="C281" s="89">
        <v>14.783056</v>
      </c>
      <c r="D281" s="89">
        <v>5.6965322</v>
      </c>
      <c r="E281" s="89"/>
      <c r="F281" s="89"/>
      <c r="G281" s="89"/>
      <c r="AB281" s="89">
        <v>10515244897.959</v>
      </c>
      <c r="AC281" s="89">
        <v>15.542118</v>
      </c>
      <c r="AD281" s="89">
        <v>5.0071206000000004</v>
      </c>
      <c r="AE281" s="89"/>
      <c r="AF281" s="89"/>
      <c r="AG281" s="89"/>
    </row>
    <row r="282" spans="2:33" x14ac:dyDescent="0.25">
      <c r="B282" s="89">
        <v>10676561224.49</v>
      </c>
      <c r="C282" s="89">
        <v>14.736737</v>
      </c>
      <c r="D282" s="89">
        <v>5.4629607</v>
      </c>
      <c r="E282" s="89"/>
      <c r="F282" s="89"/>
      <c r="G282" s="89"/>
      <c r="AB282" s="89">
        <v>10676561224.49</v>
      </c>
      <c r="AC282" s="89">
        <v>14.465021</v>
      </c>
      <c r="AD282" s="89">
        <v>3.8578402999999999</v>
      </c>
      <c r="AE282" s="89"/>
      <c r="AF282" s="89"/>
      <c r="AG282" s="89"/>
    </row>
    <row r="283" spans="2:33" x14ac:dyDescent="0.25">
      <c r="B283" s="89">
        <v>10837877551.02</v>
      </c>
      <c r="C283" s="89">
        <v>15.015226</v>
      </c>
      <c r="D283" s="89">
        <v>5.6558948000000004</v>
      </c>
      <c r="E283" s="89"/>
      <c r="F283" s="89"/>
      <c r="G283" s="89"/>
      <c r="AB283" s="89">
        <v>10837877551.02</v>
      </c>
      <c r="AC283" s="89">
        <v>13.813801</v>
      </c>
      <c r="AD283" s="89">
        <v>3.1608922000000002</v>
      </c>
      <c r="AE283" s="89"/>
      <c r="AF283" s="89"/>
      <c r="AG283" s="89"/>
    </row>
    <row r="284" spans="2:33" x14ac:dyDescent="0.25">
      <c r="B284" s="89">
        <v>10999193877.551001</v>
      </c>
      <c r="C284" s="89">
        <v>14.539569999999999</v>
      </c>
      <c r="D284" s="89">
        <v>5.1817307000000001</v>
      </c>
      <c r="E284" s="89"/>
      <c r="F284" s="89"/>
      <c r="G284" s="89"/>
      <c r="AB284" s="89">
        <v>10999193877.551001</v>
      </c>
      <c r="AC284" s="89">
        <v>12.778805</v>
      </c>
      <c r="AD284" s="89">
        <v>2.3580439000000002</v>
      </c>
      <c r="AE284" s="89"/>
      <c r="AF284" s="89"/>
      <c r="AG284" s="89"/>
    </row>
    <row r="285" spans="2:33" x14ac:dyDescent="0.25">
      <c r="B285" s="89">
        <v>11160510204.082001</v>
      </c>
      <c r="C285" s="89">
        <v>14.656786</v>
      </c>
      <c r="D285" s="89">
        <v>5.0622182000000002</v>
      </c>
      <c r="E285" s="89"/>
      <c r="F285" s="89"/>
      <c r="G285" s="89"/>
      <c r="AB285" s="89">
        <v>11160510204.082001</v>
      </c>
      <c r="AC285" s="89">
        <v>12.191541000000001</v>
      </c>
      <c r="AD285" s="89">
        <v>1.6319817000000001</v>
      </c>
      <c r="AE285" s="89"/>
      <c r="AF285" s="89"/>
      <c r="AG285" s="89"/>
    </row>
    <row r="286" spans="2:33" x14ac:dyDescent="0.25">
      <c r="B286" s="89">
        <v>11321826530.612</v>
      </c>
      <c r="C286" s="89">
        <v>14.871264999999999</v>
      </c>
      <c r="D286" s="89">
        <v>5.2243199000000002</v>
      </c>
      <c r="E286" s="89"/>
      <c r="F286" s="89"/>
      <c r="G286" s="89"/>
      <c r="AB286" s="89">
        <v>11321826530.612</v>
      </c>
      <c r="AC286" s="89">
        <v>11.912834</v>
      </c>
      <c r="AD286" s="89">
        <v>1.5416483000000001</v>
      </c>
      <c r="AE286" s="89"/>
      <c r="AF286" s="89"/>
      <c r="AG286" s="89"/>
    </row>
    <row r="287" spans="2:33" x14ac:dyDescent="0.25">
      <c r="B287" s="89">
        <v>11483142857.143</v>
      </c>
      <c r="C287" s="89">
        <v>15.112329000000001</v>
      </c>
      <c r="D287" s="89">
        <v>5.2315164000000003</v>
      </c>
      <c r="E287" s="89"/>
      <c r="F287" s="89"/>
      <c r="G287" s="89"/>
      <c r="AB287" s="89">
        <v>11483142857.143</v>
      </c>
      <c r="AC287" s="89">
        <v>12.152008</v>
      </c>
      <c r="AD287" s="89">
        <v>1.8718900999999999</v>
      </c>
      <c r="AE287" s="89"/>
      <c r="AF287" s="89"/>
      <c r="AG287" s="89"/>
    </row>
    <row r="288" spans="2:33" x14ac:dyDescent="0.25">
      <c r="B288" s="89">
        <v>11644459183.673</v>
      </c>
      <c r="C288" s="89">
        <v>15.439705999999999</v>
      </c>
      <c r="D288" s="89">
        <v>5.2136087</v>
      </c>
      <c r="E288" s="89"/>
      <c r="F288" s="89"/>
      <c r="G288" s="89"/>
      <c r="AB288" s="89">
        <v>11644459183.673</v>
      </c>
      <c r="AC288" s="89">
        <v>12.738388</v>
      </c>
      <c r="AD288" s="89">
        <v>2.4372897</v>
      </c>
      <c r="AE288" s="89"/>
      <c r="AF288" s="89"/>
      <c r="AG288" s="89"/>
    </row>
    <row r="289" spans="2:33" x14ac:dyDescent="0.25">
      <c r="B289" s="89">
        <v>11805775510.204</v>
      </c>
      <c r="C289" s="89">
        <v>15.846246000000001</v>
      </c>
      <c r="D289" s="89">
        <v>5.3179097000000004</v>
      </c>
      <c r="E289" s="89"/>
      <c r="F289" s="89"/>
      <c r="G289" s="89"/>
      <c r="AB289" s="89">
        <v>11805775510.204</v>
      </c>
      <c r="AC289" s="89">
        <v>13.272914</v>
      </c>
      <c r="AD289" s="89">
        <v>2.9214362999999999</v>
      </c>
      <c r="AE289" s="89"/>
      <c r="AF289" s="89"/>
      <c r="AG289" s="89"/>
    </row>
    <row r="290" spans="2:33" x14ac:dyDescent="0.25">
      <c r="B290" s="89">
        <v>11967091836.735001</v>
      </c>
      <c r="C290" s="89">
        <v>16.076384000000001</v>
      </c>
      <c r="D290" s="89">
        <v>4.8973431999999999</v>
      </c>
      <c r="E290" s="89"/>
      <c r="F290" s="89"/>
      <c r="G290" s="89"/>
      <c r="AB290" s="89">
        <v>11967091836.735001</v>
      </c>
      <c r="AC290" s="89">
        <v>13.391935999999999</v>
      </c>
      <c r="AD290" s="89">
        <v>3.2517168999999999</v>
      </c>
      <c r="AE290" s="89"/>
      <c r="AF290" s="89"/>
      <c r="AG290" s="89"/>
    </row>
    <row r="291" spans="2:33" x14ac:dyDescent="0.25">
      <c r="B291" s="89">
        <v>12128408163.264999</v>
      </c>
      <c r="C291" s="89">
        <v>15.967181</v>
      </c>
      <c r="D291" s="89">
        <v>4.4209256000000003</v>
      </c>
      <c r="E291" s="89"/>
      <c r="F291" s="89"/>
      <c r="G291" s="89"/>
      <c r="AB291" s="89">
        <v>12128408163.264999</v>
      </c>
      <c r="AC291" s="89">
        <v>12.972782</v>
      </c>
      <c r="AD291" s="89">
        <v>2.6376938999999999</v>
      </c>
      <c r="AE291" s="89"/>
      <c r="AF291" s="89"/>
      <c r="AG291" s="89"/>
    </row>
    <row r="292" spans="2:33" x14ac:dyDescent="0.25">
      <c r="B292" s="89">
        <v>12289724489.796</v>
      </c>
      <c r="C292" s="89">
        <v>16.693148000000001</v>
      </c>
      <c r="D292" s="89">
        <v>4.5741467</v>
      </c>
      <c r="E292" s="89"/>
      <c r="F292" s="89"/>
      <c r="G292" s="89"/>
      <c r="AB292" s="89">
        <v>12289724489.796</v>
      </c>
      <c r="AC292" s="89">
        <v>12.991357000000001</v>
      </c>
      <c r="AD292" s="89">
        <v>2.6096908999999999</v>
      </c>
      <c r="AE292" s="89"/>
      <c r="AF292" s="89"/>
      <c r="AG292" s="89"/>
    </row>
    <row r="293" spans="2:33" x14ac:dyDescent="0.25">
      <c r="B293" s="89">
        <v>12451040816.327</v>
      </c>
      <c r="C293" s="89">
        <v>17.758838999999998</v>
      </c>
      <c r="D293" s="89">
        <v>4.5704250000000002</v>
      </c>
      <c r="E293" s="89"/>
      <c r="F293" s="89"/>
      <c r="G293" s="89"/>
      <c r="AB293" s="89">
        <v>12451040816.327</v>
      </c>
      <c r="AC293" s="89">
        <v>13.018624000000001</v>
      </c>
      <c r="AD293" s="89">
        <v>2.5538219999999998</v>
      </c>
      <c r="AE293" s="89"/>
      <c r="AF293" s="89"/>
      <c r="AG293" s="89"/>
    </row>
    <row r="294" spans="2:33" x14ac:dyDescent="0.25">
      <c r="B294" s="89">
        <v>12612357142.857</v>
      </c>
      <c r="C294" s="89">
        <v>18.617699000000002</v>
      </c>
      <c r="D294" s="89">
        <v>5.0423260000000001</v>
      </c>
      <c r="E294" s="89"/>
      <c r="F294" s="89"/>
      <c r="G294" s="89"/>
      <c r="AB294" s="89">
        <v>12612357142.857</v>
      </c>
      <c r="AC294" s="89">
        <v>12.05139</v>
      </c>
      <c r="AD294" s="89">
        <v>1.5387223999999999</v>
      </c>
      <c r="AE294" s="89"/>
      <c r="AF294" s="89"/>
      <c r="AG294" s="89"/>
    </row>
    <row r="295" spans="2:33" x14ac:dyDescent="0.25">
      <c r="B295" s="89">
        <v>12773673469.388</v>
      </c>
      <c r="C295" s="89">
        <v>20.296296999999999</v>
      </c>
      <c r="D295" s="89">
        <v>5.1469946000000002</v>
      </c>
      <c r="E295" s="89"/>
      <c r="F295" s="89"/>
      <c r="G295" s="89"/>
      <c r="AB295" s="89">
        <v>12773673469.388</v>
      </c>
      <c r="AC295" s="89">
        <v>11.313560000000001</v>
      </c>
      <c r="AD295" s="89">
        <v>0.34539434000000002</v>
      </c>
      <c r="AE295" s="89"/>
      <c r="AF295" s="89"/>
      <c r="AG295" s="89"/>
    </row>
    <row r="296" spans="2:33" x14ac:dyDescent="0.25">
      <c r="B296" s="89">
        <v>12934989795.917999</v>
      </c>
      <c r="C296" s="89">
        <v>21.269178</v>
      </c>
      <c r="D296" s="89">
        <v>4.7832131000000002</v>
      </c>
      <c r="E296" s="89"/>
      <c r="F296" s="89"/>
      <c r="G296" s="89"/>
      <c r="AB296" s="89">
        <v>12934989795.917999</v>
      </c>
      <c r="AC296" s="89">
        <v>10.897458</v>
      </c>
      <c r="AD296" s="89">
        <v>-0.23042646</v>
      </c>
      <c r="AE296" s="89"/>
      <c r="AF296" s="89"/>
      <c r="AG296" s="89"/>
    </row>
    <row r="297" spans="2:33" x14ac:dyDescent="0.25">
      <c r="B297" s="89">
        <v>13096306122.448999</v>
      </c>
      <c r="C297" s="89">
        <v>20.585989000000001</v>
      </c>
      <c r="D297" s="89">
        <v>3.5449467000000001</v>
      </c>
      <c r="E297" s="89"/>
      <c r="F297" s="89"/>
      <c r="G297" s="89"/>
      <c r="AB297" s="89">
        <v>13096306122.448999</v>
      </c>
      <c r="AC297" s="89">
        <v>8.4315824999999993</v>
      </c>
      <c r="AD297" s="89">
        <v>-3.1592699999999998</v>
      </c>
      <c r="AE297" s="89"/>
      <c r="AF297" s="89"/>
      <c r="AG297" s="89"/>
    </row>
    <row r="298" spans="2:33" x14ac:dyDescent="0.25">
      <c r="B298" s="89">
        <v>13257622448.98</v>
      </c>
      <c r="C298" s="89">
        <v>21.169338</v>
      </c>
      <c r="D298" s="89">
        <v>2.7732486999999999</v>
      </c>
      <c r="E298" s="89"/>
      <c r="F298" s="89"/>
      <c r="G298" s="89"/>
      <c r="AB298" s="89">
        <v>13257622448.98</v>
      </c>
      <c r="AC298" s="89">
        <v>7.9967160000000002</v>
      </c>
      <c r="AD298" s="89">
        <v>-4.3790807999999997</v>
      </c>
      <c r="AE298" s="89"/>
      <c r="AF298" s="89"/>
      <c r="AG298" s="89"/>
    </row>
    <row r="299" spans="2:33" x14ac:dyDescent="0.25">
      <c r="B299" s="89">
        <v>13418938775.51</v>
      </c>
      <c r="C299" s="89">
        <v>22.943591999999999</v>
      </c>
      <c r="D299" s="89">
        <v>3.1425017999999998</v>
      </c>
      <c r="E299" s="89"/>
      <c r="F299" s="89"/>
      <c r="G299" s="89"/>
      <c r="AB299" s="89">
        <v>13418938775.51</v>
      </c>
      <c r="AC299" s="89">
        <v>7.2522716999999997</v>
      </c>
      <c r="AD299" s="89">
        <v>-6.2362647000000004</v>
      </c>
      <c r="AE299" s="89"/>
      <c r="AF299" s="89"/>
      <c r="AG299" s="89"/>
    </row>
    <row r="300" spans="2:33" x14ac:dyDescent="0.25">
      <c r="B300" s="89">
        <v>13580255102.041</v>
      </c>
      <c r="C300" s="89">
        <v>24.044775000000001</v>
      </c>
      <c r="D300" s="89">
        <v>3.1256482999999999</v>
      </c>
      <c r="E300" s="89"/>
      <c r="F300" s="89"/>
      <c r="G300" s="89"/>
      <c r="AB300" s="89">
        <v>13580255102.041</v>
      </c>
      <c r="AC300" s="89">
        <v>3.0177426000000001</v>
      </c>
      <c r="AD300" s="89">
        <v>-12.566723</v>
      </c>
      <c r="AE300" s="89"/>
      <c r="AF300" s="89"/>
      <c r="AG300" s="89"/>
    </row>
    <row r="301" spans="2:33" x14ac:dyDescent="0.25">
      <c r="B301" s="89">
        <v>13741571428.570999</v>
      </c>
      <c r="C301" s="89">
        <v>19.443871000000001</v>
      </c>
      <c r="D301" s="89">
        <v>-2.9398781999999999</v>
      </c>
      <c r="E301" s="89"/>
      <c r="F301" s="89"/>
      <c r="G301" s="89"/>
      <c r="AB301" s="89">
        <v>13741571428.570999</v>
      </c>
      <c r="AC301" s="89">
        <v>-0.24385005000000001</v>
      </c>
      <c r="AD301" s="89">
        <v>-18.475553999999999</v>
      </c>
      <c r="AE301" s="89"/>
      <c r="AF301" s="89"/>
      <c r="AG301" s="89"/>
    </row>
    <row r="302" spans="2:33" x14ac:dyDescent="0.25">
      <c r="B302" s="89">
        <v>13902887755.101999</v>
      </c>
      <c r="C302" s="89">
        <v>23.474865000000001</v>
      </c>
      <c r="D302" s="89">
        <v>-6.9444694000000001E-2</v>
      </c>
      <c r="E302" s="89"/>
      <c r="F302" s="89"/>
      <c r="G302" s="89"/>
      <c r="AB302" s="89">
        <v>13902887755.101999</v>
      </c>
      <c r="AC302" s="89">
        <v>-2.3467430999999999</v>
      </c>
      <c r="AD302" s="89">
        <v>-23.132822000000001</v>
      </c>
      <c r="AE302" s="89"/>
      <c r="AF302" s="89"/>
      <c r="AG302" s="89"/>
    </row>
    <row r="303" spans="2:33" x14ac:dyDescent="0.25">
      <c r="B303" s="89">
        <v>14064204081.632999</v>
      </c>
      <c r="C303" s="89">
        <v>25.085747000000001</v>
      </c>
      <c r="D303" s="89">
        <v>1.1111382000000001</v>
      </c>
      <c r="E303" s="89"/>
      <c r="F303" s="89"/>
      <c r="G303" s="89"/>
      <c r="AB303" s="89">
        <v>14064204081.632999</v>
      </c>
      <c r="AC303" s="89">
        <v>-3.3935355999999999</v>
      </c>
      <c r="AD303" s="89">
        <v>-27.202674999999999</v>
      </c>
      <c r="AE303" s="89"/>
      <c r="AF303" s="89"/>
      <c r="AG303" s="89"/>
    </row>
    <row r="304" spans="2:33" x14ac:dyDescent="0.25">
      <c r="B304" s="89">
        <v>14225520408.163</v>
      </c>
      <c r="C304" s="89">
        <v>23.458776</v>
      </c>
      <c r="D304" s="89">
        <v>-1.6415393</v>
      </c>
      <c r="E304" s="89"/>
      <c r="F304" s="89"/>
      <c r="G304" s="89"/>
      <c r="AB304" s="89">
        <v>14225520408.163</v>
      </c>
      <c r="AC304" s="89">
        <v>-2.8421066000000001</v>
      </c>
      <c r="AD304" s="89">
        <v>-28.457574999999999</v>
      </c>
      <c r="AE304" s="89"/>
      <c r="AF304" s="89"/>
      <c r="AG304" s="89"/>
    </row>
    <row r="305" spans="2:33" x14ac:dyDescent="0.25">
      <c r="B305" s="89">
        <v>14386836734.694</v>
      </c>
      <c r="C305" s="89">
        <v>21.357277</v>
      </c>
      <c r="D305" s="89">
        <v>-3.3521190000000001</v>
      </c>
      <c r="E305" s="89"/>
      <c r="F305" s="89"/>
      <c r="G305" s="89"/>
      <c r="AB305" s="89">
        <v>14386836734.694</v>
      </c>
      <c r="AC305" s="89">
        <v>-2.4306961999999999</v>
      </c>
      <c r="AD305" s="89">
        <v>-29.937367999999999</v>
      </c>
      <c r="AE305" s="89"/>
      <c r="AF305" s="89"/>
      <c r="AG305" s="89"/>
    </row>
    <row r="306" spans="2:33" x14ac:dyDescent="0.25">
      <c r="B306" s="89">
        <v>14548153061.224001</v>
      </c>
      <c r="C306" s="89">
        <v>20.705252000000002</v>
      </c>
      <c r="D306" s="89">
        <v>-2.3110301</v>
      </c>
      <c r="E306" s="89"/>
      <c r="F306" s="89"/>
      <c r="G306" s="89"/>
      <c r="AB306" s="89">
        <v>14548153061.224001</v>
      </c>
      <c r="AC306" s="89">
        <v>-1.3321046999999999</v>
      </c>
      <c r="AD306" s="89">
        <v>-28.049479999999999</v>
      </c>
      <c r="AE306" s="89"/>
      <c r="AF306" s="89"/>
      <c r="AG306" s="89"/>
    </row>
    <row r="307" spans="2:33" x14ac:dyDescent="0.25">
      <c r="B307" s="89">
        <v>14709469387.754999</v>
      </c>
      <c r="C307" s="89">
        <v>18.712488</v>
      </c>
      <c r="D307" s="89">
        <v>-3.6160304999999999</v>
      </c>
      <c r="E307" s="89"/>
      <c r="F307" s="89"/>
      <c r="G307" s="89"/>
      <c r="AB307" s="89">
        <v>14709469387.754999</v>
      </c>
      <c r="AC307" s="89">
        <v>0.13541797999999999</v>
      </c>
      <c r="AD307" s="89">
        <v>-24.489346000000001</v>
      </c>
      <c r="AE307" s="89"/>
      <c r="AF307" s="89"/>
      <c r="AG307" s="89"/>
    </row>
    <row r="308" spans="2:33" x14ac:dyDescent="0.25">
      <c r="B308" s="89">
        <v>14870785714.285999</v>
      </c>
      <c r="C308" s="89">
        <v>23.57893</v>
      </c>
      <c r="D308" s="89">
        <v>2.7843165000000001</v>
      </c>
      <c r="E308" s="89"/>
      <c r="F308" s="89"/>
      <c r="G308" s="89"/>
      <c r="AB308" s="89">
        <v>14870785714.285999</v>
      </c>
      <c r="AC308" s="89">
        <v>3.2469237</v>
      </c>
      <c r="AD308" s="89">
        <v>-17.620816999999999</v>
      </c>
      <c r="AE308" s="89"/>
      <c r="AF308" s="89"/>
      <c r="AG308" s="89"/>
    </row>
    <row r="309" spans="2:33" x14ac:dyDescent="0.25">
      <c r="B309" s="89">
        <v>15032102040.816</v>
      </c>
      <c r="C309" s="89">
        <v>21.412558000000001</v>
      </c>
      <c r="D309" s="89">
        <v>2.6526619999999999</v>
      </c>
      <c r="E309" s="89"/>
      <c r="F309" s="89"/>
      <c r="G309" s="89"/>
      <c r="AB309" s="89">
        <v>15032102040.816</v>
      </c>
      <c r="AC309" s="89">
        <v>6.6673287999999999</v>
      </c>
      <c r="AD309" s="89">
        <v>-12.604676</v>
      </c>
      <c r="AE309" s="89"/>
      <c r="AF309" s="89"/>
      <c r="AG309" s="89"/>
    </row>
    <row r="310" spans="2:33" x14ac:dyDescent="0.25">
      <c r="B310" s="89">
        <v>15193418367.347</v>
      </c>
      <c r="C310" s="89">
        <v>19.870391999999999</v>
      </c>
      <c r="D310" s="89">
        <v>1.8382057000000001</v>
      </c>
      <c r="E310" s="89"/>
      <c r="F310" s="89"/>
      <c r="G310" s="89"/>
      <c r="AB310" s="89">
        <v>15193418367.347</v>
      </c>
      <c r="AC310" s="89">
        <v>13.985491</v>
      </c>
      <c r="AD310" s="89">
        <v>-3.2698423999999999</v>
      </c>
      <c r="AE310" s="89"/>
      <c r="AF310" s="89"/>
      <c r="AG310" s="89"/>
    </row>
    <row r="311" spans="2:33" x14ac:dyDescent="0.25">
      <c r="B311" s="89">
        <v>15354734693.878</v>
      </c>
      <c r="C311" s="89">
        <v>16.784678</v>
      </c>
      <c r="D311" s="89">
        <v>-0.41861999</v>
      </c>
      <c r="E311" s="89"/>
      <c r="F311" s="89"/>
      <c r="G311" s="89"/>
      <c r="AB311" s="89">
        <v>15354734693.878</v>
      </c>
      <c r="AC311" s="89">
        <v>15.297297</v>
      </c>
      <c r="AD311" s="89">
        <v>-2.07986</v>
      </c>
      <c r="AE311" s="89"/>
      <c r="AF311" s="89"/>
      <c r="AG311" s="89"/>
    </row>
    <row r="312" spans="2:33" x14ac:dyDescent="0.25">
      <c r="B312" s="89">
        <v>15516051020.408001</v>
      </c>
      <c r="C312" s="89">
        <v>13.620505</v>
      </c>
      <c r="D312" s="89">
        <v>-2.6810157000000001</v>
      </c>
      <c r="E312" s="89"/>
      <c r="F312" s="89"/>
      <c r="G312" s="89"/>
      <c r="AB312" s="89">
        <v>15516051020.408001</v>
      </c>
      <c r="AC312" s="89">
        <v>17.107733</v>
      </c>
      <c r="AD312" s="89">
        <v>-1.1852354000000001</v>
      </c>
      <c r="AE312" s="89"/>
      <c r="AF312" s="89"/>
      <c r="AG312" s="89"/>
    </row>
    <row r="313" spans="2:33" x14ac:dyDescent="0.25">
      <c r="B313" s="89">
        <v>15677367346.938999</v>
      </c>
      <c r="C313" s="89">
        <v>11.923410000000001</v>
      </c>
      <c r="D313" s="89">
        <v>-4.7570623999999997</v>
      </c>
      <c r="E313" s="89"/>
      <c r="F313" s="89"/>
      <c r="G313" s="89"/>
      <c r="AB313" s="89">
        <v>15677367346.938999</v>
      </c>
      <c r="AC313" s="89">
        <v>20.443773</v>
      </c>
      <c r="AD313" s="89">
        <v>0.61287701000000006</v>
      </c>
      <c r="AE313" s="89"/>
      <c r="AF313" s="89"/>
      <c r="AG313" s="89"/>
    </row>
    <row r="314" spans="2:33" x14ac:dyDescent="0.25">
      <c r="B314" s="89">
        <v>15838683673.469</v>
      </c>
      <c r="C314" s="89">
        <v>8.5616131000000006</v>
      </c>
      <c r="D314" s="89">
        <v>-9.8007030000000004</v>
      </c>
      <c r="E314" s="89"/>
      <c r="F314" s="89"/>
      <c r="G314" s="89"/>
      <c r="AB314" s="89">
        <v>15838683673.469</v>
      </c>
      <c r="AC314" s="89">
        <v>25.846754000000001</v>
      </c>
      <c r="AD314" s="89">
        <v>4.7639608000000004</v>
      </c>
      <c r="AE314" s="89"/>
      <c r="AF314" s="89"/>
      <c r="AG314" s="89"/>
    </row>
    <row r="315" spans="2:33" x14ac:dyDescent="0.25">
      <c r="B315" s="89">
        <v>16000000000</v>
      </c>
      <c r="C315" s="89">
        <v>2.3843850999999998</v>
      </c>
      <c r="D315" s="89">
        <v>-18.911238000000001</v>
      </c>
      <c r="E315" s="89"/>
      <c r="F315" s="89"/>
      <c r="G315" s="89"/>
      <c r="AB315" s="89">
        <v>16000000000</v>
      </c>
      <c r="AC315" s="89">
        <v>23.141867000000001</v>
      </c>
      <c r="AD315" s="89">
        <v>-0.53646868000000003</v>
      </c>
      <c r="AE315" s="89"/>
      <c r="AF315" s="89"/>
      <c r="AG315" s="89"/>
    </row>
    <row r="316" spans="2:33" x14ac:dyDescent="0.25">
      <c r="B316" s="89" t="s">
        <v>21</v>
      </c>
      <c r="C316" s="89"/>
      <c r="D316" s="89"/>
      <c r="E316" s="89"/>
      <c r="F316" s="89"/>
      <c r="G316" s="89"/>
      <c r="AB316" s="89" t="s">
        <v>21</v>
      </c>
      <c r="AC316" s="89"/>
      <c r="AD316" s="89"/>
      <c r="AE316" s="89"/>
      <c r="AF316" s="89"/>
      <c r="AG316" s="8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1243"/>
  <sheetViews>
    <sheetView zoomScaleNormal="100" workbookViewId="0">
      <selection activeCell="B8" sqref="B8:C8"/>
    </sheetView>
  </sheetViews>
  <sheetFormatPr defaultRowHeight="15" x14ac:dyDescent="0.25"/>
  <cols>
    <col min="1" max="1" width="16.85546875" style="40" customWidth="1"/>
    <col min="4" max="4" width="3" style="19" customWidth="1"/>
    <col min="5" max="5" width="10.7109375" style="5" customWidth="1"/>
    <col min="6" max="7" width="10.7109375" style="6" customWidth="1"/>
    <col min="8" max="8" width="10.7109375" style="5" customWidth="1"/>
    <col min="9" max="9" width="10.7109375" style="6" customWidth="1"/>
    <col min="10" max="10" width="10.7109375" style="5" customWidth="1"/>
    <col min="11" max="11" width="10.7109375" style="6" customWidth="1"/>
    <col min="12" max="12" width="10.7109375" style="85" customWidth="1"/>
    <col min="13" max="13" width="2.140625" style="19" customWidth="1"/>
    <col min="14" max="18" width="10.7109375" style="6" customWidth="1"/>
    <col min="19" max="19" width="9.42578125" style="6" customWidth="1"/>
    <col min="20" max="20" width="18" style="40" customWidth="1"/>
    <col min="23" max="23" width="2" style="19" customWidth="1"/>
    <col min="24" max="24" width="10.7109375" style="5" customWidth="1"/>
    <col min="25" max="26" width="10.7109375" style="6" customWidth="1"/>
    <col min="27" max="27" width="10.7109375" style="5" customWidth="1"/>
    <col min="28" max="28" width="10.7109375" style="6" customWidth="1"/>
    <col min="29" max="29" width="10.7109375" style="5" customWidth="1"/>
    <col min="30" max="30" width="10.7109375" style="6" customWidth="1"/>
    <col min="31" max="31" width="10.7109375" style="85" customWidth="1"/>
    <col min="32" max="32" width="2.42578125" style="19" customWidth="1"/>
    <col min="33" max="38" width="10.7109375" style="6" customWidth="1"/>
    <col min="39" max="39" width="2" style="19" customWidth="1"/>
    <col min="40" max="16384" width="9.140625" style="3"/>
  </cols>
  <sheetData>
    <row r="1" spans="1:39" x14ac:dyDescent="0.25">
      <c r="B1" t="s">
        <v>95</v>
      </c>
      <c r="E1" s="5" t="s">
        <v>216</v>
      </c>
      <c r="F1" s="110" t="s">
        <v>221</v>
      </c>
      <c r="G1" s="110"/>
      <c r="H1" s="110"/>
      <c r="I1" s="110"/>
      <c r="J1" s="110"/>
      <c r="K1" s="110"/>
      <c r="M1" s="42"/>
      <c r="N1" s="110" t="s">
        <v>222</v>
      </c>
      <c r="O1" s="110"/>
      <c r="P1" s="110"/>
      <c r="Q1" s="110"/>
      <c r="R1" s="110"/>
      <c r="S1" s="110"/>
      <c r="U1" t="s">
        <v>95</v>
      </c>
      <c r="X1" s="5" t="s">
        <v>216</v>
      </c>
      <c r="Y1" s="110" t="s">
        <v>224</v>
      </c>
      <c r="Z1" s="110"/>
      <c r="AA1" s="110"/>
      <c r="AB1" s="110"/>
      <c r="AC1" s="110"/>
      <c r="AD1" s="110"/>
      <c r="AF1" s="42"/>
      <c r="AG1" s="110" t="s">
        <v>223</v>
      </c>
      <c r="AH1" s="110"/>
      <c r="AI1" s="110"/>
      <c r="AJ1" s="110"/>
      <c r="AK1" s="110"/>
      <c r="AL1" s="110"/>
    </row>
    <row r="2" spans="1:39" x14ac:dyDescent="0.25">
      <c r="A2" s="39" t="s">
        <v>106</v>
      </c>
      <c r="B2" t="s">
        <v>96</v>
      </c>
      <c r="C2" t="s">
        <v>97</v>
      </c>
      <c r="F2" s="70" t="s">
        <v>254</v>
      </c>
      <c r="G2" s="70" t="s">
        <v>244</v>
      </c>
      <c r="H2" s="70" t="s">
        <v>232</v>
      </c>
      <c r="I2" s="70" t="s">
        <v>245</v>
      </c>
      <c r="J2" s="70" t="s">
        <v>246</v>
      </c>
      <c r="K2" s="70" t="s">
        <v>247</v>
      </c>
      <c r="L2" s="70" t="s">
        <v>248</v>
      </c>
      <c r="N2" s="70" t="s">
        <v>230</v>
      </c>
      <c r="O2" s="70" t="s">
        <v>218</v>
      </c>
      <c r="P2" s="70" t="s">
        <v>231</v>
      </c>
      <c r="Q2" s="70" t="s">
        <v>213</v>
      </c>
      <c r="R2" s="70" t="s">
        <v>232</v>
      </c>
      <c r="S2" s="70" t="s">
        <v>229</v>
      </c>
      <c r="T2" s="39" t="s">
        <v>107</v>
      </c>
      <c r="U2" t="s">
        <v>96</v>
      </c>
      <c r="V2" t="s">
        <v>97</v>
      </c>
      <c r="Y2" s="70" t="s">
        <v>254</v>
      </c>
      <c r="Z2" s="70" t="s">
        <v>244</v>
      </c>
      <c r="AA2" s="70" t="s">
        <v>232</v>
      </c>
      <c r="AB2" s="70" t="s">
        <v>245</v>
      </c>
      <c r="AC2" s="70" t="s">
        <v>246</v>
      </c>
      <c r="AD2" s="70" t="s">
        <v>247</v>
      </c>
      <c r="AE2" s="70" t="s">
        <v>248</v>
      </c>
      <c r="AG2" s="70" t="s">
        <v>230</v>
      </c>
      <c r="AH2" s="70" t="s">
        <v>218</v>
      </c>
      <c r="AI2" s="70" t="s">
        <v>231</v>
      </c>
      <c r="AJ2" s="70" t="s">
        <v>213</v>
      </c>
      <c r="AK2" s="70" t="s">
        <v>232</v>
      </c>
      <c r="AL2" s="70" t="s">
        <v>229</v>
      </c>
    </row>
    <row r="3" spans="1:39" x14ac:dyDescent="0.25">
      <c r="B3" t="s">
        <v>210</v>
      </c>
      <c r="F3" s="44">
        <f>C8</f>
        <v>0</v>
      </c>
      <c r="G3" s="44">
        <f>C64</f>
        <v>0</v>
      </c>
      <c r="H3" s="44">
        <f>C120</f>
        <v>0</v>
      </c>
      <c r="I3" s="44">
        <f>C176</f>
        <v>0</v>
      </c>
      <c r="J3" s="44">
        <f>C232</f>
        <v>0</v>
      </c>
      <c r="K3" s="44">
        <f>C288</f>
        <v>0</v>
      </c>
      <c r="L3" s="44">
        <f>C344</f>
        <v>0</v>
      </c>
      <c r="N3" s="44">
        <f>C399</f>
        <v>0</v>
      </c>
      <c r="O3" s="44">
        <f>C454</f>
        <v>0</v>
      </c>
      <c r="P3" s="44">
        <f>C509</f>
        <v>0</v>
      </c>
      <c r="Q3" s="44">
        <f>C564</f>
        <v>0</v>
      </c>
      <c r="R3" s="44">
        <f>C619</f>
        <v>0</v>
      </c>
      <c r="S3" s="44">
        <f>C670</f>
        <v>0</v>
      </c>
      <c r="U3" t="s">
        <v>210</v>
      </c>
      <c r="Y3" s="44">
        <f>V8</f>
        <v>0</v>
      </c>
      <c r="Z3" s="44">
        <f>V64</f>
        <v>0</v>
      </c>
      <c r="AA3" s="44">
        <f>V120</f>
        <v>0</v>
      </c>
      <c r="AB3" s="44">
        <f>V176</f>
        <v>0</v>
      </c>
      <c r="AC3" s="44">
        <f>V232</f>
        <v>0</v>
      </c>
      <c r="AD3" s="44">
        <f>V288</f>
        <v>0</v>
      </c>
      <c r="AE3" s="44">
        <f>V344</f>
        <v>0</v>
      </c>
      <c r="AG3" s="44">
        <f>V399</f>
        <v>0</v>
      </c>
      <c r="AH3" s="44">
        <f>V454</f>
        <v>0</v>
      </c>
      <c r="AI3" s="44">
        <f>V509</f>
        <v>0</v>
      </c>
      <c r="AJ3" s="44">
        <f>V564</f>
        <v>0</v>
      </c>
      <c r="AK3" s="44">
        <f>V619</f>
        <v>0</v>
      </c>
      <c r="AL3" s="44">
        <f>V670</f>
        <v>0</v>
      </c>
    </row>
    <row r="4" spans="1:39" x14ac:dyDescent="0.25">
      <c r="B4" t="s">
        <v>215</v>
      </c>
      <c r="C4" t="s">
        <v>253</v>
      </c>
      <c r="H4" s="44"/>
      <c r="I4" s="44"/>
      <c r="J4" s="44"/>
      <c r="K4" s="44"/>
      <c r="L4" s="44"/>
      <c r="N4" s="44"/>
      <c r="O4" s="44"/>
      <c r="P4" s="44"/>
      <c r="Q4" s="44"/>
      <c r="R4" s="44"/>
      <c r="S4" s="44"/>
      <c r="U4" t="s">
        <v>215</v>
      </c>
      <c r="V4" t="s">
        <v>253</v>
      </c>
      <c r="Y4" s="77"/>
      <c r="Z4" s="77"/>
      <c r="AA4" s="44"/>
      <c r="AB4" s="44"/>
      <c r="AC4" s="44"/>
      <c r="AD4" s="44"/>
      <c r="AE4" s="44"/>
      <c r="AG4" s="44"/>
      <c r="AH4" s="44"/>
      <c r="AI4" s="44"/>
      <c r="AJ4" s="44"/>
      <c r="AK4" s="44"/>
      <c r="AL4" s="44"/>
    </row>
    <row r="5" spans="1:39" x14ac:dyDescent="0.25">
      <c r="A5" s="76"/>
      <c r="B5" t="s">
        <v>98</v>
      </c>
      <c r="D5" s="20"/>
      <c r="E5" s="6">
        <f>B9</f>
        <v>0</v>
      </c>
      <c r="F5" s="6">
        <f t="shared" ref="F5" si="0">C9</f>
        <v>0</v>
      </c>
      <c r="G5" s="44">
        <f>C65</f>
        <v>0</v>
      </c>
      <c r="H5" s="44">
        <f>C121</f>
        <v>0</v>
      </c>
      <c r="I5" s="44">
        <f>C177</f>
        <v>0</v>
      </c>
      <c r="J5" s="44">
        <f>C233</f>
        <v>0</v>
      </c>
      <c r="K5" s="44">
        <f>C289</f>
        <v>0</v>
      </c>
      <c r="L5" s="44">
        <f>C345</f>
        <v>0</v>
      </c>
      <c r="M5" s="20"/>
      <c r="N5" s="44">
        <f>C400</f>
        <v>0</v>
      </c>
      <c r="O5" s="44">
        <f>C455</f>
        <v>0</v>
      </c>
      <c r="P5" s="44">
        <f>C510</f>
        <v>0</v>
      </c>
      <c r="Q5" s="44">
        <f>C565</f>
        <v>0</v>
      </c>
      <c r="R5" s="44">
        <f>C620</f>
        <v>0</v>
      </c>
      <c r="S5" s="44">
        <f>C671</f>
        <v>0</v>
      </c>
      <c r="T5" s="76"/>
      <c r="U5" t="s">
        <v>98</v>
      </c>
      <c r="W5" s="20"/>
      <c r="X5" s="6">
        <f>U9</f>
        <v>0</v>
      </c>
      <c r="Y5" s="77">
        <f t="shared" ref="Y5" si="1">V9</f>
        <v>0</v>
      </c>
      <c r="Z5" s="44">
        <f>V65</f>
        <v>0</v>
      </c>
      <c r="AA5" s="44">
        <f>V121</f>
        <v>0</v>
      </c>
      <c r="AB5" s="44">
        <f>V177</f>
        <v>0</v>
      </c>
      <c r="AC5" s="44">
        <f>V233</f>
        <v>0</v>
      </c>
      <c r="AD5" s="44">
        <f>V289</f>
        <v>0</v>
      </c>
      <c r="AE5" s="44">
        <f>V345</f>
        <v>0</v>
      </c>
      <c r="AF5" s="20"/>
      <c r="AG5" s="44">
        <f>V400</f>
        <v>0</v>
      </c>
      <c r="AH5" s="44">
        <f>V455</f>
        <v>0</v>
      </c>
      <c r="AI5" s="44">
        <f>V510</f>
        <v>0</v>
      </c>
      <c r="AJ5" s="44">
        <f>V565</f>
        <v>0</v>
      </c>
      <c r="AK5" s="44">
        <f>V620</f>
        <v>0</v>
      </c>
      <c r="AL5" s="44">
        <f>V671</f>
        <v>0</v>
      </c>
      <c r="AM5" s="20"/>
    </row>
    <row r="6" spans="1:39" x14ac:dyDescent="0.25">
      <c r="D6" s="20"/>
      <c r="E6" s="6">
        <f t="shared" ref="E6:E55" si="2">B10</f>
        <v>0</v>
      </c>
      <c r="F6" s="77">
        <f t="shared" ref="F6:F55" si="3">C10</f>
        <v>0</v>
      </c>
      <c r="G6" s="44">
        <f t="shared" ref="G6:G55" si="4">C66</f>
        <v>0</v>
      </c>
      <c r="H6" s="44">
        <f t="shared" ref="H6:H55" si="5">C122</f>
        <v>0</v>
      </c>
      <c r="I6" s="44">
        <f t="shared" ref="I6:I55" si="6">C178</f>
        <v>0</v>
      </c>
      <c r="J6" s="44">
        <f t="shared" ref="J6:J55" si="7">C234</f>
        <v>0</v>
      </c>
      <c r="K6" s="44">
        <f t="shared" ref="K6:K55" si="8">C290</f>
        <v>0</v>
      </c>
      <c r="L6" s="44">
        <f t="shared" ref="L6:L55" si="9">C346</f>
        <v>0</v>
      </c>
      <c r="M6" s="20"/>
      <c r="N6" s="44">
        <f t="shared" ref="N6:N55" si="10">C401</f>
        <v>0</v>
      </c>
      <c r="O6" s="44">
        <f t="shared" ref="O6:O55" si="11">C456</f>
        <v>0</v>
      </c>
      <c r="P6" s="44">
        <f t="shared" ref="P6:P55" si="12">C511</f>
        <v>0</v>
      </c>
      <c r="Q6" s="44">
        <f t="shared" ref="Q6:Q55" si="13">C566</f>
        <v>0</v>
      </c>
      <c r="R6" s="44">
        <f t="shared" ref="R6:R55" si="14">C621</f>
        <v>0</v>
      </c>
      <c r="S6" s="44">
        <f t="shared" ref="S6:S55" si="15">C672</f>
        <v>0</v>
      </c>
      <c r="W6" s="20"/>
      <c r="X6" s="6">
        <f t="shared" ref="X6:X55" si="16">U10</f>
        <v>0</v>
      </c>
      <c r="Y6" s="77">
        <f t="shared" ref="Y6:Y55" si="17">V10</f>
        <v>0</v>
      </c>
      <c r="Z6" s="44">
        <f t="shared" ref="Z6:Z55" si="18">V66</f>
        <v>0</v>
      </c>
      <c r="AA6" s="44">
        <f t="shared" ref="AA6:AA55" si="19">V122</f>
        <v>0</v>
      </c>
      <c r="AB6" s="44">
        <f t="shared" ref="AB6:AB55" si="20">V178</f>
        <v>0</v>
      </c>
      <c r="AC6" s="44">
        <f t="shared" ref="AC6:AC55" si="21">V234</f>
        <v>0</v>
      </c>
      <c r="AD6" s="44">
        <f t="shared" ref="AD6:AD55" si="22">V290</f>
        <v>0</v>
      </c>
      <c r="AE6" s="44">
        <f t="shared" ref="AE6:AE55" si="23">V346</f>
        <v>0</v>
      </c>
      <c r="AF6" s="20"/>
      <c r="AG6" s="44">
        <f t="shared" ref="AG6:AG55" si="24">V401</f>
        <v>0</v>
      </c>
      <c r="AH6" s="44">
        <f t="shared" ref="AH6:AH55" si="25">V456</f>
        <v>0</v>
      </c>
      <c r="AI6" s="44">
        <f t="shared" ref="AI6:AI55" si="26">V511</f>
        <v>0</v>
      </c>
      <c r="AJ6" s="44">
        <f t="shared" ref="AJ6:AJ55" si="27">V566</f>
        <v>0</v>
      </c>
      <c r="AK6" s="44">
        <f t="shared" ref="AK6:AK55" si="28">V621</f>
        <v>0</v>
      </c>
      <c r="AL6" s="44">
        <f t="shared" ref="AL6:AL55" si="29">V672</f>
        <v>0</v>
      </c>
      <c r="AM6" s="20"/>
    </row>
    <row r="7" spans="1:39" x14ac:dyDescent="0.25">
      <c r="B7" t="s">
        <v>99</v>
      </c>
      <c r="D7" s="20"/>
      <c r="E7" s="6">
        <f t="shared" si="2"/>
        <v>0</v>
      </c>
      <c r="F7" s="77">
        <f t="shared" si="3"/>
        <v>0</v>
      </c>
      <c r="G7" s="44">
        <f t="shared" si="4"/>
        <v>0</v>
      </c>
      <c r="H7" s="44">
        <f t="shared" si="5"/>
        <v>0</v>
      </c>
      <c r="I7" s="44">
        <f t="shared" si="6"/>
        <v>0</v>
      </c>
      <c r="J7" s="44">
        <f t="shared" si="7"/>
        <v>0</v>
      </c>
      <c r="K7" s="44">
        <f t="shared" si="8"/>
        <v>0</v>
      </c>
      <c r="L7" s="44">
        <f t="shared" si="9"/>
        <v>0</v>
      </c>
      <c r="M7" s="20"/>
      <c r="N7" s="44">
        <f t="shared" si="10"/>
        <v>0</v>
      </c>
      <c r="O7" s="44">
        <f t="shared" si="11"/>
        <v>0</v>
      </c>
      <c r="P7" s="44">
        <f t="shared" si="12"/>
        <v>0</v>
      </c>
      <c r="Q7" s="44">
        <f t="shared" si="13"/>
        <v>0</v>
      </c>
      <c r="R7" s="44">
        <f t="shared" si="14"/>
        <v>0</v>
      </c>
      <c r="S7" s="44">
        <f t="shared" si="15"/>
        <v>0</v>
      </c>
      <c r="U7" t="s">
        <v>99</v>
      </c>
      <c r="W7" s="20"/>
      <c r="X7" s="6">
        <f t="shared" si="16"/>
        <v>0</v>
      </c>
      <c r="Y7" s="77">
        <f t="shared" si="17"/>
        <v>0</v>
      </c>
      <c r="Z7" s="44">
        <f t="shared" si="18"/>
        <v>0</v>
      </c>
      <c r="AA7" s="44">
        <f t="shared" si="19"/>
        <v>0</v>
      </c>
      <c r="AB7" s="44">
        <f t="shared" si="20"/>
        <v>0</v>
      </c>
      <c r="AC7" s="44">
        <f t="shared" si="21"/>
        <v>0</v>
      </c>
      <c r="AD7" s="44">
        <f t="shared" si="22"/>
        <v>0</v>
      </c>
      <c r="AE7" s="44">
        <f t="shared" si="23"/>
        <v>0</v>
      </c>
      <c r="AF7" s="20"/>
      <c r="AG7" s="44">
        <f t="shared" si="24"/>
        <v>0</v>
      </c>
      <c r="AH7" s="44">
        <f t="shared" si="25"/>
        <v>0</v>
      </c>
      <c r="AI7" s="44">
        <f t="shared" si="26"/>
        <v>0</v>
      </c>
      <c r="AJ7" s="44">
        <f t="shared" si="27"/>
        <v>0</v>
      </c>
      <c r="AK7" s="44">
        <f t="shared" si="28"/>
        <v>0</v>
      </c>
      <c r="AL7" s="44">
        <f t="shared" si="29"/>
        <v>0</v>
      </c>
      <c r="AM7" s="20"/>
    </row>
    <row r="8" spans="1:39" x14ac:dyDescent="0.25">
      <c r="D8" s="20"/>
      <c r="E8" s="6">
        <f t="shared" si="2"/>
        <v>0</v>
      </c>
      <c r="F8" s="77">
        <f t="shared" si="3"/>
        <v>0</v>
      </c>
      <c r="G8" s="44">
        <f t="shared" si="4"/>
        <v>0</v>
      </c>
      <c r="H8" s="44">
        <f t="shared" si="5"/>
        <v>0</v>
      </c>
      <c r="I8" s="44">
        <f t="shared" si="6"/>
        <v>0</v>
      </c>
      <c r="J8" s="44">
        <f t="shared" si="7"/>
        <v>0</v>
      </c>
      <c r="K8" s="44">
        <f t="shared" si="8"/>
        <v>0</v>
      </c>
      <c r="L8" s="44">
        <f t="shared" si="9"/>
        <v>0</v>
      </c>
      <c r="M8" s="20"/>
      <c r="N8" s="44">
        <f t="shared" si="10"/>
        <v>0</v>
      </c>
      <c r="O8" s="44">
        <f t="shared" si="11"/>
        <v>0</v>
      </c>
      <c r="P8" s="44">
        <f t="shared" si="12"/>
        <v>0</v>
      </c>
      <c r="Q8" s="44">
        <f t="shared" si="13"/>
        <v>0</v>
      </c>
      <c r="R8" s="44">
        <f t="shared" si="14"/>
        <v>0</v>
      </c>
      <c r="S8" s="44">
        <f t="shared" si="15"/>
        <v>0</v>
      </c>
      <c r="W8" s="20"/>
      <c r="X8" s="6">
        <f t="shared" si="16"/>
        <v>0</v>
      </c>
      <c r="Y8" s="77">
        <f t="shared" si="17"/>
        <v>0</v>
      </c>
      <c r="Z8" s="44">
        <f t="shared" si="18"/>
        <v>0</v>
      </c>
      <c r="AA8" s="44">
        <f t="shared" si="19"/>
        <v>0</v>
      </c>
      <c r="AB8" s="44">
        <f t="shared" si="20"/>
        <v>0</v>
      </c>
      <c r="AC8" s="44">
        <f t="shared" si="21"/>
        <v>0</v>
      </c>
      <c r="AD8" s="44">
        <f t="shared" si="22"/>
        <v>0</v>
      </c>
      <c r="AE8" s="44">
        <f t="shared" si="23"/>
        <v>0</v>
      </c>
      <c r="AF8" s="20"/>
      <c r="AG8" s="44">
        <f t="shared" si="24"/>
        <v>0</v>
      </c>
      <c r="AH8" s="44">
        <f t="shared" si="25"/>
        <v>0</v>
      </c>
      <c r="AI8" s="44">
        <f t="shared" si="26"/>
        <v>0</v>
      </c>
      <c r="AJ8" s="44">
        <f t="shared" si="27"/>
        <v>0</v>
      </c>
      <c r="AK8" s="44">
        <f t="shared" si="28"/>
        <v>0</v>
      </c>
      <c r="AL8" s="44">
        <f t="shared" si="29"/>
        <v>0</v>
      </c>
      <c r="AM8" s="20"/>
    </row>
    <row r="9" spans="1:39" x14ac:dyDescent="0.25">
      <c r="D9" s="20"/>
      <c r="E9" s="6">
        <f t="shared" si="2"/>
        <v>0</v>
      </c>
      <c r="F9" s="77">
        <f t="shared" si="3"/>
        <v>0</v>
      </c>
      <c r="G9" s="44">
        <f t="shared" si="4"/>
        <v>0</v>
      </c>
      <c r="H9" s="44">
        <f t="shared" si="5"/>
        <v>0</v>
      </c>
      <c r="I9" s="44">
        <f t="shared" si="6"/>
        <v>0</v>
      </c>
      <c r="J9" s="44">
        <f t="shared" si="7"/>
        <v>0</v>
      </c>
      <c r="K9" s="44">
        <f t="shared" si="8"/>
        <v>0</v>
      </c>
      <c r="L9" s="44">
        <f t="shared" si="9"/>
        <v>0</v>
      </c>
      <c r="M9" s="20"/>
      <c r="N9" s="44">
        <f t="shared" si="10"/>
        <v>0</v>
      </c>
      <c r="O9" s="44">
        <f t="shared" si="11"/>
        <v>0</v>
      </c>
      <c r="P9" s="44">
        <f t="shared" si="12"/>
        <v>0</v>
      </c>
      <c r="Q9" s="44">
        <f t="shared" si="13"/>
        <v>0</v>
      </c>
      <c r="R9" s="44">
        <f t="shared" si="14"/>
        <v>0</v>
      </c>
      <c r="S9" s="44">
        <f t="shared" si="15"/>
        <v>0</v>
      </c>
      <c r="W9" s="20"/>
      <c r="X9" s="6">
        <f t="shared" si="16"/>
        <v>0</v>
      </c>
      <c r="Y9" s="77">
        <f t="shared" si="17"/>
        <v>0</v>
      </c>
      <c r="Z9" s="44">
        <f t="shared" si="18"/>
        <v>0</v>
      </c>
      <c r="AA9" s="44">
        <f t="shared" si="19"/>
        <v>0</v>
      </c>
      <c r="AB9" s="44">
        <f t="shared" si="20"/>
        <v>0</v>
      </c>
      <c r="AC9" s="44">
        <f t="shared" si="21"/>
        <v>0</v>
      </c>
      <c r="AD9" s="44">
        <f t="shared" si="22"/>
        <v>0</v>
      </c>
      <c r="AE9" s="44">
        <f t="shared" si="23"/>
        <v>0</v>
      </c>
      <c r="AF9" s="20"/>
      <c r="AG9" s="44">
        <f t="shared" si="24"/>
        <v>0</v>
      </c>
      <c r="AH9" s="44">
        <f t="shared" si="25"/>
        <v>0</v>
      </c>
      <c r="AI9" s="44">
        <f t="shared" si="26"/>
        <v>0</v>
      </c>
      <c r="AJ9" s="44">
        <f t="shared" si="27"/>
        <v>0</v>
      </c>
      <c r="AK9" s="44">
        <f t="shared" si="28"/>
        <v>0</v>
      </c>
      <c r="AL9" s="44">
        <f t="shared" si="29"/>
        <v>0</v>
      </c>
      <c r="AM9" s="20"/>
    </row>
    <row r="10" spans="1:39" x14ac:dyDescent="0.25">
      <c r="D10" s="20"/>
      <c r="E10" s="6">
        <f t="shared" si="2"/>
        <v>0</v>
      </c>
      <c r="F10" s="77">
        <f t="shared" si="3"/>
        <v>0</v>
      </c>
      <c r="G10" s="44">
        <f t="shared" si="4"/>
        <v>0</v>
      </c>
      <c r="H10" s="44">
        <f t="shared" si="5"/>
        <v>0</v>
      </c>
      <c r="I10" s="44">
        <f t="shared" si="6"/>
        <v>0</v>
      </c>
      <c r="J10" s="44">
        <f t="shared" si="7"/>
        <v>0</v>
      </c>
      <c r="K10" s="44">
        <f t="shared" si="8"/>
        <v>0</v>
      </c>
      <c r="L10" s="44">
        <f t="shared" si="9"/>
        <v>0</v>
      </c>
      <c r="M10" s="20"/>
      <c r="N10" s="44">
        <f t="shared" si="10"/>
        <v>0</v>
      </c>
      <c r="O10" s="44">
        <f t="shared" si="11"/>
        <v>0</v>
      </c>
      <c r="P10" s="44">
        <f t="shared" si="12"/>
        <v>0</v>
      </c>
      <c r="Q10" s="44">
        <f t="shared" si="13"/>
        <v>0</v>
      </c>
      <c r="R10" s="44">
        <f t="shared" si="14"/>
        <v>0</v>
      </c>
      <c r="S10" s="44">
        <f t="shared" si="15"/>
        <v>0</v>
      </c>
      <c r="W10" s="20"/>
      <c r="X10" s="6">
        <f t="shared" si="16"/>
        <v>0</v>
      </c>
      <c r="Y10" s="77">
        <f t="shared" si="17"/>
        <v>0</v>
      </c>
      <c r="Z10" s="44">
        <f t="shared" si="18"/>
        <v>0</v>
      </c>
      <c r="AA10" s="44">
        <f t="shared" si="19"/>
        <v>0</v>
      </c>
      <c r="AB10" s="44">
        <f t="shared" si="20"/>
        <v>0</v>
      </c>
      <c r="AC10" s="44">
        <f t="shared" si="21"/>
        <v>0</v>
      </c>
      <c r="AD10" s="44">
        <f t="shared" si="22"/>
        <v>0</v>
      </c>
      <c r="AE10" s="44">
        <f t="shared" si="23"/>
        <v>0</v>
      </c>
      <c r="AF10" s="20"/>
      <c r="AG10" s="44">
        <f t="shared" si="24"/>
        <v>0</v>
      </c>
      <c r="AH10" s="44">
        <f t="shared" si="25"/>
        <v>0</v>
      </c>
      <c r="AI10" s="44">
        <f t="shared" si="26"/>
        <v>0</v>
      </c>
      <c r="AJ10" s="44">
        <f t="shared" si="27"/>
        <v>0</v>
      </c>
      <c r="AK10" s="44">
        <f t="shared" si="28"/>
        <v>0</v>
      </c>
      <c r="AL10" s="44">
        <f t="shared" si="29"/>
        <v>0</v>
      </c>
      <c r="AM10" s="20"/>
    </row>
    <row r="11" spans="1:39" x14ac:dyDescent="0.25">
      <c r="D11" s="20"/>
      <c r="E11" s="6">
        <f t="shared" si="2"/>
        <v>0</v>
      </c>
      <c r="F11" s="77">
        <f t="shared" si="3"/>
        <v>0</v>
      </c>
      <c r="G11" s="44">
        <f t="shared" si="4"/>
        <v>0</v>
      </c>
      <c r="H11" s="44">
        <f t="shared" si="5"/>
        <v>0</v>
      </c>
      <c r="I11" s="44">
        <f t="shared" si="6"/>
        <v>0</v>
      </c>
      <c r="J11" s="44">
        <f t="shared" si="7"/>
        <v>0</v>
      </c>
      <c r="K11" s="44">
        <f t="shared" si="8"/>
        <v>0</v>
      </c>
      <c r="L11" s="44">
        <f t="shared" si="9"/>
        <v>0</v>
      </c>
      <c r="M11" s="20"/>
      <c r="N11" s="44">
        <f t="shared" si="10"/>
        <v>0</v>
      </c>
      <c r="O11" s="44">
        <f t="shared" si="11"/>
        <v>0</v>
      </c>
      <c r="P11" s="44">
        <f t="shared" si="12"/>
        <v>0</v>
      </c>
      <c r="Q11" s="44">
        <f t="shared" si="13"/>
        <v>0</v>
      </c>
      <c r="R11" s="44">
        <f t="shared" si="14"/>
        <v>0</v>
      </c>
      <c r="S11" s="44">
        <f t="shared" si="15"/>
        <v>0</v>
      </c>
      <c r="W11" s="20"/>
      <c r="X11" s="6">
        <f t="shared" si="16"/>
        <v>0</v>
      </c>
      <c r="Y11" s="77">
        <f t="shared" si="17"/>
        <v>0</v>
      </c>
      <c r="Z11" s="44">
        <f t="shared" si="18"/>
        <v>0</v>
      </c>
      <c r="AA11" s="44">
        <f t="shared" si="19"/>
        <v>0</v>
      </c>
      <c r="AB11" s="44">
        <f t="shared" si="20"/>
        <v>0</v>
      </c>
      <c r="AC11" s="44">
        <f t="shared" si="21"/>
        <v>0</v>
      </c>
      <c r="AD11" s="44">
        <f t="shared" si="22"/>
        <v>0</v>
      </c>
      <c r="AE11" s="44">
        <f t="shared" si="23"/>
        <v>0</v>
      </c>
      <c r="AF11" s="20"/>
      <c r="AG11" s="44">
        <f t="shared" si="24"/>
        <v>0</v>
      </c>
      <c r="AH11" s="44">
        <f t="shared" si="25"/>
        <v>0</v>
      </c>
      <c r="AI11" s="44">
        <f t="shared" si="26"/>
        <v>0</v>
      </c>
      <c r="AJ11" s="44">
        <f t="shared" si="27"/>
        <v>0</v>
      </c>
      <c r="AK11" s="44">
        <f t="shared" si="28"/>
        <v>0</v>
      </c>
      <c r="AL11" s="44">
        <f t="shared" si="29"/>
        <v>0</v>
      </c>
      <c r="AM11" s="20"/>
    </row>
    <row r="12" spans="1:39" x14ac:dyDescent="0.25">
      <c r="D12" s="20"/>
      <c r="E12" s="6">
        <f t="shared" si="2"/>
        <v>0</v>
      </c>
      <c r="F12" s="77">
        <f t="shared" si="3"/>
        <v>0</v>
      </c>
      <c r="G12" s="44">
        <f t="shared" si="4"/>
        <v>0</v>
      </c>
      <c r="H12" s="44">
        <f t="shared" si="5"/>
        <v>0</v>
      </c>
      <c r="I12" s="44">
        <f t="shared" si="6"/>
        <v>0</v>
      </c>
      <c r="J12" s="44">
        <f t="shared" si="7"/>
        <v>0</v>
      </c>
      <c r="K12" s="44">
        <f t="shared" si="8"/>
        <v>0</v>
      </c>
      <c r="L12" s="44">
        <f t="shared" si="9"/>
        <v>0</v>
      </c>
      <c r="M12" s="20"/>
      <c r="N12" s="44">
        <f t="shared" si="10"/>
        <v>0</v>
      </c>
      <c r="O12" s="44">
        <f t="shared" si="11"/>
        <v>0</v>
      </c>
      <c r="P12" s="44">
        <f t="shared" si="12"/>
        <v>0</v>
      </c>
      <c r="Q12" s="44">
        <f t="shared" si="13"/>
        <v>0</v>
      </c>
      <c r="R12" s="44">
        <f t="shared" si="14"/>
        <v>0</v>
      </c>
      <c r="S12" s="44">
        <f t="shared" si="15"/>
        <v>0</v>
      </c>
      <c r="W12" s="20"/>
      <c r="X12" s="6">
        <f t="shared" si="16"/>
        <v>0</v>
      </c>
      <c r="Y12" s="77">
        <f t="shared" si="17"/>
        <v>0</v>
      </c>
      <c r="Z12" s="44">
        <f t="shared" si="18"/>
        <v>0</v>
      </c>
      <c r="AA12" s="44">
        <f t="shared" si="19"/>
        <v>0</v>
      </c>
      <c r="AB12" s="44">
        <f t="shared" si="20"/>
        <v>0</v>
      </c>
      <c r="AC12" s="44">
        <f t="shared" si="21"/>
        <v>0</v>
      </c>
      <c r="AD12" s="44">
        <f t="shared" si="22"/>
        <v>0</v>
      </c>
      <c r="AE12" s="44">
        <f t="shared" si="23"/>
        <v>0</v>
      </c>
      <c r="AF12" s="20"/>
      <c r="AG12" s="44">
        <f t="shared" si="24"/>
        <v>0</v>
      </c>
      <c r="AH12" s="44">
        <f t="shared" si="25"/>
        <v>0</v>
      </c>
      <c r="AI12" s="44">
        <f t="shared" si="26"/>
        <v>0</v>
      </c>
      <c r="AJ12" s="44">
        <f t="shared" si="27"/>
        <v>0</v>
      </c>
      <c r="AK12" s="44">
        <f t="shared" si="28"/>
        <v>0</v>
      </c>
      <c r="AL12" s="44">
        <f t="shared" si="29"/>
        <v>0</v>
      </c>
      <c r="AM12" s="20"/>
    </row>
    <row r="13" spans="1:39" x14ac:dyDescent="0.25">
      <c r="D13" s="20"/>
      <c r="E13" s="6">
        <f t="shared" si="2"/>
        <v>0</v>
      </c>
      <c r="F13" s="77">
        <f t="shared" si="3"/>
        <v>0</v>
      </c>
      <c r="G13" s="44">
        <f t="shared" si="4"/>
        <v>0</v>
      </c>
      <c r="H13" s="44">
        <f t="shared" si="5"/>
        <v>0</v>
      </c>
      <c r="I13" s="44">
        <f t="shared" si="6"/>
        <v>0</v>
      </c>
      <c r="J13" s="44">
        <f t="shared" si="7"/>
        <v>0</v>
      </c>
      <c r="K13" s="44">
        <f t="shared" si="8"/>
        <v>0</v>
      </c>
      <c r="L13" s="44">
        <f t="shared" si="9"/>
        <v>0</v>
      </c>
      <c r="M13" s="20"/>
      <c r="N13" s="44">
        <f t="shared" si="10"/>
        <v>0</v>
      </c>
      <c r="O13" s="44">
        <f t="shared" si="11"/>
        <v>0</v>
      </c>
      <c r="P13" s="44">
        <f t="shared" si="12"/>
        <v>0</v>
      </c>
      <c r="Q13" s="44">
        <f t="shared" si="13"/>
        <v>0</v>
      </c>
      <c r="R13" s="44">
        <f t="shared" si="14"/>
        <v>0</v>
      </c>
      <c r="S13" s="44">
        <f t="shared" si="15"/>
        <v>0</v>
      </c>
      <c r="W13" s="20"/>
      <c r="X13" s="6">
        <f t="shared" si="16"/>
        <v>0</v>
      </c>
      <c r="Y13" s="77">
        <f t="shared" si="17"/>
        <v>0</v>
      </c>
      <c r="Z13" s="44">
        <f t="shared" si="18"/>
        <v>0</v>
      </c>
      <c r="AA13" s="44">
        <f t="shared" si="19"/>
        <v>0</v>
      </c>
      <c r="AB13" s="44">
        <f t="shared" si="20"/>
        <v>0</v>
      </c>
      <c r="AC13" s="44">
        <f t="shared" si="21"/>
        <v>0</v>
      </c>
      <c r="AD13" s="44">
        <f t="shared" si="22"/>
        <v>0</v>
      </c>
      <c r="AE13" s="44">
        <f t="shared" si="23"/>
        <v>0</v>
      </c>
      <c r="AF13" s="20"/>
      <c r="AG13" s="44">
        <f t="shared" si="24"/>
        <v>0</v>
      </c>
      <c r="AH13" s="44">
        <f t="shared" si="25"/>
        <v>0</v>
      </c>
      <c r="AI13" s="44">
        <f t="shared" si="26"/>
        <v>0</v>
      </c>
      <c r="AJ13" s="44">
        <f t="shared" si="27"/>
        <v>0</v>
      </c>
      <c r="AK13" s="44">
        <f t="shared" si="28"/>
        <v>0</v>
      </c>
      <c r="AL13" s="44">
        <f t="shared" si="29"/>
        <v>0</v>
      </c>
      <c r="AM13" s="20"/>
    </row>
    <row r="14" spans="1:39" x14ac:dyDescent="0.25">
      <c r="D14" s="20"/>
      <c r="E14" s="6">
        <f t="shared" si="2"/>
        <v>0</v>
      </c>
      <c r="F14" s="77">
        <f t="shared" si="3"/>
        <v>0</v>
      </c>
      <c r="G14" s="44">
        <f t="shared" si="4"/>
        <v>0</v>
      </c>
      <c r="H14" s="44">
        <f t="shared" si="5"/>
        <v>0</v>
      </c>
      <c r="I14" s="44">
        <f t="shared" si="6"/>
        <v>0</v>
      </c>
      <c r="J14" s="44">
        <f t="shared" si="7"/>
        <v>0</v>
      </c>
      <c r="K14" s="44">
        <f t="shared" si="8"/>
        <v>0</v>
      </c>
      <c r="L14" s="44">
        <f t="shared" si="9"/>
        <v>0</v>
      </c>
      <c r="M14" s="20"/>
      <c r="N14" s="44">
        <f t="shared" si="10"/>
        <v>0</v>
      </c>
      <c r="O14" s="44">
        <f t="shared" si="11"/>
        <v>0</v>
      </c>
      <c r="P14" s="44">
        <f t="shared" si="12"/>
        <v>0</v>
      </c>
      <c r="Q14" s="44">
        <f t="shared" si="13"/>
        <v>0</v>
      </c>
      <c r="R14" s="44">
        <f t="shared" si="14"/>
        <v>0</v>
      </c>
      <c r="S14" s="44">
        <f t="shared" si="15"/>
        <v>0</v>
      </c>
      <c r="W14" s="20"/>
      <c r="X14" s="6">
        <f t="shared" si="16"/>
        <v>0</v>
      </c>
      <c r="Y14" s="77">
        <f t="shared" si="17"/>
        <v>0</v>
      </c>
      <c r="Z14" s="44">
        <f t="shared" si="18"/>
        <v>0</v>
      </c>
      <c r="AA14" s="44">
        <f t="shared" si="19"/>
        <v>0</v>
      </c>
      <c r="AB14" s="44">
        <f t="shared" si="20"/>
        <v>0</v>
      </c>
      <c r="AC14" s="44">
        <f t="shared" si="21"/>
        <v>0</v>
      </c>
      <c r="AD14" s="44">
        <f t="shared" si="22"/>
        <v>0</v>
      </c>
      <c r="AE14" s="44">
        <f t="shared" si="23"/>
        <v>0</v>
      </c>
      <c r="AF14" s="20"/>
      <c r="AG14" s="44">
        <f t="shared" si="24"/>
        <v>0</v>
      </c>
      <c r="AH14" s="44">
        <f t="shared" si="25"/>
        <v>0</v>
      </c>
      <c r="AI14" s="44">
        <f t="shared" si="26"/>
        <v>0</v>
      </c>
      <c r="AJ14" s="44">
        <f t="shared" si="27"/>
        <v>0</v>
      </c>
      <c r="AK14" s="44">
        <f t="shared" si="28"/>
        <v>0</v>
      </c>
      <c r="AL14" s="44">
        <f t="shared" si="29"/>
        <v>0</v>
      </c>
      <c r="AM14" s="20"/>
    </row>
    <row r="15" spans="1:39" x14ac:dyDescent="0.25">
      <c r="D15" s="20"/>
      <c r="E15" s="6">
        <f t="shared" si="2"/>
        <v>0</v>
      </c>
      <c r="F15" s="77">
        <f t="shared" si="3"/>
        <v>0</v>
      </c>
      <c r="G15" s="44">
        <f t="shared" si="4"/>
        <v>0</v>
      </c>
      <c r="H15" s="44">
        <f t="shared" si="5"/>
        <v>0</v>
      </c>
      <c r="I15" s="44">
        <f t="shared" si="6"/>
        <v>0</v>
      </c>
      <c r="J15" s="44">
        <f t="shared" si="7"/>
        <v>0</v>
      </c>
      <c r="K15" s="44">
        <f t="shared" si="8"/>
        <v>0</v>
      </c>
      <c r="L15" s="44">
        <f t="shared" si="9"/>
        <v>0</v>
      </c>
      <c r="M15" s="20"/>
      <c r="N15" s="44">
        <f t="shared" si="10"/>
        <v>0</v>
      </c>
      <c r="O15" s="44">
        <f t="shared" si="11"/>
        <v>0</v>
      </c>
      <c r="P15" s="44">
        <f t="shared" si="12"/>
        <v>0</v>
      </c>
      <c r="Q15" s="44">
        <f t="shared" si="13"/>
        <v>0</v>
      </c>
      <c r="R15" s="44">
        <f t="shared" si="14"/>
        <v>0</v>
      </c>
      <c r="S15" s="44">
        <f t="shared" si="15"/>
        <v>0</v>
      </c>
      <c r="W15" s="20"/>
      <c r="X15" s="6">
        <f t="shared" si="16"/>
        <v>0</v>
      </c>
      <c r="Y15" s="77">
        <f t="shared" si="17"/>
        <v>0</v>
      </c>
      <c r="Z15" s="44">
        <f t="shared" si="18"/>
        <v>0</v>
      </c>
      <c r="AA15" s="44">
        <f t="shared" si="19"/>
        <v>0</v>
      </c>
      <c r="AB15" s="44">
        <f t="shared" si="20"/>
        <v>0</v>
      </c>
      <c r="AC15" s="44">
        <f t="shared" si="21"/>
        <v>0</v>
      </c>
      <c r="AD15" s="44">
        <f t="shared" si="22"/>
        <v>0</v>
      </c>
      <c r="AE15" s="44">
        <f t="shared" si="23"/>
        <v>0</v>
      </c>
      <c r="AF15" s="20"/>
      <c r="AG15" s="44">
        <f t="shared" si="24"/>
        <v>0</v>
      </c>
      <c r="AH15" s="44">
        <f t="shared" si="25"/>
        <v>0</v>
      </c>
      <c r="AI15" s="44">
        <f t="shared" si="26"/>
        <v>0</v>
      </c>
      <c r="AJ15" s="44">
        <f t="shared" si="27"/>
        <v>0</v>
      </c>
      <c r="AK15" s="44">
        <f t="shared" si="28"/>
        <v>0</v>
      </c>
      <c r="AL15" s="44">
        <f t="shared" si="29"/>
        <v>0</v>
      </c>
      <c r="AM15" s="20"/>
    </row>
    <row r="16" spans="1:39" x14ac:dyDescent="0.25">
      <c r="D16" s="20"/>
      <c r="E16" s="6">
        <f t="shared" si="2"/>
        <v>0</v>
      </c>
      <c r="F16" s="77">
        <f t="shared" si="3"/>
        <v>0</v>
      </c>
      <c r="G16" s="44">
        <f t="shared" si="4"/>
        <v>0</v>
      </c>
      <c r="H16" s="44">
        <f t="shared" si="5"/>
        <v>0</v>
      </c>
      <c r="I16" s="44">
        <f t="shared" si="6"/>
        <v>0</v>
      </c>
      <c r="J16" s="44">
        <f t="shared" si="7"/>
        <v>0</v>
      </c>
      <c r="K16" s="44">
        <f t="shared" si="8"/>
        <v>0</v>
      </c>
      <c r="L16" s="44">
        <f t="shared" si="9"/>
        <v>0</v>
      </c>
      <c r="M16" s="20"/>
      <c r="N16" s="44">
        <f t="shared" si="10"/>
        <v>0</v>
      </c>
      <c r="O16" s="44">
        <f t="shared" si="11"/>
        <v>0</v>
      </c>
      <c r="P16" s="44">
        <f t="shared" si="12"/>
        <v>0</v>
      </c>
      <c r="Q16" s="44">
        <f t="shared" si="13"/>
        <v>0</v>
      </c>
      <c r="R16" s="44">
        <f t="shared" si="14"/>
        <v>0</v>
      </c>
      <c r="S16" s="44">
        <f t="shared" si="15"/>
        <v>0</v>
      </c>
      <c r="W16" s="20"/>
      <c r="X16" s="6">
        <f t="shared" si="16"/>
        <v>0</v>
      </c>
      <c r="Y16" s="77">
        <f t="shared" si="17"/>
        <v>0</v>
      </c>
      <c r="Z16" s="44">
        <f t="shared" si="18"/>
        <v>0</v>
      </c>
      <c r="AA16" s="44">
        <f t="shared" si="19"/>
        <v>0</v>
      </c>
      <c r="AB16" s="44">
        <f t="shared" si="20"/>
        <v>0</v>
      </c>
      <c r="AC16" s="44">
        <f t="shared" si="21"/>
        <v>0</v>
      </c>
      <c r="AD16" s="44">
        <f t="shared" si="22"/>
        <v>0</v>
      </c>
      <c r="AE16" s="44">
        <f t="shared" si="23"/>
        <v>0</v>
      </c>
      <c r="AF16" s="20"/>
      <c r="AG16" s="44">
        <f t="shared" si="24"/>
        <v>0</v>
      </c>
      <c r="AH16" s="44">
        <f t="shared" si="25"/>
        <v>0</v>
      </c>
      <c r="AI16" s="44">
        <f t="shared" si="26"/>
        <v>0</v>
      </c>
      <c r="AJ16" s="44">
        <f t="shared" si="27"/>
        <v>0</v>
      </c>
      <c r="AK16" s="44">
        <f t="shared" si="28"/>
        <v>0</v>
      </c>
      <c r="AL16" s="44">
        <f t="shared" si="29"/>
        <v>0</v>
      </c>
      <c r="AM16" s="20"/>
    </row>
    <row r="17" spans="4:39" x14ac:dyDescent="0.25">
      <c r="D17" s="20"/>
      <c r="E17" s="6">
        <f t="shared" si="2"/>
        <v>0</v>
      </c>
      <c r="F17" s="77">
        <f t="shared" si="3"/>
        <v>0</v>
      </c>
      <c r="G17" s="44">
        <f t="shared" si="4"/>
        <v>0</v>
      </c>
      <c r="H17" s="44">
        <f t="shared" si="5"/>
        <v>0</v>
      </c>
      <c r="I17" s="44">
        <f t="shared" si="6"/>
        <v>0</v>
      </c>
      <c r="J17" s="44">
        <f t="shared" si="7"/>
        <v>0</v>
      </c>
      <c r="K17" s="44">
        <f t="shared" si="8"/>
        <v>0</v>
      </c>
      <c r="L17" s="44">
        <f t="shared" si="9"/>
        <v>0</v>
      </c>
      <c r="M17" s="20"/>
      <c r="N17" s="44">
        <f t="shared" si="10"/>
        <v>0</v>
      </c>
      <c r="O17" s="44">
        <f t="shared" si="11"/>
        <v>0</v>
      </c>
      <c r="P17" s="44">
        <f t="shared" si="12"/>
        <v>0</v>
      </c>
      <c r="Q17" s="44">
        <f t="shared" si="13"/>
        <v>0</v>
      </c>
      <c r="R17" s="44">
        <f t="shared" si="14"/>
        <v>0</v>
      </c>
      <c r="S17" s="44">
        <f t="shared" si="15"/>
        <v>0</v>
      </c>
      <c r="W17" s="20"/>
      <c r="X17" s="6">
        <f t="shared" si="16"/>
        <v>0</v>
      </c>
      <c r="Y17" s="77">
        <f t="shared" si="17"/>
        <v>0</v>
      </c>
      <c r="Z17" s="44">
        <f t="shared" si="18"/>
        <v>0</v>
      </c>
      <c r="AA17" s="44">
        <f t="shared" si="19"/>
        <v>0</v>
      </c>
      <c r="AB17" s="44">
        <f t="shared" si="20"/>
        <v>0</v>
      </c>
      <c r="AC17" s="44">
        <f t="shared" si="21"/>
        <v>0</v>
      </c>
      <c r="AD17" s="44">
        <f t="shared" si="22"/>
        <v>0</v>
      </c>
      <c r="AE17" s="44">
        <f t="shared" si="23"/>
        <v>0</v>
      </c>
      <c r="AF17" s="20"/>
      <c r="AG17" s="44">
        <f t="shared" si="24"/>
        <v>0</v>
      </c>
      <c r="AH17" s="44">
        <f t="shared" si="25"/>
        <v>0</v>
      </c>
      <c r="AI17" s="44">
        <f t="shared" si="26"/>
        <v>0</v>
      </c>
      <c r="AJ17" s="44">
        <f t="shared" si="27"/>
        <v>0</v>
      </c>
      <c r="AK17" s="44">
        <f t="shared" si="28"/>
        <v>0</v>
      </c>
      <c r="AL17" s="44">
        <f t="shared" si="29"/>
        <v>0</v>
      </c>
      <c r="AM17" s="20"/>
    </row>
    <row r="18" spans="4:39" x14ac:dyDescent="0.25">
      <c r="D18" s="20"/>
      <c r="E18" s="6">
        <f t="shared" si="2"/>
        <v>0</v>
      </c>
      <c r="F18" s="77">
        <f t="shared" si="3"/>
        <v>0</v>
      </c>
      <c r="G18" s="44">
        <f t="shared" si="4"/>
        <v>0</v>
      </c>
      <c r="H18" s="44">
        <f t="shared" si="5"/>
        <v>0</v>
      </c>
      <c r="I18" s="44">
        <f t="shared" si="6"/>
        <v>0</v>
      </c>
      <c r="J18" s="44">
        <f t="shared" si="7"/>
        <v>0</v>
      </c>
      <c r="K18" s="44">
        <f t="shared" si="8"/>
        <v>0</v>
      </c>
      <c r="L18" s="44">
        <f t="shared" si="9"/>
        <v>0</v>
      </c>
      <c r="M18" s="20"/>
      <c r="N18" s="44">
        <f t="shared" si="10"/>
        <v>0</v>
      </c>
      <c r="O18" s="44">
        <f t="shared" si="11"/>
        <v>0</v>
      </c>
      <c r="P18" s="44">
        <f t="shared" si="12"/>
        <v>0</v>
      </c>
      <c r="Q18" s="44">
        <f t="shared" si="13"/>
        <v>0</v>
      </c>
      <c r="R18" s="44">
        <f t="shared" si="14"/>
        <v>0</v>
      </c>
      <c r="S18" s="44">
        <f t="shared" si="15"/>
        <v>0</v>
      </c>
      <c r="W18" s="20"/>
      <c r="X18" s="6">
        <f t="shared" si="16"/>
        <v>0</v>
      </c>
      <c r="Y18" s="77">
        <f t="shared" si="17"/>
        <v>0</v>
      </c>
      <c r="Z18" s="44">
        <f t="shared" si="18"/>
        <v>0</v>
      </c>
      <c r="AA18" s="44">
        <f t="shared" si="19"/>
        <v>0</v>
      </c>
      <c r="AB18" s="44">
        <f t="shared" si="20"/>
        <v>0</v>
      </c>
      <c r="AC18" s="44">
        <f t="shared" si="21"/>
        <v>0</v>
      </c>
      <c r="AD18" s="44">
        <f t="shared" si="22"/>
        <v>0</v>
      </c>
      <c r="AE18" s="44">
        <f t="shared" si="23"/>
        <v>0</v>
      </c>
      <c r="AF18" s="20"/>
      <c r="AG18" s="44">
        <f t="shared" si="24"/>
        <v>0</v>
      </c>
      <c r="AH18" s="44">
        <f t="shared" si="25"/>
        <v>0</v>
      </c>
      <c r="AI18" s="44">
        <f t="shared" si="26"/>
        <v>0</v>
      </c>
      <c r="AJ18" s="44">
        <f t="shared" si="27"/>
        <v>0</v>
      </c>
      <c r="AK18" s="44">
        <f t="shared" si="28"/>
        <v>0</v>
      </c>
      <c r="AL18" s="44">
        <f t="shared" si="29"/>
        <v>0</v>
      </c>
      <c r="AM18" s="20"/>
    </row>
    <row r="19" spans="4:39" x14ac:dyDescent="0.25">
      <c r="D19" s="20"/>
      <c r="E19" s="6">
        <f t="shared" si="2"/>
        <v>0</v>
      </c>
      <c r="F19" s="77">
        <f t="shared" si="3"/>
        <v>0</v>
      </c>
      <c r="G19" s="44">
        <f t="shared" si="4"/>
        <v>0</v>
      </c>
      <c r="H19" s="44">
        <f t="shared" si="5"/>
        <v>0</v>
      </c>
      <c r="I19" s="44">
        <f t="shared" si="6"/>
        <v>0</v>
      </c>
      <c r="J19" s="44">
        <f t="shared" si="7"/>
        <v>0</v>
      </c>
      <c r="K19" s="44">
        <f t="shared" si="8"/>
        <v>0</v>
      </c>
      <c r="L19" s="44">
        <f t="shared" si="9"/>
        <v>0</v>
      </c>
      <c r="M19" s="20"/>
      <c r="N19" s="44">
        <f t="shared" si="10"/>
        <v>0</v>
      </c>
      <c r="O19" s="44">
        <f t="shared" si="11"/>
        <v>0</v>
      </c>
      <c r="P19" s="44">
        <f t="shared" si="12"/>
        <v>0</v>
      </c>
      <c r="Q19" s="44">
        <f t="shared" si="13"/>
        <v>0</v>
      </c>
      <c r="R19" s="44">
        <f t="shared" si="14"/>
        <v>0</v>
      </c>
      <c r="S19" s="44">
        <f t="shared" si="15"/>
        <v>0</v>
      </c>
      <c r="W19" s="20"/>
      <c r="X19" s="6">
        <f t="shared" si="16"/>
        <v>0</v>
      </c>
      <c r="Y19" s="77">
        <f t="shared" si="17"/>
        <v>0</v>
      </c>
      <c r="Z19" s="44">
        <f t="shared" si="18"/>
        <v>0</v>
      </c>
      <c r="AA19" s="44">
        <f t="shared" si="19"/>
        <v>0</v>
      </c>
      <c r="AB19" s="44">
        <f t="shared" si="20"/>
        <v>0</v>
      </c>
      <c r="AC19" s="44">
        <f t="shared" si="21"/>
        <v>0</v>
      </c>
      <c r="AD19" s="44">
        <f t="shared" si="22"/>
        <v>0</v>
      </c>
      <c r="AE19" s="44">
        <f t="shared" si="23"/>
        <v>0</v>
      </c>
      <c r="AF19" s="20"/>
      <c r="AG19" s="44">
        <f t="shared" si="24"/>
        <v>0</v>
      </c>
      <c r="AH19" s="44">
        <f t="shared" si="25"/>
        <v>0</v>
      </c>
      <c r="AI19" s="44">
        <f t="shared" si="26"/>
        <v>0</v>
      </c>
      <c r="AJ19" s="44">
        <f t="shared" si="27"/>
        <v>0</v>
      </c>
      <c r="AK19" s="44">
        <f t="shared" si="28"/>
        <v>0</v>
      </c>
      <c r="AL19" s="44">
        <f t="shared" si="29"/>
        <v>0</v>
      </c>
      <c r="AM19" s="20"/>
    </row>
    <row r="20" spans="4:39" x14ac:dyDescent="0.25">
      <c r="D20" s="20"/>
      <c r="E20" s="6">
        <f t="shared" si="2"/>
        <v>0</v>
      </c>
      <c r="F20" s="77">
        <f t="shared" si="3"/>
        <v>0</v>
      </c>
      <c r="G20" s="44">
        <f t="shared" si="4"/>
        <v>0</v>
      </c>
      <c r="H20" s="44">
        <f t="shared" si="5"/>
        <v>0</v>
      </c>
      <c r="I20" s="44">
        <f t="shared" si="6"/>
        <v>0</v>
      </c>
      <c r="J20" s="44">
        <f t="shared" si="7"/>
        <v>0</v>
      </c>
      <c r="K20" s="44">
        <f t="shared" si="8"/>
        <v>0</v>
      </c>
      <c r="L20" s="44">
        <f t="shared" si="9"/>
        <v>0</v>
      </c>
      <c r="M20" s="20"/>
      <c r="N20" s="44">
        <f t="shared" si="10"/>
        <v>0</v>
      </c>
      <c r="O20" s="44">
        <f t="shared" si="11"/>
        <v>0</v>
      </c>
      <c r="P20" s="44">
        <f t="shared" si="12"/>
        <v>0</v>
      </c>
      <c r="Q20" s="44">
        <f t="shared" si="13"/>
        <v>0</v>
      </c>
      <c r="R20" s="44">
        <f t="shared" si="14"/>
        <v>0</v>
      </c>
      <c r="S20" s="44">
        <f t="shared" si="15"/>
        <v>0</v>
      </c>
      <c r="W20" s="20"/>
      <c r="X20" s="6">
        <f t="shared" si="16"/>
        <v>0</v>
      </c>
      <c r="Y20" s="77">
        <f t="shared" si="17"/>
        <v>0</v>
      </c>
      <c r="Z20" s="44">
        <f t="shared" si="18"/>
        <v>0</v>
      </c>
      <c r="AA20" s="44">
        <f t="shared" si="19"/>
        <v>0</v>
      </c>
      <c r="AB20" s="44">
        <f t="shared" si="20"/>
        <v>0</v>
      </c>
      <c r="AC20" s="44">
        <f t="shared" si="21"/>
        <v>0</v>
      </c>
      <c r="AD20" s="44">
        <f t="shared" si="22"/>
        <v>0</v>
      </c>
      <c r="AE20" s="44">
        <f t="shared" si="23"/>
        <v>0</v>
      </c>
      <c r="AF20" s="20"/>
      <c r="AG20" s="44">
        <f t="shared" si="24"/>
        <v>0</v>
      </c>
      <c r="AH20" s="44">
        <f t="shared" si="25"/>
        <v>0</v>
      </c>
      <c r="AI20" s="44">
        <f t="shared" si="26"/>
        <v>0</v>
      </c>
      <c r="AJ20" s="44">
        <f t="shared" si="27"/>
        <v>0</v>
      </c>
      <c r="AK20" s="44">
        <f t="shared" si="28"/>
        <v>0</v>
      </c>
      <c r="AL20" s="44">
        <f t="shared" si="29"/>
        <v>0</v>
      </c>
      <c r="AM20" s="20"/>
    </row>
    <row r="21" spans="4:39" x14ac:dyDescent="0.25">
      <c r="D21" s="20"/>
      <c r="E21" s="6">
        <f t="shared" si="2"/>
        <v>0</v>
      </c>
      <c r="F21" s="77">
        <f t="shared" si="3"/>
        <v>0</v>
      </c>
      <c r="G21" s="44">
        <f t="shared" si="4"/>
        <v>0</v>
      </c>
      <c r="H21" s="44">
        <f t="shared" si="5"/>
        <v>0</v>
      </c>
      <c r="I21" s="44">
        <f t="shared" si="6"/>
        <v>0</v>
      </c>
      <c r="J21" s="44">
        <f t="shared" si="7"/>
        <v>0</v>
      </c>
      <c r="K21" s="44">
        <f t="shared" si="8"/>
        <v>0</v>
      </c>
      <c r="L21" s="44">
        <f t="shared" si="9"/>
        <v>0</v>
      </c>
      <c r="M21" s="20"/>
      <c r="N21" s="44">
        <f t="shared" si="10"/>
        <v>0</v>
      </c>
      <c r="O21" s="44">
        <f t="shared" si="11"/>
        <v>0</v>
      </c>
      <c r="P21" s="44">
        <f t="shared" si="12"/>
        <v>0</v>
      </c>
      <c r="Q21" s="44">
        <f t="shared" si="13"/>
        <v>0</v>
      </c>
      <c r="R21" s="44">
        <f t="shared" si="14"/>
        <v>0</v>
      </c>
      <c r="S21" s="44">
        <f t="shared" si="15"/>
        <v>0</v>
      </c>
      <c r="W21" s="20"/>
      <c r="X21" s="6">
        <f t="shared" si="16"/>
        <v>0</v>
      </c>
      <c r="Y21" s="77">
        <f t="shared" si="17"/>
        <v>0</v>
      </c>
      <c r="Z21" s="44">
        <f t="shared" si="18"/>
        <v>0</v>
      </c>
      <c r="AA21" s="44">
        <f t="shared" si="19"/>
        <v>0</v>
      </c>
      <c r="AB21" s="44">
        <f t="shared" si="20"/>
        <v>0</v>
      </c>
      <c r="AC21" s="44">
        <f t="shared" si="21"/>
        <v>0</v>
      </c>
      <c r="AD21" s="44">
        <f t="shared" si="22"/>
        <v>0</v>
      </c>
      <c r="AE21" s="44">
        <f t="shared" si="23"/>
        <v>0</v>
      </c>
      <c r="AF21" s="20"/>
      <c r="AG21" s="44">
        <f t="shared" si="24"/>
        <v>0</v>
      </c>
      <c r="AH21" s="44">
        <f t="shared" si="25"/>
        <v>0</v>
      </c>
      <c r="AI21" s="44">
        <f t="shared" si="26"/>
        <v>0</v>
      </c>
      <c r="AJ21" s="44">
        <f t="shared" si="27"/>
        <v>0</v>
      </c>
      <c r="AK21" s="44">
        <f t="shared" si="28"/>
        <v>0</v>
      </c>
      <c r="AL21" s="44">
        <f t="shared" si="29"/>
        <v>0</v>
      </c>
      <c r="AM21" s="20"/>
    </row>
    <row r="22" spans="4:39" x14ac:dyDescent="0.25">
      <c r="D22" s="20"/>
      <c r="E22" s="6">
        <f t="shared" si="2"/>
        <v>0</v>
      </c>
      <c r="F22" s="77">
        <f t="shared" si="3"/>
        <v>0</v>
      </c>
      <c r="G22" s="44">
        <f t="shared" si="4"/>
        <v>0</v>
      </c>
      <c r="H22" s="44">
        <f t="shared" si="5"/>
        <v>0</v>
      </c>
      <c r="I22" s="44">
        <f t="shared" si="6"/>
        <v>0</v>
      </c>
      <c r="J22" s="44">
        <f t="shared" si="7"/>
        <v>0</v>
      </c>
      <c r="K22" s="44">
        <f t="shared" si="8"/>
        <v>0</v>
      </c>
      <c r="L22" s="44">
        <f t="shared" si="9"/>
        <v>0</v>
      </c>
      <c r="M22" s="20"/>
      <c r="N22" s="44">
        <f t="shared" si="10"/>
        <v>0</v>
      </c>
      <c r="O22" s="44">
        <f t="shared" si="11"/>
        <v>0</v>
      </c>
      <c r="P22" s="44">
        <f t="shared" si="12"/>
        <v>0</v>
      </c>
      <c r="Q22" s="44">
        <f t="shared" si="13"/>
        <v>0</v>
      </c>
      <c r="R22" s="44">
        <f t="shared" si="14"/>
        <v>0</v>
      </c>
      <c r="S22" s="44">
        <f t="shared" si="15"/>
        <v>0</v>
      </c>
      <c r="W22" s="20"/>
      <c r="X22" s="6">
        <f t="shared" si="16"/>
        <v>0</v>
      </c>
      <c r="Y22" s="77">
        <f t="shared" si="17"/>
        <v>0</v>
      </c>
      <c r="Z22" s="44">
        <f t="shared" si="18"/>
        <v>0</v>
      </c>
      <c r="AA22" s="44">
        <f t="shared" si="19"/>
        <v>0</v>
      </c>
      <c r="AB22" s="44">
        <f t="shared" si="20"/>
        <v>0</v>
      </c>
      <c r="AC22" s="44">
        <f t="shared" si="21"/>
        <v>0</v>
      </c>
      <c r="AD22" s="44">
        <f t="shared" si="22"/>
        <v>0</v>
      </c>
      <c r="AE22" s="44">
        <f t="shared" si="23"/>
        <v>0</v>
      </c>
      <c r="AF22" s="20"/>
      <c r="AG22" s="44">
        <f t="shared" si="24"/>
        <v>0</v>
      </c>
      <c r="AH22" s="44">
        <f t="shared" si="25"/>
        <v>0</v>
      </c>
      <c r="AI22" s="44">
        <f t="shared" si="26"/>
        <v>0</v>
      </c>
      <c r="AJ22" s="44">
        <f t="shared" si="27"/>
        <v>0</v>
      </c>
      <c r="AK22" s="44">
        <f t="shared" si="28"/>
        <v>0</v>
      </c>
      <c r="AL22" s="44">
        <f t="shared" si="29"/>
        <v>0</v>
      </c>
      <c r="AM22" s="20"/>
    </row>
    <row r="23" spans="4:39" x14ac:dyDescent="0.25">
      <c r="D23" s="20"/>
      <c r="E23" s="6">
        <f t="shared" si="2"/>
        <v>0</v>
      </c>
      <c r="F23" s="77">
        <f t="shared" si="3"/>
        <v>0</v>
      </c>
      <c r="G23" s="44">
        <f t="shared" si="4"/>
        <v>0</v>
      </c>
      <c r="H23" s="44">
        <f t="shared" si="5"/>
        <v>0</v>
      </c>
      <c r="I23" s="44">
        <f t="shared" si="6"/>
        <v>0</v>
      </c>
      <c r="J23" s="44">
        <f t="shared" si="7"/>
        <v>0</v>
      </c>
      <c r="K23" s="44">
        <f t="shared" si="8"/>
        <v>0</v>
      </c>
      <c r="L23" s="44">
        <f t="shared" si="9"/>
        <v>0</v>
      </c>
      <c r="M23" s="20"/>
      <c r="N23" s="44">
        <f t="shared" si="10"/>
        <v>0</v>
      </c>
      <c r="O23" s="44">
        <f t="shared" si="11"/>
        <v>0</v>
      </c>
      <c r="P23" s="44">
        <f t="shared" si="12"/>
        <v>0</v>
      </c>
      <c r="Q23" s="44">
        <f t="shared" si="13"/>
        <v>0</v>
      </c>
      <c r="R23" s="44">
        <f t="shared" si="14"/>
        <v>0</v>
      </c>
      <c r="S23" s="44">
        <f t="shared" si="15"/>
        <v>0</v>
      </c>
      <c r="W23" s="20"/>
      <c r="X23" s="6">
        <f t="shared" si="16"/>
        <v>0</v>
      </c>
      <c r="Y23" s="77">
        <f t="shared" si="17"/>
        <v>0</v>
      </c>
      <c r="Z23" s="44">
        <f t="shared" si="18"/>
        <v>0</v>
      </c>
      <c r="AA23" s="44">
        <f t="shared" si="19"/>
        <v>0</v>
      </c>
      <c r="AB23" s="44">
        <f t="shared" si="20"/>
        <v>0</v>
      </c>
      <c r="AC23" s="44">
        <f t="shared" si="21"/>
        <v>0</v>
      </c>
      <c r="AD23" s="44">
        <f t="shared" si="22"/>
        <v>0</v>
      </c>
      <c r="AE23" s="44">
        <f t="shared" si="23"/>
        <v>0</v>
      </c>
      <c r="AF23" s="20"/>
      <c r="AG23" s="44">
        <f t="shared" si="24"/>
        <v>0</v>
      </c>
      <c r="AH23" s="44">
        <f t="shared" si="25"/>
        <v>0</v>
      </c>
      <c r="AI23" s="44">
        <f t="shared" si="26"/>
        <v>0</v>
      </c>
      <c r="AJ23" s="44">
        <f t="shared" si="27"/>
        <v>0</v>
      </c>
      <c r="AK23" s="44">
        <f t="shared" si="28"/>
        <v>0</v>
      </c>
      <c r="AL23" s="44">
        <f t="shared" si="29"/>
        <v>0</v>
      </c>
      <c r="AM23" s="20"/>
    </row>
    <row r="24" spans="4:39" x14ac:dyDescent="0.25">
      <c r="D24" s="20"/>
      <c r="E24" s="6">
        <f t="shared" si="2"/>
        <v>0</v>
      </c>
      <c r="F24" s="77">
        <f t="shared" si="3"/>
        <v>0</v>
      </c>
      <c r="G24" s="44">
        <f t="shared" si="4"/>
        <v>0</v>
      </c>
      <c r="H24" s="44">
        <f t="shared" si="5"/>
        <v>0</v>
      </c>
      <c r="I24" s="44">
        <f t="shared" si="6"/>
        <v>0</v>
      </c>
      <c r="J24" s="44">
        <f t="shared" si="7"/>
        <v>0</v>
      </c>
      <c r="K24" s="44">
        <f t="shared" si="8"/>
        <v>0</v>
      </c>
      <c r="L24" s="44">
        <f t="shared" si="9"/>
        <v>0</v>
      </c>
      <c r="M24" s="20"/>
      <c r="N24" s="44">
        <f t="shared" si="10"/>
        <v>0</v>
      </c>
      <c r="O24" s="44">
        <f t="shared" si="11"/>
        <v>0</v>
      </c>
      <c r="P24" s="44">
        <f t="shared" si="12"/>
        <v>0</v>
      </c>
      <c r="Q24" s="44">
        <f t="shared" si="13"/>
        <v>0</v>
      </c>
      <c r="R24" s="44">
        <f t="shared" si="14"/>
        <v>0</v>
      </c>
      <c r="S24" s="44">
        <f t="shared" si="15"/>
        <v>0</v>
      </c>
      <c r="W24" s="20"/>
      <c r="X24" s="6">
        <f t="shared" si="16"/>
        <v>0</v>
      </c>
      <c r="Y24" s="77">
        <f t="shared" si="17"/>
        <v>0</v>
      </c>
      <c r="Z24" s="44">
        <f t="shared" si="18"/>
        <v>0</v>
      </c>
      <c r="AA24" s="44">
        <f t="shared" si="19"/>
        <v>0</v>
      </c>
      <c r="AB24" s="44">
        <f t="shared" si="20"/>
        <v>0</v>
      </c>
      <c r="AC24" s="44">
        <f t="shared" si="21"/>
        <v>0</v>
      </c>
      <c r="AD24" s="44">
        <f t="shared" si="22"/>
        <v>0</v>
      </c>
      <c r="AE24" s="44">
        <f t="shared" si="23"/>
        <v>0</v>
      </c>
      <c r="AF24" s="20"/>
      <c r="AG24" s="44">
        <f t="shared" si="24"/>
        <v>0</v>
      </c>
      <c r="AH24" s="44">
        <f t="shared" si="25"/>
        <v>0</v>
      </c>
      <c r="AI24" s="44">
        <f t="shared" si="26"/>
        <v>0</v>
      </c>
      <c r="AJ24" s="44">
        <f t="shared" si="27"/>
        <v>0</v>
      </c>
      <c r="AK24" s="44">
        <f t="shared" si="28"/>
        <v>0</v>
      </c>
      <c r="AL24" s="44">
        <f t="shared" si="29"/>
        <v>0</v>
      </c>
      <c r="AM24" s="20"/>
    </row>
    <row r="25" spans="4:39" x14ac:dyDescent="0.25">
      <c r="D25" s="20"/>
      <c r="E25" s="6">
        <f t="shared" si="2"/>
        <v>0</v>
      </c>
      <c r="F25" s="77">
        <f t="shared" si="3"/>
        <v>0</v>
      </c>
      <c r="G25" s="44">
        <f t="shared" si="4"/>
        <v>0</v>
      </c>
      <c r="H25" s="44">
        <f t="shared" si="5"/>
        <v>0</v>
      </c>
      <c r="I25" s="44">
        <f t="shared" si="6"/>
        <v>0</v>
      </c>
      <c r="J25" s="44">
        <f t="shared" si="7"/>
        <v>0</v>
      </c>
      <c r="K25" s="44">
        <f t="shared" si="8"/>
        <v>0</v>
      </c>
      <c r="L25" s="44">
        <f t="shared" si="9"/>
        <v>0</v>
      </c>
      <c r="M25" s="20"/>
      <c r="N25" s="44">
        <f t="shared" si="10"/>
        <v>0</v>
      </c>
      <c r="O25" s="44">
        <f t="shared" si="11"/>
        <v>0</v>
      </c>
      <c r="P25" s="44">
        <f t="shared" si="12"/>
        <v>0</v>
      </c>
      <c r="Q25" s="44">
        <f t="shared" si="13"/>
        <v>0</v>
      </c>
      <c r="R25" s="44">
        <f t="shared" si="14"/>
        <v>0</v>
      </c>
      <c r="S25" s="44">
        <f t="shared" si="15"/>
        <v>0</v>
      </c>
      <c r="W25" s="20"/>
      <c r="X25" s="6">
        <f t="shared" si="16"/>
        <v>0</v>
      </c>
      <c r="Y25" s="77">
        <f t="shared" si="17"/>
        <v>0</v>
      </c>
      <c r="Z25" s="44">
        <f t="shared" si="18"/>
        <v>0</v>
      </c>
      <c r="AA25" s="44">
        <f t="shared" si="19"/>
        <v>0</v>
      </c>
      <c r="AB25" s="44">
        <f t="shared" si="20"/>
        <v>0</v>
      </c>
      <c r="AC25" s="44">
        <f t="shared" si="21"/>
        <v>0</v>
      </c>
      <c r="AD25" s="44">
        <f t="shared" si="22"/>
        <v>0</v>
      </c>
      <c r="AE25" s="44">
        <f t="shared" si="23"/>
        <v>0</v>
      </c>
      <c r="AF25" s="20"/>
      <c r="AG25" s="44">
        <f t="shared" si="24"/>
        <v>0</v>
      </c>
      <c r="AH25" s="44">
        <f t="shared" si="25"/>
        <v>0</v>
      </c>
      <c r="AI25" s="44">
        <f t="shared" si="26"/>
        <v>0</v>
      </c>
      <c r="AJ25" s="44">
        <f t="shared" si="27"/>
        <v>0</v>
      </c>
      <c r="AK25" s="44">
        <f t="shared" si="28"/>
        <v>0</v>
      </c>
      <c r="AL25" s="44">
        <f t="shared" si="29"/>
        <v>0</v>
      </c>
      <c r="AM25" s="20"/>
    </row>
    <row r="26" spans="4:39" x14ac:dyDescent="0.25">
      <c r="D26" s="20"/>
      <c r="E26" s="6">
        <f t="shared" si="2"/>
        <v>0</v>
      </c>
      <c r="F26" s="77">
        <f t="shared" si="3"/>
        <v>0</v>
      </c>
      <c r="G26" s="44">
        <f t="shared" si="4"/>
        <v>0</v>
      </c>
      <c r="H26" s="44">
        <f t="shared" si="5"/>
        <v>0</v>
      </c>
      <c r="I26" s="44">
        <f t="shared" si="6"/>
        <v>0</v>
      </c>
      <c r="J26" s="44">
        <f t="shared" si="7"/>
        <v>0</v>
      </c>
      <c r="K26" s="44">
        <f t="shared" si="8"/>
        <v>0</v>
      </c>
      <c r="L26" s="44">
        <f t="shared" si="9"/>
        <v>0</v>
      </c>
      <c r="M26" s="20"/>
      <c r="N26" s="44">
        <f t="shared" si="10"/>
        <v>0</v>
      </c>
      <c r="O26" s="44">
        <f t="shared" si="11"/>
        <v>0</v>
      </c>
      <c r="P26" s="44">
        <f t="shared" si="12"/>
        <v>0</v>
      </c>
      <c r="Q26" s="44">
        <f t="shared" si="13"/>
        <v>0</v>
      </c>
      <c r="R26" s="44">
        <f t="shared" si="14"/>
        <v>0</v>
      </c>
      <c r="S26" s="44">
        <f t="shared" si="15"/>
        <v>0</v>
      </c>
      <c r="W26" s="20"/>
      <c r="X26" s="6">
        <f t="shared" si="16"/>
        <v>0</v>
      </c>
      <c r="Y26" s="77">
        <f t="shared" si="17"/>
        <v>0</v>
      </c>
      <c r="Z26" s="44">
        <f t="shared" si="18"/>
        <v>0</v>
      </c>
      <c r="AA26" s="44">
        <f t="shared" si="19"/>
        <v>0</v>
      </c>
      <c r="AB26" s="44">
        <f t="shared" si="20"/>
        <v>0</v>
      </c>
      <c r="AC26" s="44">
        <f t="shared" si="21"/>
        <v>0</v>
      </c>
      <c r="AD26" s="44">
        <f t="shared" si="22"/>
        <v>0</v>
      </c>
      <c r="AE26" s="44">
        <f t="shared" si="23"/>
        <v>0</v>
      </c>
      <c r="AF26" s="20"/>
      <c r="AG26" s="44">
        <f t="shared" si="24"/>
        <v>0</v>
      </c>
      <c r="AH26" s="44">
        <f t="shared" si="25"/>
        <v>0</v>
      </c>
      <c r="AI26" s="44">
        <f t="shared" si="26"/>
        <v>0</v>
      </c>
      <c r="AJ26" s="44">
        <f t="shared" si="27"/>
        <v>0</v>
      </c>
      <c r="AK26" s="44">
        <f t="shared" si="28"/>
        <v>0</v>
      </c>
      <c r="AL26" s="44">
        <f t="shared" si="29"/>
        <v>0</v>
      </c>
      <c r="AM26" s="20"/>
    </row>
    <row r="27" spans="4:39" x14ac:dyDescent="0.25">
      <c r="D27" s="20"/>
      <c r="E27" s="6">
        <f t="shared" si="2"/>
        <v>0</v>
      </c>
      <c r="F27" s="77">
        <f t="shared" si="3"/>
        <v>0</v>
      </c>
      <c r="G27" s="44">
        <f t="shared" si="4"/>
        <v>0</v>
      </c>
      <c r="H27" s="44">
        <f t="shared" si="5"/>
        <v>0</v>
      </c>
      <c r="I27" s="44">
        <f t="shared" si="6"/>
        <v>0</v>
      </c>
      <c r="J27" s="44">
        <f t="shared" si="7"/>
        <v>0</v>
      </c>
      <c r="K27" s="44">
        <f t="shared" si="8"/>
        <v>0</v>
      </c>
      <c r="L27" s="44">
        <f t="shared" si="9"/>
        <v>0</v>
      </c>
      <c r="M27" s="20"/>
      <c r="N27" s="44">
        <f t="shared" si="10"/>
        <v>0</v>
      </c>
      <c r="O27" s="44">
        <f t="shared" si="11"/>
        <v>0</v>
      </c>
      <c r="P27" s="44">
        <f t="shared" si="12"/>
        <v>0</v>
      </c>
      <c r="Q27" s="44">
        <f t="shared" si="13"/>
        <v>0</v>
      </c>
      <c r="R27" s="44">
        <f t="shared" si="14"/>
        <v>0</v>
      </c>
      <c r="S27" s="44">
        <f t="shared" si="15"/>
        <v>0</v>
      </c>
      <c r="W27" s="20"/>
      <c r="X27" s="6">
        <f t="shared" si="16"/>
        <v>0</v>
      </c>
      <c r="Y27" s="77">
        <f t="shared" si="17"/>
        <v>0</v>
      </c>
      <c r="Z27" s="44">
        <f t="shared" si="18"/>
        <v>0</v>
      </c>
      <c r="AA27" s="44">
        <f t="shared" si="19"/>
        <v>0</v>
      </c>
      <c r="AB27" s="44">
        <f t="shared" si="20"/>
        <v>0</v>
      </c>
      <c r="AC27" s="44">
        <f t="shared" si="21"/>
        <v>0</v>
      </c>
      <c r="AD27" s="44">
        <f t="shared" si="22"/>
        <v>0</v>
      </c>
      <c r="AE27" s="44">
        <f t="shared" si="23"/>
        <v>0</v>
      </c>
      <c r="AF27" s="20"/>
      <c r="AG27" s="44">
        <f t="shared" si="24"/>
        <v>0</v>
      </c>
      <c r="AH27" s="44">
        <f t="shared" si="25"/>
        <v>0</v>
      </c>
      <c r="AI27" s="44">
        <f t="shared" si="26"/>
        <v>0</v>
      </c>
      <c r="AJ27" s="44">
        <f t="shared" si="27"/>
        <v>0</v>
      </c>
      <c r="AK27" s="44">
        <f t="shared" si="28"/>
        <v>0</v>
      </c>
      <c r="AL27" s="44">
        <f t="shared" si="29"/>
        <v>0</v>
      </c>
      <c r="AM27" s="20"/>
    </row>
    <row r="28" spans="4:39" x14ac:dyDescent="0.25">
      <c r="D28" s="20"/>
      <c r="E28" s="6">
        <f t="shared" si="2"/>
        <v>0</v>
      </c>
      <c r="F28" s="77">
        <f t="shared" si="3"/>
        <v>0</v>
      </c>
      <c r="G28" s="44">
        <f t="shared" si="4"/>
        <v>0</v>
      </c>
      <c r="H28" s="44">
        <f t="shared" si="5"/>
        <v>0</v>
      </c>
      <c r="I28" s="44">
        <f t="shared" si="6"/>
        <v>0</v>
      </c>
      <c r="J28" s="44">
        <f t="shared" si="7"/>
        <v>0</v>
      </c>
      <c r="K28" s="44">
        <f t="shared" si="8"/>
        <v>0</v>
      </c>
      <c r="L28" s="44">
        <f t="shared" si="9"/>
        <v>0</v>
      </c>
      <c r="M28" s="20"/>
      <c r="N28" s="44">
        <f t="shared" si="10"/>
        <v>0</v>
      </c>
      <c r="O28" s="44">
        <f t="shared" si="11"/>
        <v>0</v>
      </c>
      <c r="P28" s="44">
        <f t="shared" si="12"/>
        <v>0</v>
      </c>
      <c r="Q28" s="44">
        <f t="shared" si="13"/>
        <v>0</v>
      </c>
      <c r="R28" s="44">
        <f t="shared" si="14"/>
        <v>0</v>
      </c>
      <c r="S28" s="44">
        <f t="shared" si="15"/>
        <v>0</v>
      </c>
      <c r="W28" s="20"/>
      <c r="X28" s="6">
        <f t="shared" si="16"/>
        <v>0</v>
      </c>
      <c r="Y28" s="77">
        <f t="shared" si="17"/>
        <v>0</v>
      </c>
      <c r="Z28" s="44">
        <f t="shared" si="18"/>
        <v>0</v>
      </c>
      <c r="AA28" s="44">
        <f t="shared" si="19"/>
        <v>0</v>
      </c>
      <c r="AB28" s="44">
        <f t="shared" si="20"/>
        <v>0</v>
      </c>
      <c r="AC28" s="44">
        <f t="shared" si="21"/>
        <v>0</v>
      </c>
      <c r="AD28" s="44">
        <f t="shared" si="22"/>
        <v>0</v>
      </c>
      <c r="AE28" s="44">
        <f t="shared" si="23"/>
        <v>0</v>
      </c>
      <c r="AF28" s="20"/>
      <c r="AG28" s="44">
        <f t="shared" si="24"/>
        <v>0</v>
      </c>
      <c r="AH28" s="44">
        <f t="shared" si="25"/>
        <v>0</v>
      </c>
      <c r="AI28" s="44">
        <f t="shared" si="26"/>
        <v>0</v>
      </c>
      <c r="AJ28" s="44">
        <f t="shared" si="27"/>
        <v>0</v>
      </c>
      <c r="AK28" s="44">
        <f t="shared" si="28"/>
        <v>0</v>
      </c>
      <c r="AL28" s="44">
        <f t="shared" si="29"/>
        <v>0</v>
      </c>
      <c r="AM28" s="20"/>
    </row>
    <row r="29" spans="4:39" x14ac:dyDescent="0.25">
      <c r="D29" s="20"/>
      <c r="E29" s="6">
        <f t="shared" si="2"/>
        <v>0</v>
      </c>
      <c r="F29" s="77">
        <f t="shared" si="3"/>
        <v>0</v>
      </c>
      <c r="G29" s="44">
        <f t="shared" si="4"/>
        <v>0</v>
      </c>
      <c r="H29" s="44">
        <f t="shared" si="5"/>
        <v>0</v>
      </c>
      <c r="I29" s="44">
        <f t="shared" si="6"/>
        <v>0</v>
      </c>
      <c r="J29" s="44">
        <f t="shared" si="7"/>
        <v>0</v>
      </c>
      <c r="K29" s="44">
        <f t="shared" si="8"/>
        <v>0</v>
      </c>
      <c r="L29" s="44">
        <f t="shared" si="9"/>
        <v>0</v>
      </c>
      <c r="M29" s="20"/>
      <c r="N29" s="44">
        <f t="shared" si="10"/>
        <v>0</v>
      </c>
      <c r="O29" s="44">
        <f t="shared" si="11"/>
        <v>0</v>
      </c>
      <c r="P29" s="44">
        <f t="shared" si="12"/>
        <v>0</v>
      </c>
      <c r="Q29" s="44">
        <f t="shared" si="13"/>
        <v>0</v>
      </c>
      <c r="R29" s="44">
        <f t="shared" si="14"/>
        <v>0</v>
      </c>
      <c r="S29" s="44">
        <f t="shared" si="15"/>
        <v>0</v>
      </c>
      <c r="W29" s="20"/>
      <c r="X29" s="6">
        <f t="shared" si="16"/>
        <v>0</v>
      </c>
      <c r="Y29" s="77">
        <f t="shared" si="17"/>
        <v>0</v>
      </c>
      <c r="Z29" s="44">
        <f t="shared" si="18"/>
        <v>0</v>
      </c>
      <c r="AA29" s="44">
        <f t="shared" si="19"/>
        <v>0</v>
      </c>
      <c r="AB29" s="44">
        <f t="shared" si="20"/>
        <v>0</v>
      </c>
      <c r="AC29" s="44">
        <f t="shared" si="21"/>
        <v>0</v>
      </c>
      <c r="AD29" s="44">
        <f t="shared" si="22"/>
        <v>0</v>
      </c>
      <c r="AE29" s="44">
        <f t="shared" si="23"/>
        <v>0</v>
      </c>
      <c r="AF29" s="20"/>
      <c r="AG29" s="44">
        <f t="shared" si="24"/>
        <v>0</v>
      </c>
      <c r="AH29" s="44">
        <f t="shared" si="25"/>
        <v>0</v>
      </c>
      <c r="AI29" s="44">
        <f t="shared" si="26"/>
        <v>0</v>
      </c>
      <c r="AJ29" s="44">
        <f t="shared" si="27"/>
        <v>0</v>
      </c>
      <c r="AK29" s="44">
        <f t="shared" si="28"/>
        <v>0</v>
      </c>
      <c r="AL29" s="44">
        <f t="shared" si="29"/>
        <v>0</v>
      </c>
      <c r="AM29" s="20"/>
    </row>
    <row r="30" spans="4:39" x14ac:dyDescent="0.25">
      <c r="D30" s="20"/>
      <c r="E30" s="6">
        <f t="shared" si="2"/>
        <v>0</v>
      </c>
      <c r="F30" s="77">
        <f t="shared" si="3"/>
        <v>0</v>
      </c>
      <c r="G30" s="44">
        <f t="shared" si="4"/>
        <v>0</v>
      </c>
      <c r="H30" s="44">
        <f t="shared" si="5"/>
        <v>0</v>
      </c>
      <c r="I30" s="44">
        <f t="shared" si="6"/>
        <v>0</v>
      </c>
      <c r="J30" s="44">
        <f t="shared" si="7"/>
        <v>0</v>
      </c>
      <c r="K30" s="44">
        <f t="shared" si="8"/>
        <v>0</v>
      </c>
      <c r="L30" s="44">
        <f t="shared" si="9"/>
        <v>0</v>
      </c>
      <c r="M30" s="20"/>
      <c r="N30" s="44">
        <f t="shared" si="10"/>
        <v>0</v>
      </c>
      <c r="O30" s="44">
        <f t="shared" si="11"/>
        <v>0</v>
      </c>
      <c r="P30" s="44">
        <f t="shared" si="12"/>
        <v>0</v>
      </c>
      <c r="Q30" s="44">
        <f t="shared" si="13"/>
        <v>0</v>
      </c>
      <c r="R30" s="44">
        <f t="shared" si="14"/>
        <v>0</v>
      </c>
      <c r="S30" s="44">
        <f t="shared" si="15"/>
        <v>0</v>
      </c>
      <c r="W30" s="20"/>
      <c r="X30" s="6">
        <f t="shared" si="16"/>
        <v>0</v>
      </c>
      <c r="Y30" s="77">
        <f t="shared" si="17"/>
        <v>0</v>
      </c>
      <c r="Z30" s="44">
        <f t="shared" si="18"/>
        <v>0</v>
      </c>
      <c r="AA30" s="44">
        <f t="shared" si="19"/>
        <v>0</v>
      </c>
      <c r="AB30" s="44">
        <f t="shared" si="20"/>
        <v>0</v>
      </c>
      <c r="AC30" s="44">
        <f t="shared" si="21"/>
        <v>0</v>
      </c>
      <c r="AD30" s="44">
        <f t="shared" si="22"/>
        <v>0</v>
      </c>
      <c r="AE30" s="44">
        <f t="shared" si="23"/>
        <v>0</v>
      </c>
      <c r="AF30" s="20"/>
      <c r="AG30" s="44">
        <f t="shared" si="24"/>
        <v>0</v>
      </c>
      <c r="AH30" s="44">
        <f t="shared" si="25"/>
        <v>0</v>
      </c>
      <c r="AI30" s="44">
        <f t="shared" si="26"/>
        <v>0</v>
      </c>
      <c r="AJ30" s="44">
        <f t="shared" si="27"/>
        <v>0</v>
      </c>
      <c r="AK30" s="44">
        <f t="shared" si="28"/>
        <v>0</v>
      </c>
      <c r="AL30" s="44">
        <f t="shared" si="29"/>
        <v>0</v>
      </c>
      <c r="AM30" s="20"/>
    </row>
    <row r="31" spans="4:39" x14ac:dyDescent="0.25">
      <c r="D31" s="20"/>
      <c r="E31" s="6">
        <f t="shared" si="2"/>
        <v>0</v>
      </c>
      <c r="F31" s="77">
        <f t="shared" si="3"/>
        <v>0</v>
      </c>
      <c r="G31" s="44">
        <f t="shared" si="4"/>
        <v>0</v>
      </c>
      <c r="H31" s="44">
        <f t="shared" si="5"/>
        <v>0</v>
      </c>
      <c r="I31" s="44">
        <f t="shared" si="6"/>
        <v>0</v>
      </c>
      <c r="J31" s="44">
        <f t="shared" si="7"/>
        <v>0</v>
      </c>
      <c r="K31" s="44">
        <f t="shared" si="8"/>
        <v>0</v>
      </c>
      <c r="L31" s="44">
        <f t="shared" si="9"/>
        <v>0</v>
      </c>
      <c r="M31" s="20"/>
      <c r="N31" s="44">
        <f t="shared" si="10"/>
        <v>0</v>
      </c>
      <c r="O31" s="44">
        <f t="shared" si="11"/>
        <v>0</v>
      </c>
      <c r="P31" s="44">
        <f t="shared" si="12"/>
        <v>0</v>
      </c>
      <c r="Q31" s="44">
        <f t="shared" si="13"/>
        <v>0</v>
      </c>
      <c r="R31" s="44">
        <f t="shared" si="14"/>
        <v>0</v>
      </c>
      <c r="S31" s="44">
        <f t="shared" si="15"/>
        <v>0</v>
      </c>
      <c r="W31" s="20"/>
      <c r="X31" s="6">
        <f t="shared" si="16"/>
        <v>0</v>
      </c>
      <c r="Y31" s="77">
        <f t="shared" si="17"/>
        <v>0</v>
      </c>
      <c r="Z31" s="44">
        <f t="shared" si="18"/>
        <v>0</v>
      </c>
      <c r="AA31" s="44">
        <f t="shared" si="19"/>
        <v>0</v>
      </c>
      <c r="AB31" s="44">
        <f t="shared" si="20"/>
        <v>0</v>
      </c>
      <c r="AC31" s="44">
        <f t="shared" si="21"/>
        <v>0</v>
      </c>
      <c r="AD31" s="44">
        <f t="shared" si="22"/>
        <v>0</v>
      </c>
      <c r="AE31" s="44">
        <f t="shared" si="23"/>
        <v>0</v>
      </c>
      <c r="AF31" s="20"/>
      <c r="AG31" s="44">
        <f t="shared" si="24"/>
        <v>0</v>
      </c>
      <c r="AH31" s="44">
        <f t="shared" si="25"/>
        <v>0</v>
      </c>
      <c r="AI31" s="44">
        <f t="shared" si="26"/>
        <v>0</v>
      </c>
      <c r="AJ31" s="44">
        <f t="shared" si="27"/>
        <v>0</v>
      </c>
      <c r="AK31" s="44">
        <f t="shared" si="28"/>
        <v>0</v>
      </c>
      <c r="AL31" s="44">
        <f t="shared" si="29"/>
        <v>0</v>
      </c>
      <c r="AM31" s="20"/>
    </row>
    <row r="32" spans="4:39" x14ac:dyDescent="0.25">
      <c r="D32" s="20"/>
      <c r="E32" s="6">
        <f t="shared" si="2"/>
        <v>0</v>
      </c>
      <c r="F32" s="77">
        <f t="shared" si="3"/>
        <v>0</v>
      </c>
      <c r="G32" s="44">
        <f t="shared" si="4"/>
        <v>0</v>
      </c>
      <c r="H32" s="44">
        <f t="shared" si="5"/>
        <v>0</v>
      </c>
      <c r="I32" s="44">
        <f t="shared" si="6"/>
        <v>0</v>
      </c>
      <c r="J32" s="44">
        <f t="shared" si="7"/>
        <v>0</v>
      </c>
      <c r="K32" s="44">
        <f t="shared" si="8"/>
        <v>0</v>
      </c>
      <c r="L32" s="44">
        <f t="shared" si="9"/>
        <v>0</v>
      </c>
      <c r="M32" s="20"/>
      <c r="N32" s="44">
        <f t="shared" si="10"/>
        <v>0</v>
      </c>
      <c r="O32" s="44">
        <f t="shared" si="11"/>
        <v>0</v>
      </c>
      <c r="P32" s="44">
        <f t="shared" si="12"/>
        <v>0</v>
      </c>
      <c r="Q32" s="44">
        <f t="shared" si="13"/>
        <v>0</v>
      </c>
      <c r="R32" s="44">
        <f t="shared" si="14"/>
        <v>0</v>
      </c>
      <c r="S32" s="44">
        <f t="shared" si="15"/>
        <v>0</v>
      </c>
      <c r="W32" s="20"/>
      <c r="X32" s="6">
        <f t="shared" si="16"/>
        <v>0</v>
      </c>
      <c r="Y32" s="77">
        <f t="shared" si="17"/>
        <v>0</v>
      </c>
      <c r="Z32" s="44">
        <f t="shared" si="18"/>
        <v>0</v>
      </c>
      <c r="AA32" s="44">
        <f t="shared" si="19"/>
        <v>0</v>
      </c>
      <c r="AB32" s="44">
        <f t="shared" si="20"/>
        <v>0</v>
      </c>
      <c r="AC32" s="44">
        <f t="shared" si="21"/>
        <v>0</v>
      </c>
      <c r="AD32" s="44">
        <f t="shared" si="22"/>
        <v>0</v>
      </c>
      <c r="AE32" s="44">
        <f t="shared" si="23"/>
        <v>0</v>
      </c>
      <c r="AF32" s="20"/>
      <c r="AG32" s="44">
        <f t="shared" si="24"/>
        <v>0</v>
      </c>
      <c r="AH32" s="44">
        <f t="shared" si="25"/>
        <v>0</v>
      </c>
      <c r="AI32" s="44">
        <f t="shared" si="26"/>
        <v>0</v>
      </c>
      <c r="AJ32" s="44">
        <f t="shared" si="27"/>
        <v>0</v>
      </c>
      <c r="AK32" s="44">
        <f t="shared" si="28"/>
        <v>0</v>
      </c>
      <c r="AL32" s="44">
        <f t="shared" si="29"/>
        <v>0</v>
      </c>
      <c r="AM32" s="20"/>
    </row>
    <row r="33" spans="4:39" x14ac:dyDescent="0.25">
      <c r="D33" s="20"/>
      <c r="E33" s="6">
        <f t="shared" si="2"/>
        <v>0</v>
      </c>
      <c r="F33" s="77">
        <f t="shared" si="3"/>
        <v>0</v>
      </c>
      <c r="G33" s="44">
        <f t="shared" si="4"/>
        <v>0</v>
      </c>
      <c r="H33" s="44">
        <f t="shared" si="5"/>
        <v>0</v>
      </c>
      <c r="I33" s="44">
        <f t="shared" si="6"/>
        <v>0</v>
      </c>
      <c r="J33" s="44">
        <f t="shared" si="7"/>
        <v>0</v>
      </c>
      <c r="K33" s="44">
        <f t="shared" si="8"/>
        <v>0</v>
      </c>
      <c r="L33" s="44">
        <f t="shared" si="9"/>
        <v>0</v>
      </c>
      <c r="M33" s="20"/>
      <c r="N33" s="44">
        <f t="shared" si="10"/>
        <v>0</v>
      </c>
      <c r="O33" s="44">
        <f t="shared" si="11"/>
        <v>0</v>
      </c>
      <c r="P33" s="44">
        <f t="shared" si="12"/>
        <v>0</v>
      </c>
      <c r="Q33" s="44">
        <f t="shared" si="13"/>
        <v>0</v>
      </c>
      <c r="R33" s="44">
        <f t="shared" si="14"/>
        <v>0</v>
      </c>
      <c r="S33" s="44">
        <f t="shared" si="15"/>
        <v>0</v>
      </c>
      <c r="W33" s="20"/>
      <c r="X33" s="6">
        <f t="shared" si="16"/>
        <v>0</v>
      </c>
      <c r="Y33" s="77">
        <f t="shared" si="17"/>
        <v>0</v>
      </c>
      <c r="Z33" s="44">
        <f t="shared" si="18"/>
        <v>0</v>
      </c>
      <c r="AA33" s="44">
        <f t="shared" si="19"/>
        <v>0</v>
      </c>
      <c r="AB33" s="44">
        <f t="shared" si="20"/>
        <v>0</v>
      </c>
      <c r="AC33" s="44">
        <f t="shared" si="21"/>
        <v>0</v>
      </c>
      <c r="AD33" s="44">
        <f t="shared" si="22"/>
        <v>0</v>
      </c>
      <c r="AE33" s="44">
        <f t="shared" si="23"/>
        <v>0</v>
      </c>
      <c r="AF33" s="20"/>
      <c r="AG33" s="44">
        <f t="shared" si="24"/>
        <v>0</v>
      </c>
      <c r="AH33" s="44">
        <f t="shared" si="25"/>
        <v>0</v>
      </c>
      <c r="AI33" s="44">
        <f t="shared" si="26"/>
        <v>0</v>
      </c>
      <c r="AJ33" s="44">
        <f t="shared" si="27"/>
        <v>0</v>
      </c>
      <c r="AK33" s="44">
        <f t="shared" si="28"/>
        <v>0</v>
      </c>
      <c r="AL33" s="44">
        <f t="shared" si="29"/>
        <v>0</v>
      </c>
      <c r="AM33" s="20"/>
    </row>
    <row r="34" spans="4:39" x14ac:dyDescent="0.25">
      <c r="D34" s="20"/>
      <c r="E34" s="6">
        <f t="shared" si="2"/>
        <v>0</v>
      </c>
      <c r="F34" s="77">
        <f t="shared" si="3"/>
        <v>0</v>
      </c>
      <c r="G34" s="44">
        <f t="shared" si="4"/>
        <v>0</v>
      </c>
      <c r="H34" s="44">
        <f t="shared" si="5"/>
        <v>0</v>
      </c>
      <c r="I34" s="44">
        <f t="shared" si="6"/>
        <v>0</v>
      </c>
      <c r="J34" s="44">
        <f t="shared" si="7"/>
        <v>0</v>
      </c>
      <c r="K34" s="44">
        <f t="shared" si="8"/>
        <v>0</v>
      </c>
      <c r="L34" s="44">
        <f t="shared" si="9"/>
        <v>0</v>
      </c>
      <c r="M34" s="20"/>
      <c r="N34" s="44">
        <f t="shared" si="10"/>
        <v>0</v>
      </c>
      <c r="O34" s="44">
        <f t="shared" si="11"/>
        <v>0</v>
      </c>
      <c r="P34" s="44">
        <f t="shared" si="12"/>
        <v>0</v>
      </c>
      <c r="Q34" s="44">
        <f t="shared" si="13"/>
        <v>0</v>
      </c>
      <c r="R34" s="44">
        <f t="shared" si="14"/>
        <v>0</v>
      </c>
      <c r="S34" s="44">
        <f t="shared" si="15"/>
        <v>0</v>
      </c>
      <c r="W34" s="20"/>
      <c r="X34" s="6">
        <f t="shared" si="16"/>
        <v>0</v>
      </c>
      <c r="Y34" s="77">
        <f t="shared" si="17"/>
        <v>0</v>
      </c>
      <c r="Z34" s="44">
        <f t="shared" si="18"/>
        <v>0</v>
      </c>
      <c r="AA34" s="44">
        <f t="shared" si="19"/>
        <v>0</v>
      </c>
      <c r="AB34" s="44">
        <f t="shared" si="20"/>
        <v>0</v>
      </c>
      <c r="AC34" s="44">
        <f t="shared" si="21"/>
        <v>0</v>
      </c>
      <c r="AD34" s="44">
        <f t="shared" si="22"/>
        <v>0</v>
      </c>
      <c r="AE34" s="44">
        <f t="shared" si="23"/>
        <v>0</v>
      </c>
      <c r="AF34" s="20"/>
      <c r="AG34" s="44">
        <f t="shared" si="24"/>
        <v>0</v>
      </c>
      <c r="AH34" s="44">
        <f t="shared" si="25"/>
        <v>0</v>
      </c>
      <c r="AI34" s="44">
        <f t="shared" si="26"/>
        <v>0</v>
      </c>
      <c r="AJ34" s="44">
        <f t="shared" si="27"/>
        <v>0</v>
      </c>
      <c r="AK34" s="44">
        <f t="shared" si="28"/>
        <v>0</v>
      </c>
      <c r="AL34" s="44">
        <f t="shared" si="29"/>
        <v>0</v>
      </c>
      <c r="AM34" s="20"/>
    </row>
    <row r="35" spans="4:39" x14ac:dyDescent="0.25">
      <c r="D35" s="20"/>
      <c r="E35" s="6">
        <f t="shared" si="2"/>
        <v>0</v>
      </c>
      <c r="F35" s="77">
        <f t="shared" si="3"/>
        <v>0</v>
      </c>
      <c r="G35" s="44">
        <f t="shared" si="4"/>
        <v>0</v>
      </c>
      <c r="H35" s="44">
        <f t="shared" si="5"/>
        <v>0</v>
      </c>
      <c r="I35" s="44">
        <f t="shared" si="6"/>
        <v>0</v>
      </c>
      <c r="J35" s="44">
        <f t="shared" si="7"/>
        <v>0</v>
      </c>
      <c r="K35" s="44">
        <f t="shared" si="8"/>
        <v>0</v>
      </c>
      <c r="L35" s="44">
        <f t="shared" si="9"/>
        <v>0</v>
      </c>
      <c r="M35" s="20"/>
      <c r="N35" s="44">
        <f t="shared" si="10"/>
        <v>0</v>
      </c>
      <c r="O35" s="44">
        <f t="shared" si="11"/>
        <v>0</v>
      </c>
      <c r="P35" s="44">
        <f t="shared" si="12"/>
        <v>0</v>
      </c>
      <c r="Q35" s="44">
        <f t="shared" si="13"/>
        <v>0</v>
      </c>
      <c r="R35" s="44">
        <f t="shared" si="14"/>
        <v>0</v>
      </c>
      <c r="S35" s="44">
        <f t="shared" si="15"/>
        <v>0</v>
      </c>
      <c r="W35" s="20"/>
      <c r="X35" s="6">
        <f t="shared" si="16"/>
        <v>0</v>
      </c>
      <c r="Y35" s="77">
        <f t="shared" si="17"/>
        <v>0</v>
      </c>
      <c r="Z35" s="44">
        <f t="shared" si="18"/>
        <v>0</v>
      </c>
      <c r="AA35" s="44">
        <f t="shared" si="19"/>
        <v>0</v>
      </c>
      <c r="AB35" s="44">
        <f t="shared" si="20"/>
        <v>0</v>
      </c>
      <c r="AC35" s="44">
        <f t="shared" si="21"/>
        <v>0</v>
      </c>
      <c r="AD35" s="44">
        <f t="shared" si="22"/>
        <v>0</v>
      </c>
      <c r="AE35" s="44">
        <f t="shared" si="23"/>
        <v>0</v>
      </c>
      <c r="AF35" s="20"/>
      <c r="AG35" s="44">
        <f t="shared" si="24"/>
        <v>0</v>
      </c>
      <c r="AH35" s="44">
        <f t="shared" si="25"/>
        <v>0</v>
      </c>
      <c r="AI35" s="44">
        <f t="shared" si="26"/>
        <v>0</v>
      </c>
      <c r="AJ35" s="44">
        <f t="shared" si="27"/>
        <v>0</v>
      </c>
      <c r="AK35" s="44">
        <f t="shared" si="28"/>
        <v>0</v>
      </c>
      <c r="AL35" s="44">
        <f t="shared" si="29"/>
        <v>0</v>
      </c>
      <c r="AM35" s="20"/>
    </row>
    <row r="36" spans="4:39" x14ac:dyDescent="0.25">
      <c r="D36" s="20"/>
      <c r="E36" s="6">
        <f t="shared" si="2"/>
        <v>0</v>
      </c>
      <c r="F36" s="77">
        <f t="shared" si="3"/>
        <v>0</v>
      </c>
      <c r="G36" s="44">
        <f t="shared" si="4"/>
        <v>0</v>
      </c>
      <c r="H36" s="44">
        <f t="shared" si="5"/>
        <v>0</v>
      </c>
      <c r="I36" s="44">
        <f t="shared" si="6"/>
        <v>0</v>
      </c>
      <c r="J36" s="44">
        <f t="shared" si="7"/>
        <v>0</v>
      </c>
      <c r="K36" s="44">
        <f t="shared" si="8"/>
        <v>0</v>
      </c>
      <c r="L36" s="44">
        <f t="shared" si="9"/>
        <v>0</v>
      </c>
      <c r="M36" s="20"/>
      <c r="N36" s="44">
        <f t="shared" si="10"/>
        <v>0</v>
      </c>
      <c r="O36" s="44">
        <f t="shared" si="11"/>
        <v>0</v>
      </c>
      <c r="P36" s="44">
        <f t="shared" si="12"/>
        <v>0</v>
      </c>
      <c r="Q36" s="44">
        <f t="shared" si="13"/>
        <v>0</v>
      </c>
      <c r="R36" s="44">
        <f t="shared" si="14"/>
        <v>0</v>
      </c>
      <c r="S36" s="44">
        <f t="shared" si="15"/>
        <v>0</v>
      </c>
      <c r="W36" s="20"/>
      <c r="X36" s="6">
        <f t="shared" si="16"/>
        <v>0</v>
      </c>
      <c r="Y36" s="77">
        <f t="shared" si="17"/>
        <v>0</v>
      </c>
      <c r="Z36" s="44">
        <f t="shared" si="18"/>
        <v>0</v>
      </c>
      <c r="AA36" s="44">
        <f t="shared" si="19"/>
        <v>0</v>
      </c>
      <c r="AB36" s="44">
        <f t="shared" si="20"/>
        <v>0</v>
      </c>
      <c r="AC36" s="44">
        <f t="shared" si="21"/>
        <v>0</v>
      </c>
      <c r="AD36" s="44">
        <f t="shared" si="22"/>
        <v>0</v>
      </c>
      <c r="AE36" s="44">
        <f t="shared" si="23"/>
        <v>0</v>
      </c>
      <c r="AF36" s="20"/>
      <c r="AG36" s="44">
        <f t="shared" si="24"/>
        <v>0</v>
      </c>
      <c r="AH36" s="44">
        <f t="shared" si="25"/>
        <v>0</v>
      </c>
      <c r="AI36" s="44">
        <f t="shared" si="26"/>
        <v>0</v>
      </c>
      <c r="AJ36" s="44">
        <f t="shared" si="27"/>
        <v>0</v>
      </c>
      <c r="AK36" s="44">
        <f t="shared" si="28"/>
        <v>0</v>
      </c>
      <c r="AL36" s="44">
        <f t="shared" si="29"/>
        <v>0</v>
      </c>
      <c r="AM36" s="20"/>
    </row>
    <row r="37" spans="4:39" x14ac:dyDescent="0.25">
      <c r="D37" s="20"/>
      <c r="E37" s="6">
        <f t="shared" si="2"/>
        <v>0</v>
      </c>
      <c r="F37" s="77">
        <f t="shared" si="3"/>
        <v>0</v>
      </c>
      <c r="G37" s="44">
        <f t="shared" si="4"/>
        <v>0</v>
      </c>
      <c r="H37" s="44">
        <f t="shared" si="5"/>
        <v>0</v>
      </c>
      <c r="I37" s="44">
        <f t="shared" si="6"/>
        <v>0</v>
      </c>
      <c r="J37" s="44">
        <f t="shared" si="7"/>
        <v>0</v>
      </c>
      <c r="K37" s="44">
        <f t="shared" si="8"/>
        <v>0</v>
      </c>
      <c r="L37" s="44">
        <f t="shared" si="9"/>
        <v>0</v>
      </c>
      <c r="M37" s="20"/>
      <c r="N37" s="44">
        <f t="shared" si="10"/>
        <v>0</v>
      </c>
      <c r="O37" s="44">
        <f t="shared" si="11"/>
        <v>0</v>
      </c>
      <c r="P37" s="44">
        <f t="shared" si="12"/>
        <v>0</v>
      </c>
      <c r="Q37" s="44">
        <f t="shared" si="13"/>
        <v>0</v>
      </c>
      <c r="R37" s="44">
        <f t="shared" si="14"/>
        <v>0</v>
      </c>
      <c r="S37" s="44">
        <f t="shared" si="15"/>
        <v>0</v>
      </c>
      <c r="W37" s="20"/>
      <c r="X37" s="6">
        <f t="shared" si="16"/>
        <v>0</v>
      </c>
      <c r="Y37" s="77">
        <f t="shared" si="17"/>
        <v>0</v>
      </c>
      <c r="Z37" s="44">
        <f t="shared" si="18"/>
        <v>0</v>
      </c>
      <c r="AA37" s="44">
        <f t="shared" si="19"/>
        <v>0</v>
      </c>
      <c r="AB37" s="44">
        <f t="shared" si="20"/>
        <v>0</v>
      </c>
      <c r="AC37" s="44">
        <f t="shared" si="21"/>
        <v>0</v>
      </c>
      <c r="AD37" s="44">
        <f t="shared" si="22"/>
        <v>0</v>
      </c>
      <c r="AE37" s="44">
        <f t="shared" si="23"/>
        <v>0</v>
      </c>
      <c r="AF37" s="20"/>
      <c r="AG37" s="44">
        <f t="shared" si="24"/>
        <v>0</v>
      </c>
      <c r="AH37" s="44">
        <f t="shared" si="25"/>
        <v>0</v>
      </c>
      <c r="AI37" s="44">
        <f t="shared" si="26"/>
        <v>0</v>
      </c>
      <c r="AJ37" s="44">
        <f t="shared" si="27"/>
        <v>0</v>
      </c>
      <c r="AK37" s="44">
        <f t="shared" si="28"/>
        <v>0</v>
      </c>
      <c r="AL37" s="44">
        <f t="shared" si="29"/>
        <v>0</v>
      </c>
      <c r="AM37" s="20"/>
    </row>
    <row r="38" spans="4:39" x14ac:dyDescent="0.25">
      <c r="D38" s="20"/>
      <c r="E38" s="6">
        <f t="shared" si="2"/>
        <v>0</v>
      </c>
      <c r="F38" s="77">
        <f t="shared" si="3"/>
        <v>0</v>
      </c>
      <c r="G38" s="44">
        <f t="shared" si="4"/>
        <v>0</v>
      </c>
      <c r="H38" s="44">
        <f t="shared" si="5"/>
        <v>0</v>
      </c>
      <c r="I38" s="44">
        <f t="shared" si="6"/>
        <v>0</v>
      </c>
      <c r="J38" s="44">
        <f t="shared" si="7"/>
        <v>0</v>
      </c>
      <c r="K38" s="44">
        <f t="shared" si="8"/>
        <v>0</v>
      </c>
      <c r="L38" s="44">
        <f t="shared" si="9"/>
        <v>0</v>
      </c>
      <c r="M38" s="20"/>
      <c r="N38" s="44">
        <f t="shared" si="10"/>
        <v>0</v>
      </c>
      <c r="O38" s="44">
        <f t="shared" si="11"/>
        <v>0</v>
      </c>
      <c r="P38" s="44">
        <f t="shared" si="12"/>
        <v>0</v>
      </c>
      <c r="Q38" s="44">
        <f t="shared" si="13"/>
        <v>0</v>
      </c>
      <c r="R38" s="44">
        <f t="shared" si="14"/>
        <v>0</v>
      </c>
      <c r="S38" s="44">
        <f t="shared" si="15"/>
        <v>0</v>
      </c>
      <c r="W38" s="20"/>
      <c r="X38" s="6">
        <f t="shared" si="16"/>
        <v>0</v>
      </c>
      <c r="Y38" s="77">
        <f t="shared" si="17"/>
        <v>0</v>
      </c>
      <c r="Z38" s="44">
        <f t="shared" si="18"/>
        <v>0</v>
      </c>
      <c r="AA38" s="44">
        <f t="shared" si="19"/>
        <v>0</v>
      </c>
      <c r="AB38" s="44">
        <f t="shared" si="20"/>
        <v>0</v>
      </c>
      <c r="AC38" s="44">
        <f t="shared" si="21"/>
        <v>0</v>
      </c>
      <c r="AD38" s="44">
        <f t="shared" si="22"/>
        <v>0</v>
      </c>
      <c r="AE38" s="44">
        <f t="shared" si="23"/>
        <v>0</v>
      </c>
      <c r="AF38" s="20"/>
      <c r="AG38" s="44">
        <f t="shared" si="24"/>
        <v>0</v>
      </c>
      <c r="AH38" s="44">
        <f t="shared" si="25"/>
        <v>0</v>
      </c>
      <c r="AI38" s="44">
        <f t="shared" si="26"/>
        <v>0</v>
      </c>
      <c r="AJ38" s="44">
        <f t="shared" si="27"/>
        <v>0</v>
      </c>
      <c r="AK38" s="44">
        <f t="shared" si="28"/>
        <v>0</v>
      </c>
      <c r="AL38" s="44">
        <f t="shared" si="29"/>
        <v>0</v>
      </c>
      <c r="AM38" s="20"/>
    </row>
    <row r="39" spans="4:39" x14ac:dyDescent="0.25">
      <c r="D39" s="20"/>
      <c r="E39" s="6">
        <f t="shared" si="2"/>
        <v>0</v>
      </c>
      <c r="F39" s="77">
        <f t="shared" si="3"/>
        <v>0</v>
      </c>
      <c r="G39" s="44">
        <f t="shared" si="4"/>
        <v>0</v>
      </c>
      <c r="H39" s="44">
        <f t="shared" si="5"/>
        <v>0</v>
      </c>
      <c r="I39" s="44">
        <f t="shared" si="6"/>
        <v>0</v>
      </c>
      <c r="J39" s="44">
        <f t="shared" si="7"/>
        <v>0</v>
      </c>
      <c r="K39" s="44">
        <f t="shared" si="8"/>
        <v>0</v>
      </c>
      <c r="L39" s="44">
        <f t="shared" si="9"/>
        <v>0</v>
      </c>
      <c r="M39" s="20"/>
      <c r="N39" s="44">
        <f t="shared" si="10"/>
        <v>0</v>
      </c>
      <c r="O39" s="44">
        <f t="shared" si="11"/>
        <v>0</v>
      </c>
      <c r="P39" s="44">
        <f t="shared" si="12"/>
        <v>0</v>
      </c>
      <c r="Q39" s="44">
        <f t="shared" si="13"/>
        <v>0</v>
      </c>
      <c r="R39" s="44">
        <f t="shared" si="14"/>
        <v>0</v>
      </c>
      <c r="S39" s="44">
        <f t="shared" si="15"/>
        <v>0</v>
      </c>
      <c r="W39" s="20"/>
      <c r="X39" s="6">
        <f t="shared" si="16"/>
        <v>0</v>
      </c>
      <c r="Y39" s="77">
        <f t="shared" si="17"/>
        <v>0</v>
      </c>
      <c r="Z39" s="44">
        <f t="shared" si="18"/>
        <v>0</v>
      </c>
      <c r="AA39" s="44">
        <f t="shared" si="19"/>
        <v>0</v>
      </c>
      <c r="AB39" s="44">
        <f t="shared" si="20"/>
        <v>0</v>
      </c>
      <c r="AC39" s="44">
        <f t="shared" si="21"/>
        <v>0</v>
      </c>
      <c r="AD39" s="44">
        <f t="shared" si="22"/>
        <v>0</v>
      </c>
      <c r="AE39" s="44">
        <f t="shared" si="23"/>
        <v>0</v>
      </c>
      <c r="AF39" s="20"/>
      <c r="AG39" s="44">
        <f t="shared" si="24"/>
        <v>0</v>
      </c>
      <c r="AH39" s="44">
        <f t="shared" si="25"/>
        <v>0</v>
      </c>
      <c r="AI39" s="44">
        <f t="shared" si="26"/>
        <v>0</v>
      </c>
      <c r="AJ39" s="44">
        <f t="shared" si="27"/>
        <v>0</v>
      </c>
      <c r="AK39" s="44">
        <f t="shared" si="28"/>
        <v>0</v>
      </c>
      <c r="AL39" s="44">
        <f t="shared" si="29"/>
        <v>0</v>
      </c>
      <c r="AM39" s="20"/>
    </row>
    <row r="40" spans="4:39" x14ac:dyDescent="0.25">
      <c r="D40" s="20"/>
      <c r="E40" s="6">
        <f t="shared" si="2"/>
        <v>0</v>
      </c>
      <c r="F40" s="77">
        <f t="shared" si="3"/>
        <v>0</v>
      </c>
      <c r="G40" s="44">
        <f t="shared" si="4"/>
        <v>0</v>
      </c>
      <c r="H40" s="44">
        <f t="shared" si="5"/>
        <v>0</v>
      </c>
      <c r="I40" s="44">
        <f t="shared" si="6"/>
        <v>0</v>
      </c>
      <c r="J40" s="44">
        <f t="shared" si="7"/>
        <v>0</v>
      </c>
      <c r="K40" s="44">
        <f t="shared" si="8"/>
        <v>0</v>
      </c>
      <c r="L40" s="44">
        <f t="shared" si="9"/>
        <v>0</v>
      </c>
      <c r="M40" s="20"/>
      <c r="N40" s="44">
        <f t="shared" si="10"/>
        <v>0</v>
      </c>
      <c r="O40" s="44">
        <f t="shared" si="11"/>
        <v>0</v>
      </c>
      <c r="P40" s="44">
        <f t="shared" si="12"/>
        <v>0</v>
      </c>
      <c r="Q40" s="44">
        <f t="shared" si="13"/>
        <v>0</v>
      </c>
      <c r="R40" s="44">
        <f t="shared" si="14"/>
        <v>0</v>
      </c>
      <c r="S40" s="44">
        <f t="shared" si="15"/>
        <v>0</v>
      </c>
      <c r="W40" s="20"/>
      <c r="X40" s="6">
        <f t="shared" si="16"/>
        <v>0</v>
      </c>
      <c r="Y40" s="77">
        <f t="shared" si="17"/>
        <v>0</v>
      </c>
      <c r="Z40" s="44">
        <f t="shared" si="18"/>
        <v>0</v>
      </c>
      <c r="AA40" s="44">
        <f t="shared" si="19"/>
        <v>0</v>
      </c>
      <c r="AB40" s="44">
        <f t="shared" si="20"/>
        <v>0</v>
      </c>
      <c r="AC40" s="44">
        <f t="shared" si="21"/>
        <v>0</v>
      </c>
      <c r="AD40" s="44">
        <f t="shared" si="22"/>
        <v>0</v>
      </c>
      <c r="AE40" s="44">
        <f t="shared" si="23"/>
        <v>0</v>
      </c>
      <c r="AF40" s="20"/>
      <c r="AG40" s="44">
        <f t="shared" si="24"/>
        <v>0</v>
      </c>
      <c r="AH40" s="44">
        <f t="shared" si="25"/>
        <v>0</v>
      </c>
      <c r="AI40" s="44">
        <f t="shared" si="26"/>
        <v>0</v>
      </c>
      <c r="AJ40" s="44">
        <f t="shared" si="27"/>
        <v>0</v>
      </c>
      <c r="AK40" s="44">
        <f t="shared" si="28"/>
        <v>0</v>
      </c>
      <c r="AL40" s="44">
        <f t="shared" si="29"/>
        <v>0</v>
      </c>
      <c r="AM40" s="20"/>
    </row>
    <row r="41" spans="4:39" x14ac:dyDescent="0.25">
      <c r="D41" s="20"/>
      <c r="E41" s="6">
        <f t="shared" si="2"/>
        <v>0</v>
      </c>
      <c r="F41" s="77">
        <f t="shared" si="3"/>
        <v>0</v>
      </c>
      <c r="G41" s="44">
        <f t="shared" si="4"/>
        <v>0</v>
      </c>
      <c r="H41" s="44">
        <f t="shared" si="5"/>
        <v>0</v>
      </c>
      <c r="I41" s="44">
        <f t="shared" si="6"/>
        <v>0</v>
      </c>
      <c r="J41" s="44">
        <f t="shared" si="7"/>
        <v>0</v>
      </c>
      <c r="K41" s="44">
        <f t="shared" si="8"/>
        <v>0</v>
      </c>
      <c r="L41" s="44">
        <f t="shared" si="9"/>
        <v>0</v>
      </c>
      <c r="M41" s="20"/>
      <c r="N41" s="44">
        <f t="shared" si="10"/>
        <v>0</v>
      </c>
      <c r="O41" s="44">
        <f t="shared" si="11"/>
        <v>0</v>
      </c>
      <c r="P41" s="44">
        <f t="shared" si="12"/>
        <v>0</v>
      </c>
      <c r="Q41" s="44">
        <f t="shared" si="13"/>
        <v>0</v>
      </c>
      <c r="R41" s="44">
        <f t="shared" si="14"/>
        <v>0</v>
      </c>
      <c r="S41" s="44">
        <f t="shared" si="15"/>
        <v>0</v>
      </c>
      <c r="W41" s="20"/>
      <c r="X41" s="6">
        <f t="shared" si="16"/>
        <v>0</v>
      </c>
      <c r="Y41" s="77">
        <f t="shared" si="17"/>
        <v>0</v>
      </c>
      <c r="Z41" s="44">
        <f t="shared" si="18"/>
        <v>0</v>
      </c>
      <c r="AA41" s="44">
        <f t="shared" si="19"/>
        <v>0</v>
      </c>
      <c r="AB41" s="44">
        <f t="shared" si="20"/>
        <v>0</v>
      </c>
      <c r="AC41" s="44">
        <f t="shared" si="21"/>
        <v>0</v>
      </c>
      <c r="AD41" s="44">
        <f t="shared" si="22"/>
        <v>0</v>
      </c>
      <c r="AE41" s="44">
        <f t="shared" si="23"/>
        <v>0</v>
      </c>
      <c r="AF41" s="20"/>
      <c r="AG41" s="44">
        <f t="shared" si="24"/>
        <v>0</v>
      </c>
      <c r="AH41" s="44">
        <f t="shared" si="25"/>
        <v>0</v>
      </c>
      <c r="AI41" s="44">
        <f t="shared" si="26"/>
        <v>0</v>
      </c>
      <c r="AJ41" s="44">
        <f t="shared" si="27"/>
        <v>0</v>
      </c>
      <c r="AK41" s="44">
        <f t="shared" si="28"/>
        <v>0</v>
      </c>
      <c r="AL41" s="44">
        <f t="shared" si="29"/>
        <v>0</v>
      </c>
      <c r="AM41" s="20"/>
    </row>
    <row r="42" spans="4:39" x14ac:dyDescent="0.25">
      <c r="D42" s="20"/>
      <c r="E42" s="6">
        <f t="shared" si="2"/>
        <v>0</v>
      </c>
      <c r="F42" s="77">
        <f t="shared" si="3"/>
        <v>0</v>
      </c>
      <c r="G42" s="44">
        <f t="shared" si="4"/>
        <v>0</v>
      </c>
      <c r="H42" s="44">
        <f t="shared" si="5"/>
        <v>0</v>
      </c>
      <c r="I42" s="44">
        <f t="shared" si="6"/>
        <v>0</v>
      </c>
      <c r="J42" s="44">
        <f t="shared" si="7"/>
        <v>0</v>
      </c>
      <c r="K42" s="44">
        <f t="shared" si="8"/>
        <v>0</v>
      </c>
      <c r="L42" s="44">
        <f t="shared" si="9"/>
        <v>0</v>
      </c>
      <c r="M42" s="20"/>
      <c r="N42" s="44">
        <f t="shared" si="10"/>
        <v>0</v>
      </c>
      <c r="O42" s="44">
        <f t="shared" si="11"/>
        <v>0</v>
      </c>
      <c r="P42" s="44">
        <f t="shared" si="12"/>
        <v>0</v>
      </c>
      <c r="Q42" s="44">
        <f t="shared" si="13"/>
        <v>0</v>
      </c>
      <c r="R42" s="44">
        <f t="shared" si="14"/>
        <v>0</v>
      </c>
      <c r="S42" s="44">
        <f t="shared" si="15"/>
        <v>0</v>
      </c>
      <c r="W42" s="20"/>
      <c r="X42" s="6">
        <f t="shared" si="16"/>
        <v>0</v>
      </c>
      <c r="Y42" s="77">
        <f t="shared" si="17"/>
        <v>0</v>
      </c>
      <c r="Z42" s="44">
        <f t="shared" si="18"/>
        <v>0</v>
      </c>
      <c r="AA42" s="44">
        <f t="shared" si="19"/>
        <v>0</v>
      </c>
      <c r="AB42" s="44">
        <f t="shared" si="20"/>
        <v>0</v>
      </c>
      <c r="AC42" s="44">
        <f t="shared" si="21"/>
        <v>0</v>
      </c>
      <c r="AD42" s="44">
        <f t="shared" si="22"/>
        <v>0</v>
      </c>
      <c r="AE42" s="44">
        <f t="shared" si="23"/>
        <v>0</v>
      </c>
      <c r="AF42" s="20"/>
      <c r="AG42" s="44">
        <f t="shared" si="24"/>
        <v>0</v>
      </c>
      <c r="AH42" s="44">
        <f t="shared" si="25"/>
        <v>0</v>
      </c>
      <c r="AI42" s="44">
        <f t="shared" si="26"/>
        <v>0</v>
      </c>
      <c r="AJ42" s="44">
        <f t="shared" si="27"/>
        <v>0</v>
      </c>
      <c r="AK42" s="44">
        <f t="shared" si="28"/>
        <v>0</v>
      </c>
      <c r="AL42" s="44">
        <f t="shared" si="29"/>
        <v>0</v>
      </c>
      <c r="AM42" s="20"/>
    </row>
    <row r="43" spans="4:39" x14ac:dyDescent="0.25">
      <c r="D43" s="20"/>
      <c r="E43" s="6">
        <f t="shared" si="2"/>
        <v>0</v>
      </c>
      <c r="F43" s="77">
        <f t="shared" si="3"/>
        <v>0</v>
      </c>
      <c r="G43" s="44">
        <f t="shared" si="4"/>
        <v>0</v>
      </c>
      <c r="H43" s="44">
        <f t="shared" si="5"/>
        <v>0</v>
      </c>
      <c r="I43" s="44">
        <f t="shared" si="6"/>
        <v>0</v>
      </c>
      <c r="J43" s="44">
        <f t="shared" si="7"/>
        <v>0</v>
      </c>
      <c r="K43" s="44">
        <f t="shared" si="8"/>
        <v>0</v>
      </c>
      <c r="L43" s="44">
        <f t="shared" si="9"/>
        <v>0</v>
      </c>
      <c r="M43" s="20"/>
      <c r="N43" s="44">
        <f t="shared" si="10"/>
        <v>0</v>
      </c>
      <c r="O43" s="44">
        <f t="shared" si="11"/>
        <v>0</v>
      </c>
      <c r="P43" s="44">
        <f t="shared" si="12"/>
        <v>0</v>
      </c>
      <c r="Q43" s="44">
        <f t="shared" si="13"/>
        <v>0</v>
      </c>
      <c r="R43" s="44">
        <f t="shared" si="14"/>
        <v>0</v>
      </c>
      <c r="S43" s="44">
        <f t="shared" si="15"/>
        <v>0</v>
      </c>
      <c r="W43" s="20"/>
      <c r="X43" s="6">
        <f t="shared" si="16"/>
        <v>0</v>
      </c>
      <c r="Y43" s="77">
        <f t="shared" si="17"/>
        <v>0</v>
      </c>
      <c r="Z43" s="44">
        <f t="shared" si="18"/>
        <v>0</v>
      </c>
      <c r="AA43" s="44">
        <f t="shared" si="19"/>
        <v>0</v>
      </c>
      <c r="AB43" s="44">
        <f t="shared" si="20"/>
        <v>0</v>
      </c>
      <c r="AC43" s="44">
        <f t="shared" si="21"/>
        <v>0</v>
      </c>
      <c r="AD43" s="44">
        <f t="shared" si="22"/>
        <v>0</v>
      </c>
      <c r="AE43" s="44">
        <f t="shared" si="23"/>
        <v>0</v>
      </c>
      <c r="AF43" s="20"/>
      <c r="AG43" s="44">
        <f t="shared" si="24"/>
        <v>0</v>
      </c>
      <c r="AH43" s="44">
        <f t="shared" si="25"/>
        <v>0</v>
      </c>
      <c r="AI43" s="44">
        <f t="shared" si="26"/>
        <v>0</v>
      </c>
      <c r="AJ43" s="44">
        <f t="shared" si="27"/>
        <v>0</v>
      </c>
      <c r="AK43" s="44">
        <f t="shared" si="28"/>
        <v>0</v>
      </c>
      <c r="AL43" s="44">
        <f t="shared" si="29"/>
        <v>0</v>
      </c>
      <c r="AM43" s="20"/>
    </row>
    <row r="44" spans="4:39" x14ac:dyDescent="0.25">
      <c r="D44" s="20"/>
      <c r="E44" s="6">
        <f t="shared" si="2"/>
        <v>0</v>
      </c>
      <c r="F44" s="77">
        <f t="shared" si="3"/>
        <v>0</v>
      </c>
      <c r="G44" s="44">
        <f t="shared" si="4"/>
        <v>0</v>
      </c>
      <c r="H44" s="44">
        <f t="shared" si="5"/>
        <v>0</v>
      </c>
      <c r="I44" s="44">
        <f t="shared" si="6"/>
        <v>0</v>
      </c>
      <c r="J44" s="44">
        <f t="shared" si="7"/>
        <v>0</v>
      </c>
      <c r="K44" s="44">
        <f t="shared" si="8"/>
        <v>0</v>
      </c>
      <c r="L44" s="44">
        <f t="shared" si="9"/>
        <v>0</v>
      </c>
      <c r="M44" s="20"/>
      <c r="N44" s="44">
        <f t="shared" si="10"/>
        <v>0</v>
      </c>
      <c r="O44" s="44">
        <f t="shared" si="11"/>
        <v>0</v>
      </c>
      <c r="P44" s="44">
        <f t="shared" si="12"/>
        <v>0</v>
      </c>
      <c r="Q44" s="44">
        <f t="shared" si="13"/>
        <v>0</v>
      </c>
      <c r="R44" s="44">
        <f t="shared" si="14"/>
        <v>0</v>
      </c>
      <c r="S44" s="44">
        <f t="shared" si="15"/>
        <v>0</v>
      </c>
      <c r="W44" s="20"/>
      <c r="X44" s="6">
        <f t="shared" si="16"/>
        <v>0</v>
      </c>
      <c r="Y44" s="77">
        <f t="shared" si="17"/>
        <v>0</v>
      </c>
      <c r="Z44" s="44">
        <f t="shared" si="18"/>
        <v>0</v>
      </c>
      <c r="AA44" s="44">
        <f t="shared" si="19"/>
        <v>0</v>
      </c>
      <c r="AB44" s="44">
        <f t="shared" si="20"/>
        <v>0</v>
      </c>
      <c r="AC44" s="44">
        <f t="shared" si="21"/>
        <v>0</v>
      </c>
      <c r="AD44" s="44">
        <f t="shared" si="22"/>
        <v>0</v>
      </c>
      <c r="AE44" s="44">
        <f t="shared" si="23"/>
        <v>0</v>
      </c>
      <c r="AF44" s="20"/>
      <c r="AG44" s="44">
        <f t="shared" si="24"/>
        <v>0</v>
      </c>
      <c r="AH44" s="44">
        <f t="shared" si="25"/>
        <v>0</v>
      </c>
      <c r="AI44" s="44">
        <f t="shared" si="26"/>
        <v>0</v>
      </c>
      <c r="AJ44" s="44">
        <f t="shared" si="27"/>
        <v>0</v>
      </c>
      <c r="AK44" s="44">
        <f t="shared" si="28"/>
        <v>0</v>
      </c>
      <c r="AL44" s="44">
        <f t="shared" si="29"/>
        <v>0</v>
      </c>
      <c r="AM44" s="20"/>
    </row>
    <row r="45" spans="4:39" x14ac:dyDescent="0.25">
      <c r="D45" s="20"/>
      <c r="E45" s="6">
        <f t="shared" si="2"/>
        <v>0</v>
      </c>
      <c r="F45" s="77">
        <f t="shared" si="3"/>
        <v>0</v>
      </c>
      <c r="G45" s="44">
        <f t="shared" si="4"/>
        <v>0</v>
      </c>
      <c r="H45" s="44">
        <f t="shared" si="5"/>
        <v>0</v>
      </c>
      <c r="I45" s="44">
        <f t="shared" si="6"/>
        <v>0</v>
      </c>
      <c r="J45" s="44">
        <f t="shared" si="7"/>
        <v>0</v>
      </c>
      <c r="K45" s="44">
        <f t="shared" si="8"/>
        <v>0</v>
      </c>
      <c r="L45" s="44">
        <f t="shared" si="9"/>
        <v>0</v>
      </c>
      <c r="M45" s="20"/>
      <c r="N45" s="44">
        <f t="shared" si="10"/>
        <v>0</v>
      </c>
      <c r="O45" s="44">
        <f t="shared" si="11"/>
        <v>0</v>
      </c>
      <c r="P45" s="44">
        <f t="shared" si="12"/>
        <v>0</v>
      </c>
      <c r="Q45" s="44">
        <f t="shared" si="13"/>
        <v>0</v>
      </c>
      <c r="R45" s="44">
        <f t="shared" si="14"/>
        <v>0</v>
      </c>
      <c r="S45" s="44">
        <f t="shared" si="15"/>
        <v>0</v>
      </c>
      <c r="W45" s="20"/>
      <c r="X45" s="6">
        <f t="shared" si="16"/>
        <v>0</v>
      </c>
      <c r="Y45" s="77">
        <f t="shared" si="17"/>
        <v>0</v>
      </c>
      <c r="Z45" s="44">
        <f t="shared" si="18"/>
        <v>0</v>
      </c>
      <c r="AA45" s="44">
        <f t="shared" si="19"/>
        <v>0</v>
      </c>
      <c r="AB45" s="44">
        <f t="shared" si="20"/>
        <v>0</v>
      </c>
      <c r="AC45" s="44">
        <f t="shared" si="21"/>
        <v>0</v>
      </c>
      <c r="AD45" s="44">
        <f t="shared" si="22"/>
        <v>0</v>
      </c>
      <c r="AE45" s="44">
        <f t="shared" si="23"/>
        <v>0</v>
      </c>
      <c r="AF45" s="20"/>
      <c r="AG45" s="44">
        <f t="shared" si="24"/>
        <v>0</v>
      </c>
      <c r="AH45" s="44">
        <f t="shared" si="25"/>
        <v>0</v>
      </c>
      <c r="AI45" s="44">
        <f t="shared" si="26"/>
        <v>0</v>
      </c>
      <c r="AJ45" s="44">
        <f t="shared" si="27"/>
        <v>0</v>
      </c>
      <c r="AK45" s="44">
        <f t="shared" si="28"/>
        <v>0</v>
      </c>
      <c r="AL45" s="44">
        <f t="shared" si="29"/>
        <v>0</v>
      </c>
      <c r="AM45" s="20"/>
    </row>
    <row r="46" spans="4:39" x14ac:dyDescent="0.25">
      <c r="D46" s="20"/>
      <c r="E46" s="6">
        <f t="shared" si="2"/>
        <v>0</v>
      </c>
      <c r="F46" s="77">
        <f t="shared" si="3"/>
        <v>0</v>
      </c>
      <c r="G46" s="44">
        <f t="shared" si="4"/>
        <v>0</v>
      </c>
      <c r="H46" s="44">
        <f t="shared" si="5"/>
        <v>0</v>
      </c>
      <c r="I46" s="44">
        <f t="shared" si="6"/>
        <v>0</v>
      </c>
      <c r="J46" s="44">
        <f t="shared" si="7"/>
        <v>0</v>
      </c>
      <c r="K46" s="44">
        <f t="shared" si="8"/>
        <v>0</v>
      </c>
      <c r="L46" s="44">
        <f t="shared" si="9"/>
        <v>0</v>
      </c>
      <c r="M46" s="20"/>
      <c r="N46" s="44">
        <f t="shared" si="10"/>
        <v>0</v>
      </c>
      <c r="O46" s="44">
        <f t="shared" si="11"/>
        <v>0</v>
      </c>
      <c r="P46" s="44">
        <f t="shared" si="12"/>
        <v>0</v>
      </c>
      <c r="Q46" s="44">
        <f t="shared" si="13"/>
        <v>0</v>
      </c>
      <c r="R46" s="44">
        <f t="shared" si="14"/>
        <v>0</v>
      </c>
      <c r="S46" s="44">
        <f t="shared" si="15"/>
        <v>0</v>
      </c>
      <c r="W46" s="20"/>
      <c r="X46" s="6">
        <f t="shared" si="16"/>
        <v>0</v>
      </c>
      <c r="Y46" s="77">
        <f t="shared" si="17"/>
        <v>0</v>
      </c>
      <c r="Z46" s="44">
        <f t="shared" si="18"/>
        <v>0</v>
      </c>
      <c r="AA46" s="44">
        <f t="shared" si="19"/>
        <v>0</v>
      </c>
      <c r="AB46" s="44">
        <f t="shared" si="20"/>
        <v>0</v>
      </c>
      <c r="AC46" s="44">
        <f t="shared" si="21"/>
        <v>0</v>
      </c>
      <c r="AD46" s="44">
        <f t="shared" si="22"/>
        <v>0</v>
      </c>
      <c r="AE46" s="44">
        <f t="shared" si="23"/>
        <v>0</v>
      </c>
      <c r="AF46" s="20"/>
      <c r="AG46" s="44">
        <f t="shared" si="24"/>
        <v>0</v>
      </c>
      <c r="AH46" s="44">
        <f t="shared" si="25"/>
        <v>0</v>
      </c>
      <c r="AI46" s="44">
        <f t="shared" si="26"/>
        <v>0</v>
      </c>
      <c r="AJ46" s="44">
        <f t="shared" si="27"/>
        <v>0</v>
      </c>
      <c r="AK46" s="44">
        <f t="shared" si="28"/>
        <v>0</v>
      </c>
      <c r="AL46" s="44">
        <f t="shared" si="29"/>
        <v>0</v>
      </c>
      <c r="AM46" s="20"/>
    </row>
    <row r="47" spans="4:39" x14ac:dyDescent="0.25">
      <c r="D47" s="20"/>
      <c r="E47" s="6">
        <f t="shared" si="2"/>
        <v>0</v>
      </c>
      <c r="F47" s="77">
        <f t="shared" si="3"/>
        <v>0</v>
      </c>
      <c r="G47" s="44">
        <f t="shared" si="4"/>
        <v>0</v>
      </c>
      <c r="H47" s="44">
        <f t="shared" si="5"/>
        <v>0</v>
      </c>
      <c r="I47" s="44">
        <f t="shared" si="6"/>
        <v>0</v>
      </c>
      <c r="J47" s="44">
        <f t="shared" si="7"/>
        <v>0</v>
      </c>
      <c r="K47" s="44">
        <f t="shared" si="8"/>
        <v>0</v>
      </c>
      <c r="L47" s="44">
        <f t="shared" si="9"/>
        <v>0</v>
      </c>
      <c r="M47" s="20"/>
      <c r="N47" s="44">
        <f t="shared" si="10"/>
        <v>0</v>
      </c>
      <c r="O47" s="44">
        <f t="shared" si="11"/>
        <v>0</v>
      </c>
      <c r="P47" s="44">
        <f t="shared" si="12"/>
        <v>0</v>
      </c>
      <c r="Q47" s="44">
        <f t="shared" si="13"/>
        <v>0</v>
      </c>
      <c r="R47" s="44">
        <f t="shared" si="14"/>
        <v>0</v>
      </c>
      <c r="S47" s="44">
        <f t="shared" si="15"/>
        <v>0</v>
      </c>
      <c r="W47" s="20"/>
      <c r="X47" s="6">
        <f t="shared" si="16"/>
        <v>0</v>
      </c>
      <c r="Y47" s="77">
        <f t="shared" si="17"/>
        <v>0</v>
      </c>
      <c r="Z47" s="44">
        <f t="shared" si="18"/>
        <v>0</v>
      </c>
      <c r="AA47" s="44">
        <f t="shared" si="19"/>
        <v>0</v>
      </c>
      <c r="AB47" s="44">
        <f t="shared" si="20"/>
        <v>0</v>
      </c>
      <c r="AC47" s="44">
        <f t="shared" si="21"/>
        <v>0</v>
      </c>
      <c r="AD47" s="44">
        <f t="shared" si="22"/>
        <v>0</v>
      </c>
      <c r="AE47" s="44">
        <f t="shared" si="23"/>
        <v>0</v>
      </c>
      <c r="AF47" s="20"/>
      <c r="AG47" s="44">
        <f t="shared" si="24"/>
        <v>0</v>
      </c>
      <c r="AH47" s="44">
        <f t="shared" si="25"/>
        <v>0</v>
      </c>
      <c r="AI47" s="44">
        <f t="shared" si="26"/>
        <v>0</v>
      </c>
      <c r="AJ47" s="44">
        <f t="shared" si="27"/>
        <v>0</v>
      </c>
      <c r="AK47" s="44">
        <f t="shared" si="28"/>
        <v>0</v>
      </c>
      <c r="AL47" s="44">
        <f t="shared" si="29"/>
        <v>0</v>
      </c>
      <c r="AM47" s="20"/>
    </row>
    <row r="48" spans="4:39" x14ac:dyDescent="0.25">
      <c r="D48" s="20"/>
      <c r="E48" s="6">
        <f t="shared" si="2"/>
        <v>0</v>
      </c>
      <c r="F48" s="77">
        <f t="shared" si="3"/>
        <v>0</v>
      </c>
      <c r="G48" s="44">
        <f t="shared" si="4"/>
        <v>0</v>
      </c>
      <c r="H48" s="44">
        <f t="shared" si="5"/>
        <v>0</v>
      </c>
      <c r="I48" s="44">
        <f t="shared" si="6"/>
        <v>0</v>
      </c>
      <c r="J48" s="44">
        <f t="shared" si="7"/>
        <v>0</v>
      </c>
      <c r="K48" s="44">
        <f t="shared" si="8"/>
        <v>0</v>
      </c>
      <c r="L48" s="44">
        <f t="shared" si="9"/>
        <v>0</v>
      </c>
      <c r="M48" s="20"/>
      <c r="N48" s="44">
        <f t="shared" si="10"/>
        <v>0</v>
      </c>
      <c r="O48" s="44">
        <f t="shared" si="11"/>
        <v>0</v>
      </c>
      <c r="P48" s="44">
        <f t="shared" si="12"/>
        <v>0</v>
      </c>
      <c r="Q48" s="44">
        <f t="shared" si="13"/>
        <v>0</v>
      </c>
      <c r="R48" s="44">
        <f t="shared" si="14"/>
        <v>0</v>
      </c>
      <c r="S48" s="44">
        <f t="shared" si="15"/>
        <v>0</v>
      </c>
      <c r="W48" s="20"/>
      <c r="X48" s="6">
        <f t="shared" si="16"/>
        <v>0</v>
      </c>
      <c r="Y48" s="77">
        <f t="shared" si="17"/>
        <v>0</v>
      </c>
      <c r="Z48" s="44">
        <f t="shared" si="18"/>
        <v>0</v>
      </c>
      <c r="AA48" s="44">
        <f t="shared" si="19"/>
        <v>0</v>
      </c>
      <c r="AB48" s="44">
        <f t="shared" si="20"/>
        <v>0</v>
      </c>
      <c r="AC48" s="44">
        <f t="shared" si="21"/>
        <v>0</v>
      </c>
      <c r="AD48" s="44">
        <f t="shared" si="22"/>
        <v>0</v>
      </c>
      <c r="AE48" s="44">
        <f t="shared" si="23"/>
        <v>0</v>
      </c>
      <c r="AF48" s="20"/>
      <c r="AG48" s="44">
        <f t="shared" si="24"/>
        <v>0</v>
      </c>
      <c r="AH48" s="44">
        <f t="shared" si="25"/>
        <v>0</v>
      </c>
      <c r="AI48" s="44">
        <f t="shared" si="26"/>
        <v>0</v>
      </c>
      <c r="AJ48" s="44">
        <f t="shared" si="27"/>
        <v>0</v>
      </c>
      <c r="AK48" s="44">
        <f t="shared" si="28"/>
        <v>0</v>
      </c>
      <c r="AL48" s="44">
        <f t="shared" si="29"/>
        <v>0</v>
      </c>
      <c r="AM48" s="20"/>
    </row>
    <row r="49" spans="4:39" x14ac:dyDescent="0.25">
      <c r="D49" s="20"/>
      <c r="E49" s="6">
        <f t="shared" si="2"/>
        <v>0</v>
      </c>
      <c r="F49" s="77">
        <f t="shared" si="3"/>
        <v>0</v>
      </c>
      <c r="G49" s="44">
        <f t="shared" si="4"/>
        <v>0</v>
      </c>
      <c r="H49" s="44">
        <f t="shared" si="5"/>
        <v>0</v>
      </c>
      <c r="I49" s="44">
        <f t="shared" si="6"/>
        <v>0</v>
      </c>
      <c r="J49" s="44">
        <f t="shared" si="7"/>
        <v>0</v>
      </c>
      <c r="K49" s="44">
        <f t="shared" si="8"/>
        <v>0</v>
      </c>
      <c r="L49" s="44">
        <f t="shared" si="9"/>
        <v>0</v>
      </c>
      <c r="M49" s="20"/>
      <c r="N49" s="44">
        <f t="shared" si="10"/>
        <v>0</v>
      </c>
      <c r="O49" s="44">
        <f t="shared" si="11"/>
        <v>0</v>
      </c>
      <c r="P49" s="44">
        <f t="shared" si="12"/>
        <v>0</v>
      </c>
      <c r="Q49" s="44">
        <f t="shared" si="13"/>
        <v>0</v>
      </c>
      <c r="R49" s="44">
        <f t="shared" si="14"/>
        <v>0</v>
      </c>
      <c r="S49" s="44">
        <f t="shared" si="15"/>
        <v>0</v>
      </c>
      <c r="W49" s="20"/>
      <c r="X49" s="6">
        <f t="shared" si="16"/>
        <v>0</v>
      </c>
      <c r="Y49" s="77">
        <f t="shared" si="17"/>
        <v>0</v>
      </c>
      <c r="Z49" s="44">
        <f t="shared" si="18"/>
        <v>0</v>
      </c>
      <c r="AA49" s="44">
        <f t="shared" si="19"/>
        <v>0</v>
      </c>
      <c r="AB49" s="44">
        <f t="shared" si="20"/>
        <v>0</v>
      </c>
      <c r="AC49" s="44">
        <f t="shared" si="21"/>
        <v>0</v>
      </c>
      <c r="AD49" s="44">
        <f t="shared" si="22"/>
        <v>0</v>
      </c>
      <c r="AE49" s="44">
        <f t="shared" si="23"/>
        <v>0</v>
      </c>
      <c r="AF49" s="20"/>
      <c r="AG49" s="44">
        <f t="shared" si="24"/>
        <v>0</v>
      </c>
      <c r="AH49" s="44">
        <f t="shared" si="25"/>
        <v>0</v>
      </c>
      <c r="AI49" s="44">
        <f t="shared" si="26"/>
        <v>0</v>
      </c>
      <c r="AJ49" s="44">
        <f t="shared" si="27"/>
        <v>0</v>
      </c>
      <c r="AK49" s="44">
        <f t="shared" si="28"/>
        <v>0</v>
      </c>
      <c r="AL49" s="44">
        <f t="shared" si="29"/>
        <v>0</v>
      </c>
      <c r="AM49" s="20"/>
    </row>
    <row r="50" spans="4:39" x14ac:dyDescent="0.25">
      <c r="D50" s="20"/>
      <c r="E50" s="6">
        <f t="shared" si="2"/>
        <v>0</v>
      </c>
      <c r="F50" s="77">
        <f t="shared" si="3"/>
        <v>0</v>
      </c>
      <c r="G50" s="44">
        <f t="shared" si="4"/>
        <v>0</v>
      </c>
      <c r="H50" s="44">
        <f t="shared" si="5"/>
        <v>0</v>
      </c>
      <c r="I50" s="44">
        <f t="shared" si="6"/>
        <v>0</v>
      </c>
      <c r="J50" s="44">
        <f t="shared" si="7"/>
        <v>0</v>
      </c>
      <c r="K50" s="44">
        <f t="shared" si="8"/>
        <v>0</v>
      </c>
      <c r="L50" s="44">
        <f t="shared" si="9"/>
        <v>0</v>
      </c>
      <c r="M50" s="20"/>
      <c r="N50" s="44">
        <f t="shared" si="10"/>
        <v>0</v>
      </c>
      <c r="O50" s="44">
        <f t="shared" si="11"/>
        <v>0</v>
      </c>
      <c r="P50" s="44">
        <f t="shared" si="12"/>
        <v>0</v>
      </c>
      <c r="Q50" s="44">
        <f t="shared" si="13"/>
        <v>0</v>
      </c>
      <c r="R50" s="44">
        <f t="shared" si="14"/>
        <v>0</v>
      </c>
      <c r="S50" s="44">
        <f t="shared" si="15"/>
        <v>0</v>
      </c>
      <c r="W50" s="20"/>
      <c r="X50" s="6">
        <f t="shared" si="16"/>
        <v>0</v>
      </c>
      <c r="Y50" s="77">
        <f t="shared" si="17"/>
        <v>0</v>
      </c>
      <c r="Z50" s="44">
        <f t="shared" si="18"/>
        <v>0</v>
      </c>
      <c r="AA50" s="44">
        <f t="shared" si="19"/>
        <v>0</v>
      </c>
      <c r="AB50" s="44">
        <f t="shared" si="20"/>
        <v>0</v>
      </c>
      <c r="AC50" s="44">
        <f t="shared" si="21"/>
        <v>0</v>
      </c>
      <c r="AD50" s="44">
        <f t="shared" si="22"/>
        <v>0</v>
      </c>
      <c r="AE50" s="44">
        <f t="shared" si="23"/>
        <v>0</v>
      </c>
      <c r="AF50" s="20"/>
      <c r="AG50" s="44">
        <f t="shared" si="24"/>
        <v>0</v>
      </c>
      <c r="AH50" s="44">
        <f t="shared" si="25"/>
        <v>0</v>
      </c>
      <c r="AI50" s="44">
        <f t="shared" si="26"/>
        <v>0</v>
      </c>
      <c r="AJ50" s="44">
        <f t="shared" si="27"/>
        <v>0</v>
      </c>
      <c r="AK50" s="44">
        <f t="shared" si="28"/>
        <v>0</v>
      </c>
      <c r="AL50" s="44">
        <f t="shared" si="29"/>
        <v>0</v>
      </c>
      <c r="AM50" s="20"/>
    </row>
    <row r="51" spans="4:39" x14ac:dyDescent="0.25">
      <c r="D51" s="20"/>
      <c r="E51" s="6">
        <f t="shared" si="2"/>
        <v>0</v>
      </c>
      <c r="F51" s="77">
        <f t="shared" si="3"/>
        <v>0</v>
      </c>
      <c r="G51" s="44">
        <f t="shared" si="4"/>
        <v>0</v>
      </c>
      <c r="H51" s="44">
        <f t="shared" si="5"/>
        <v>0</v>
      </c>
      <c r="I51" s="44">
        <f t="shared" si="6"/>
        <v>0</v>
      </c>
      <c r="J51" s="44">
        <f t="shared" si="7"/>
        <v>0</v>
      </c>
      <c r="K51" s="44">
        <f t="shared" si="8"/>
        <v>0</v>
      </c>
      <c r="L51" s="44">
        <f t="shared" si="9"/>
        <v>0</v>
      </c>
      <c r="M51" s="20"/>
      <c r="N51" s="44">
        <f t="shared" si="10"/>
        <v>0</v>
      </c>
      <c r="O51" s="44">
        <f t="shared" si="11"/>
        <v>0</v>
      </c>
      <c r="P51" s="44">
        <f t="shared" si="12"/>
        <v>0</v>
      </c>
      <c r="Q51" s="44">
        <f t="shared" si="13"/>
        <v>0</v>
      </c>
      <c r="R51" s="44">
        <f t="shared" si="14"/>
        <v>0</v>
      </c>
      <c r="S51" s="44">
        <f t="shared" si="15"/>
        <v>0</v>
      </c>
      <c r="W51" s="20"/>
      <c r="X51" s="6">
        <f t="shared" si="16"/>
        <v>0</v>
      </c>
      <c r="Y51" s="77">
        <f t="shared" si="17"/>
        <v>0</v>
      </c>
      <c r="Z51" s="44">
        <f t="shared" si="18"/>
        <v>0</v>
      </c>
      <c r="AA51" s="44">
        <f t="shared" si="19"/>
        <v>0</v>
      </c>
      <c r="AB51" s="44">
        <f t="shared" si="20"/>
        <v>0</v>
      </c>
      <c r="AC51" s="44">
        <f t="shared" si="21"/>
        <v>0</v>
      </c>
      <c r="AD51" s="44">
        <f t="shared" si="22"/>
        <v>0</v>
      </c>
      <c r="AE51" s="44">
        <f t="shared" si="23"/>
        <v>0</v>
      </c>
      <c r="AF51" s="20"/>
      <c r="AG51" s="44">
        <f t="shared" si="24"/>
        <v>0</v>
      </c>
      <c r="AH51" s="44">
        <f t="shared" si="25"/>
        <v>0</v>
      </c>
      <c r="AI51" s="44">
        <f t="shared" si="26"/>
        <v>0</v>
      </c>
      <c r="AJ51" s="44">
        <f t="shared" si="27"/>
        <v>0</v>
      </c>
      <c r="AK51" s="44">
        <f t="shared" si="28"/>
        <v>0</v>
      </c>
      <c r="AL51" s="44">
        <f t="shared" si="29"/>
        <v>0</v>
      </c>
      <c r="AM51" s="20"/>
    </row>
    <row r="52" spans="4:39" x14ac:dyDescent="0.25">
      <c r="D52" s="20"/>
      <c r="E52" s="6">
        <f t="shared" si="2"/>
        <v>0</v>
      </c>
      <c r="F52" s="77">
        <f t="shared" si="3"/>
        <v>0</v>
      </c>
      <c r="G52" s="44">
        <f t="shared" si="4"/>
        <v>0</v>
      </c>
      <c r="H52" s="44">
        <f t="shared" si="5"/>
        <v>0</v>
      </c>
      <c r="I52" s="44">
        <f t="shared" si="6"/>
        <v>0</v>
      </c>
      <c r="J52" s="44">
        <f t="shared" si="7"/>
        <v>0</v>
      </c>
      <c r="K52" s="44">
        <f t="shared" si="8"/>
        <v>0</v>
      </c>
      <c r="L52" s="44">
        <f t="shared" si="9"/>
        <v>0</v>
      </c>
      <c r="M52" s="20"/>
      <c r="N52" s="44">
        <f t="shared" si="10"/>
        <v>0</v>
      </c>
      <c r="O52" s="44">
        <f t="shared" si="11"/>
        <v>0</v>
      </c>
      <c r="P52" s="44">
        <f t="shared" si="12"/>
        <v>0</v>
      </c>
      <c r="Q52" s="44">
        <f t="shared" si="13"/>
        <v>0</v>
      </c>
      <c r="R52" s="44">
        <f t="shared" si="14"/>
        <v>0</v>
      </c>
      <c r="S52" s="44">
        <f t="shared" si="15"/>
        <v>0</v>
      </c>
      <c r="W52" s="20"/>
      <c r="X52" s="6">
        <f t="shared" si="16"/>
        <v>0</v>
      </c>
      <c r="Y52" s="77">
        <f t="shared" si="17"/>
        <v>0</v>
      </c>
      <c r="Z52" s="44">
        <f t="shared" si="18"/>
        <v>0</v>
      </c>
      <c r="AA52" s="44">
        <f t="shared" si="19"/>
        <v>0</v>
      </c>
      <c r="AB52" s="44">
        <f t="shared" si="20"/>
        <v>0</v>
      </c>
      <c r="AC52" s="44">
        <f t="shared" si="21"/>
        <v>0</v>
      </c>
      <c r="AD52" s="44">
        <f t="shared" si="22"/>
        <v>0</v>
      </c>
      <c r="AE52" s="44">
        <f t="shared" si="23"/>
        <v>0</v>
      </c>
      <c r="AF52" s="20"/>
      <c r="AG52" s="44">
        <f t="shared" si="24"/>
        <v>0</v>
      </c>
      <c r="AH52" s="44">
        <f t="shared" si="25"/>
        <v>0</v>
      </c>
      <c r="AI52" s="44">
        <f t="shared" si="26"/>
        <v>0</v>
      </c>
      <c r="AJ52" s="44">
        <f t="shared" si="27"/>
        <v>0</v>
      </c>
      <c r="AK52" s="44">
        <f t="shared" si="28"/>
        <v>0</v>
      </c>
      <c r="AL52" s="44">
        <f t="shared" si="29"/>
        <v>0</v>
      </c>
      <c r="AM52" s="20"/>
    </row>
    <row r="53" spans="4:39" x14ac:dyDescent="0.25">
      <c r="D53" s="20"/>
      <c r="E53" s="6">
        <f t="shared" si="2"/>
        <v>0</v>
      </c>
      <c r="F53" s="77">
        <f t="shared" si="3"/>
        <v>0</v>
      </c>
      <c r="G53" s="44">
        <f t="shared" si="4"/>
        <v>0</v>
      </c>
      <c r="H53" s="44">
        <f t="shared" si="5"/>
        <v>0</v>
      </c>
      <c r="I53" s="44">
        <f t="shared" si="6"/>
        <v>0</v>
      </c>
      <c r="J53" s="44">
        <f t="shared" si="7"/>
        <v>0</v>
      </c>
      <c r="K53" s="44">
        <f t="shared" si="8"/>
        <v>0</v>
      </c>
      <c r="L53" s="44">
        <f t="shared" si="9"/>
        <v>0</v>
      </c>
      <c r="M53" s="20"/>
      <c r="N53" s="44">
        <f t="shared" si="10"/>
        <v>0</v>
      </c>
      <c r="O53" s="44">
        <f t="shared" si="11"/>
        <v>0</v>
      </c>
      <c r="P53" s="44">
        <f t="shared" si="12"/>
        <v>0</v>
      </c>
      <c r="Q53" s="44">
        <f t="shared" si="13"/>
        <v>0</v>
      </c>
      <c r="R53" s="44">
        <f t="shared" si="14"/>
        <v>0</v>
      </c>
      <c r="S53" s="44">
        <f t="shared" si="15"/>
        <v>0</v>
      </c>
      <c r="W53" s="20"/>
      <c r="X53" s="6">
        <f t="shared" si="16"/>
        <v>0</v>
      </c>
      <c r="Y53" s="77">
        <f t="shared" si="17"/>
        <v>0</v>
      </c>
      <c r="Z53" s="44">
        <f t="shared" si="18"/>
        <v>0</v>
      </c>
      <c r="AA53" s="44">
        <f t="shared" si="19"/>
        <v>0</v>
      </c>
      <c r="AB53" s="44">
        <f t="shared" si="20"/>
        <v>0</v>
      </c>
      <c r="AC53" s="44">
        <f t="shared" si="21"/>
        <v>0</v>
      </c>
      <c r="AD53" s="44">
        <f t="shared" si="22"/>
        <v>0</v>
      </c>
      <c r="AE53" s="44">
        <f t="shared" si="23"/>
        <v>0</v>
      </c>
      <c r="AF53" s="20"/>
      <c r="AG53" s="44">
        <f t="shared" si="24"/>
        <v>0</v>
      </c>
      <c r="AH53" s="44">
        <f t="shared" si="25"/>
        <v>0</v>
      </c>
      <c r="AI53" s="44">
        <f t="shared" si="26"/>
        <v>0</v>
      </c>
      <c r="AJ53" s="44">
        <f t="shared" si="27"/>
        <v>0</v>
      </c>
      <c r="AK53" s="44">
        <f t="shared" si="28"/>
        <v>0</v>
      </c>
      <c r="AL53" s="44">
        <f t="shared" si="29"/>
        <v>0</v>
      </c>
      <c r="AM53" s="20"/>
    </row>
    <row r="54" spans="4:39" x14ac:dyDescent="0.25">
      <c r="D54" s="20"/>
      <c r="E54" s="6">
        <f t="shared" si="2"/>
        <v>0</v>
      </c>
      <c r="F54" s="77">
        <f t="shared" si="3"/>
        <v>0</v>
      </c>
      <c r="G54" s="44">
        <f t="shared" si="4"/>
        <v>0</v>
      </c>
      <c r="H54" s="44">
        <f t="shared" si="5"/>
        <v>0</v>
      </c>
      <c r="I54" s="44">
        <f t="shared" si="6"/>
        <v>0</v>
      </c>
      <c r="J54" s="44">
        <f t="shared" si="7"/>
        <v>0</v>
      </c>
      <c r="K54" s="44">
        <f t="shared" si="8"/>
        <v>0</v>
      </c>
      <c r="L54" s="44">
        <f t="shared" si="9"/>
        <v>0</v>
      </c>
      <c r="M54" s="20"/>
      <c r="N54" s="44">
        <f t="shared" si="10"/>
        <v>0</v>
      </c>
      <c r="O54" s="44">
        <f t="shared" si="11"/>
        <v>0</v>
      </c>
      <c r="P54" s="44">
        <f t="shared" si="12"/>
        <v>0</v>
      </c>
      <c r="Q54" s="44">
        <f t="shared" si="13"/>
        <v>0</v>
      </c>
      <c r="R54" s="44">
        <f t="shared" si="14"/>
        <v>0</v>
      </c>
      <c r="S54" s="44">
        <f t="shared" si="15"/>
        <v>0</v>
      </c>
      <c r="W54" s="20"/>
      <c r="X54" s="6">
        <f t="shared" si="16"/>
        <v>0</v>
      </c>
      <c r="Y54" s="77">
        <f t="shared" si="17"/>
        <v>0</v>
      </c>
      <c r="Z54" s="44">
        <f t="shared" si="18"/>
        <v>0</v>
      </c>
      <c r="AA54" s="44">
        <f t="shared" si="19"/>
        <v>0</v>
      </c>
      <c r="AB54" s="44">
        <f t="shared" si="20"/>
        <v>0</v>
      </c>
      <c r="AC54" s="44">
        <f t="shared" si="21"/>
        <v>0</v>
      </c>
      <c r="AD54" s="44">
        <f t="shared" si="22"/>
        <v>0</v>
      </c>
      <c r="AE54" s="44">
        <f t="shared" si="23"/>
        <v>0</v>
      </c>
      <c r="AF54" s="20"/>
      <c r="AG54" s="44">
        <f t="shared" si="24"/>
        <v>0</v>
      </c>
      <c r="AH54" s="44">
        <f t="shared" si="25"/>
        <v>0</v>
      </c>
      <c r="AI54" s="44">
        <f t="shared" si="26"/>
        <v>0</v>
      </c>
      <c r="AJ54" s="44">
        <f t="shared" si="27"/>
        <v>0</v>
      </c>
      <c r="AK54" s="44">
        <f t="shared" si="28"/>
        <v>0</v>
      </c>
      <c r="AL54" s="44">
        <f t="shared" si="29"/>
        <v>0</v>
      </c>
      <c r="AM54" s="20"/>
    </row>
    <row r="55" spans="4:39" x14ac:dyDescent="0.25">
      <c r="D55" s="20"/>
      <c r="E55" s="6">
        <f t="shared" si="2"/>
        <v>0</v>
      </c>
      <c r="F55" s="77">
        <f t="shared" si="3"/>
        <v>0</v>
      </c>
      <c r="G55" s="44">
        <f t="shared" si="4"/>
        <v>0</v>
      </c>
      <c r="H55" s="44">
        <f t="shared" si="5"/>
        <v>0</v>
      </c>
      <c r="I55" s="44">
        <f t="shared" si="6"/>
        <v>0</v>
      </c>
      <c r="J55" s="44">
        <f t="shared" si="7"/>
        <v>0</v>
      </c>
      <c r="K55" s="44">
        <f t="shared" si="8"/>
        <v>0</v>
      </c>
      <c r="L55" s="44">
        <f t="shared" si="9"/>
        <v>0</v>
      </c>
      <c r="M55" s="20"/>
      <c r="N55" s="44">
        <f t="shared" si="10"/>
        <v>0</v>
      </c>
      <c r="O55" s="44">
        <f t="shared" si="11"/>
        <v>0</v>
      </c>
      <c r="P55" s="44">
        <f t="shared" si="12"/>
        <v>0</v>
      </c>
      <c r="Q55" s="44">
        <f t="shared" si="13"/>
        <v>0</v>
      </c>
      <c r="R55" s="44">
        <f t="shared" si="14"/>
        <v>0</v>
      </c>
      <c r="S55" s="44">
        <f t="shared" si="15"/>
        <v>0</v>
      </c>
      <c r="W55" s="20"/>
      <c r="X55" s="6">
        <f t="shared" si="16"/>
        <v>0</v>
      </c>
      <c r="Y55" s="77">
        <f t="shared" si="17"/>
        <v>0</v>
      </c>
      <c r="Z55" s="44">
        <f t="shared" si="18"/>
        <v>0</v>
      </c>
      <c r="AA55" s="44">
        <f t="shared" si="19"/>
        <v>0</v>
      </c>
      <c r="AB55" s="44">
        <f t="shared" si="20"/>
        <v>0</v>
      </c>
      <c r="AC55" s="44">
        <f t="shared" si="21"/>
        <v>0</v>
      </c>
      <c r="AD55" s="44">
        <f t="shared" si="22"/>
        <v>0</v>
      </c>
      <c r="AE55" s="44">
        <f t="shared" si="23"/>
        <v>0</v>
      </c>
      <c r="AF55" s="20"/>
      <c r="AG55" s="44">
        <f t="shared" si="24"/>
        <v>0</v>
      </c>
      <c r="AH55" s="44">
        <f t="shared" si="25"/>
        <v>0</v>
      </c>
      <c r="AI55" s="44">
        <f t="shared" si="26"/>
        <v>0</v>
      </c>
      <c r="AJ55" s="44">
        <f t="shared" si="27"/>
        <v>0</v>
      </c>
      <c r="AK55" s="44">
        <f t="shared" si="28"/>
        <v>0</v>
      </c>
      <c r="AL55" s="44">
        <f t="shared" si="29"/>
        <v>0</v>
      </c>
      <c r="AM55" s="20"/>
    </row>
    <row r="56" spans="4:39" x14ac:dyDescent="0.25">
      <c r="E56" s="6"/>
      <c r="F56" s="77"/>
      <c r="G56" s="44"/>
      <c r="H56" s="44"/>
      <c r="I56" s="44"/>
      <c r="J56" s="44"/>
      <c r="K56" s="44"/>
      <c r="L56" s="44"/>
      <c r="N56" s="44"/>
      <c r="O56" s="44"/>
      <c r="P56" s="44"/>
      <c r="Q56" s="44"/>
      <c r="R56" s="44"/>
      <c r="S56" s="44"/>
      <c r="X56" s="6"/>
      <c r="Y56" s="77"/>
      <c r="Z56" s="44"/>
      <c r="AA56" s="44"/>
      <c r="AB56" s="44"/>
      <c r="AC56" s="44"/>
      <c r="AD56" s="44"/>
      <c r="AE56" s="44"/>
      <c r="AG56" s="44"/>
      <c r="AH56" s="44"/>
      <c r="AI56" s="44"/>
      <c r="AJ56" s="44"/>
      <c r="AK56" s="44"/>
      <c r="AL56" s="44"/>
    </row>
    <row r="57" spans="4:39" x14ac:dyDescent="0.25">
      <c r="E57" s="6"/>
      <c r="F57" s="77"/>
      <c r="G57" s="44"/>
      <c r="H57" s="44"/>
      <c r="I57" s="44"/>
      <c r="J57" s="44"/>
      <c r="K57" s="44"/>
      <c r="L57" s="44"/>
      <c r="N57" s="44"/>
      <c r="O57" s="44"/>
      <c r="P57" s="44"/>
      <c r="Q57" s="44"/>
      <c r="R57" s="44"/>
      <c r="S57" s="44"/>
      <c r="X57" s="6"/>
      <c r="Y57" s="77"/>
      <c r="Z57" s="44"/>
      <c r="AA57" s="44"/>
      <c r="AB57" s="44"/>
      <c r="AC57" s="44"/>
      <c r="AD57" s="44"/>
      <c r="AE57" s="44"/>
      <c r="AG57" s="44"/>
      <c r="AH57" s="44"/>
      <c r="AI57" s="44"/>
      <c r="AJ57" s="44"/>
      <c r="AK57" s="44"/>
      <c r="AL57" s="44"/>
    </row>
    <row r="58" spans="4:39" x14ac:dyDescent="0.25">
      <c r="E58" s="6"/>
      <c r="F58" s="77"/>
      <c r="G58" s="44"/>
      <c r="H58" s="44"/>
      <c r="I58" s="44"/>
      <c r="J58" s="44"/>
      <c r="K58" s="44"/>
      <c r="L58" s="44"/>
      <c r="N58" s="44"/>
      <c r="O58" s="44"/>
      <c r="P58" s="44"/>
      <c r="Q58" s="44"/>
      <c r="R58" s="44"/>
      <c r="S58" s="44"/>
      <c r="X58" s="6"/>
      <c r="Y58" s="77"/>
      <c r="Z58" s="44"/>
      <c r="AA58" s="44"/>
      <c r="AB58" s="44"/>
      <c r="AC58" s="44"/>
      <c r="AD58" s="44"/>
      <c r="AE58" s="44"/>
      <c r="AG58" s="44"/>
      <c r="AH58" s="44"/>
      <c r="AI58" s="44"/>
      <c r="AJ58" s="44"/>
      <c r="AK58" s="44"/>
      <c r="AL58" s="44"/>
    </row>
    <row r="59" spans="4:39" x14ac:dyDescent="0.25">
      <c r="E59" s="6"/>
      <c r="F59" s="77"/>
      <c r="G59" s="44"/>
      <c r="H59" s="44"/>
      <c r="I59" s="44"/>
      <c r="J59" s="44"/>
      <c r="K59" s="44"/>
      <c r="L59" s="44"/>
      <c r="N59" s="44"/>
      <c r="O59" s="44"/>
      <c r="P59" s="44"/>
      <c r="Q59" s="44"/>
      <c r="R59" s="44"/>
      <c r="S59" s="44"/>
      <c r="X59" s="6"/>
      <c r="Y59" s="77"/>
      <c r="Z59" s="44"/>
      <c r="AA59" s="44"/>
      <c r="AB59" s="44"/>
      <c r="AC59" s="44"/>
      <c r="AD59" s="44"/>
      <c r="AE59" s="44"/>
      <c r="AG59" s="44"/>
      <c r="AH59" s="44"/>
      <c r="AI59" s="44"/>
      <c r="AJ59" s="44"/>
      <c r="AK59" s="44"/>
      <c r="AL59" s="44"/>
    </row>
    <row r="60" spans="4:39" x14ac:dyDescent="0.25">
      <c r="E60" s="6"/>
      <c r="F60" s="77"/>
      <c r="G60" s="44"/>
      <c r="H60" s="44"/>
      <c r="I60" s="44"/>
      <c r="J60" s="44"/>
      <c r="K60" s="44"/>
      <c r="L60" s="44"/>
      <c r="N60" s="44"/>
      <c r="O60" s="44"/>
      <c r="P60" s="44"/>
      <c r="Q60" s="44"/>
      <c r="R60" s="44"/>
      <c r="S60" s="44"/>
      <c r="X60" s="6"/>
      <c r="Y60" s="77"/>
      <c r="Z60" s="44"/>
      <c r="AA60" s="44"/>
      <c r="AB60" s="44"/>
      <c r="AC60" s="44"/>
      <c r="AD60" s="44"/>
      <c r="AE60" s="44"/>
      <c r="AG60" s="44"/>
      <c r="AH60" s="44"/>
      <c r="AI60" s="44"/>
      <c r="AJ60" s="44"/>
      <c r="AK60" s="44"/>
      <c r="AL60" s="44"/>
    </row>
    <row r="61" spans="4:39" x14ac:dyDescent="0.25">
      <c r="E61" s="6"/>
      <c r="F61" s="77"/>
      <c r="G61" s="44"/>
      <c r="H61" s="44"/>
      <c r="I61" s="44"/>
      <c r="J61" s="44"/>
      <c r="K61" s="44"/>
      <c r="L61" s="44"/>
      <c r="N61" s="44"/>
      <c r="O61" s="44"/>
      <c r="P61" s="44"/>
      <c r="Q61" s="44"/>
      <c r="R61" s="44"/>
      <c r="S61" s="44"/>
      <c r="X61" s="6"/>
      <c r="Y61" s="77"/>
      <c r="Z61" s="44"/>
      <c r="AA61" s="44"/>
      <c r="AB61" s="44"/>
      <c r="AC61" s="44"/>
      <c r="AD61" s="44"/>
      <c r="AE61" s="44"/>
      <c r="AG61" s="44"/>
      <c r="AH61" s="44"/>
      <c r="AI61" s="44"/>
      <c r="AJ61" s="44"/>
      <c r="AK61" s="44"/>
      <c r="AL61" s="44"/>
    </row>
    <row r="62" spans="4:39" x14ac:dyDescent="0.25">
      <c r="E62" s="6"/>
      <c r="F62" s="77"/>
      <c r="G62" s="44"/>
      <c r="H62" s="44"/>
      <c r="I62" s="44"/>
      <c r="J62" s="44"/>
      <c r="K62" s="44"/>
      <c r="L62" s="44"/>
      <c r="N62" s="44"/>
      <c r="O62" s="44"/>
      <c r="P62" s="44"/>
      <c r="Q62" s="44"/>
      <c r="R62" s="44"/>
      <c r="S62" s="44"/>
      <c r="X62" s="6"/>
      <c r="Y62" s="77"/>
      <c r="Z62" s="44"/>
      <c r="AA62" s="44"/>
      <c r="AB62" s="44"/>
      <c r="AC62" s="44"/>
      <c r="AD62" s="44"/>
      <c r="AE62" s="44"/>
      <c r="AG62" s="44"/>
      <c r="AH62" s="44"/>
      <c r="AI62" s="44"/>
      <c r="AJ62" s="44"/>
      <c r="AK62" s="44"/>
      <c r="AL62" s="44"/>
    </row>
    <row r="63" spans="4:39" x14ac:dyDescent="0.25">
      <c r="E63" s="6"/>
      <c r="F63" s="77"/>
      <c r="G63" s="44"/>
      <c r="H63" s="44"/>
      <c r="I63" s="44"/>
      <c r="J63" s="44"/>
      <c r="K63" s="44"/>
      <c r="L63" s="44"/>
      <c r="N63" s="44"/>
      <c r="O63" s="44"/>
      <c r="P63" s="44"/>
      <c r="Q63" s="44"/>
      <c r="R63" s="44"/>
      <c r="S63" s="44"/>
      <c r="X63" s="6"/>
      <c r="Y63" s="77"/>
      <c r="Z63" s="44"/>
      <c r="AA63" s="44"/>
      <c r="AB63" s="44"/>
      <c r="AC63" s="44"/>
      <c r="AD63" s="44"/>
      <c r="AE63" s="44"/>
      <c r="AG63" s="44"/>
      <c r="AH63" s="44"/>
      <c r="AI63" s="44"/>
      <c r="AJ63" s="44"/>
      <c r="AK63" s="44"/>
      <c r="AL63" s="44"/>
    </row>
    <row r="64" spans="4:39" x14ac:dyDescent="0.25">
      <c r="E64" s="6"/>
      <c r="F64" s="77"/>
      <c r="G64" s="44"/>
      <c r="H64" s="44"/>
      <c r="I64" s="44"/>
      <c r="J64" s="44"/>
      <c r="K64" s="44"/>
      <c r="L64" s="44"/>
      <c r="N64" s="44"/>
      <c r="O64" s="44"/>
      <c r="P64" s="44"/>
      <c r="Q64" s="44"/>
      <c r="R64" s="44"/>
      <c r="S64" s="44"/>
      <c r="X64" s="6"/>
      <c r="Y64" s="77"/>
      <c r="Z64" s="44"/>
      <c r="AA64" s="44"/>
      <c r="AB64" s="44"/>
      <c r="AC64" s="44"/>
      <c r="AD64" s="44"/>
      <c r="AE64" s="44"/>
      <c r="AG64" s="44"/>
      <c r="AH64" s="44"/>
      <c r="AI64" s="44"/>
      <c r="AJ64" s="44"/>
      <c r="AK64" s="44"/>
      <c r="AL64" s="44"/>
    </row>
    <row r="65" spans="5:38" x14ac:dyDescent="0.25">
      <c r="E65" s="6"/>
      <c r="F65" s="77"/>
      <c r="G65" s="44"/>
      <c r="H65" s="44"/>
      <c r="I65" s="44"/>
      <c r="J65" s="44"/>
      <c r="K65" s="44"/>
      <c r="L65" s="44"/>
      <c r="N65" s="44"/>
      <c r="O65" s="44"/>
      <c r="P65" s="44"/>
      <c r="Q65" s="44"/>
      <c r="R65" s="44"/>
      <c r="S65" s="44"/>
      <c r="X65" s="6"/>
      <c r="Y65" s="77"/>
      <c r="Z65" s="44"/>
      <c r="AA65" s="44"/>
      <c r="AB65" s="44"/>
      <c r="AC65" s="44"/>
      <c r="AD65" s="44"/>
      <c r="AE65" s="44"/>
      <c r="AG65" s="44"/>
      <c r="AH65" s="44"/>
      <c r="AI65" s="44"/>
      <c r="AJ65" s="44"/>
      <c r="AK65" s="44"/>
      <c r="AL65" s="44"/>
    </row>
    <row r="66" spans="5:38" x14ac:dyDescent="0.25">
      <c r="E66" s="6"/>
      <c r="F66" s="77"/>
      <c r="G66" s="44"/>
      <c r="H66" s="44"/>
      <c r="I66" s="44"/>
      <c r="J66" s="44"/>
      <c r="K66" s="44"/>
      <c r="L66" s="44"/>
      <c r="N66" s="44"/>
      <c r="O66" s="44"/>
      <c r="P66" s="44"/>
      <c r="Q66" s="44"/>
      <c r="R66" s="44"/>
      <c r="S66" s="44"/>
      <c r="X66" s="6"/>
      <c r="Y66" s="77"/>
      <c r="Z66" s="44"/>
      <c r="AA66" s="44"/>
      <c r="AB66" s="44"/>
      <c r="AC66" s="44"/>
      <c r="AD66" s="44"/>
      <c r="AE66" s="44"/>
      <c r="AG66" s="44"/>
      <c r="AH66" s="44"/>
      <c r="AI66" s="44"/>
      <c r="AJ66" s="44"/>
      <c r="AK66" s="44"/>
      <c r="AL66" s="44"/>
    </row>
    <row r="67" spans="5:38" x14ac:dyDescent="0.25">
      <c r="E67" s="6"/>
      <c r="F67" s="77"/>
      <c r="G67" s="44"/>
      <c r="H67" s="44"/>
      <c r="I67" s="44"/>
      <c r="J67" s="44"/>
      <c r="K67" s="44"/>
      <c r="L67" s="44"/>
      <c r="N67" s="44"/>
      <c r="O67" s="44"/>
      <c r="P67" s="44"/>
      <c r="Q67" s="44"/>
      <c r="R67" s="44"/>
      <c r="S67" s="44"/>
      <c r="X67" s="6"/>
      <c r="Y67" s="77"/>
      <c r="Z67" s="44"/>
      <c r="AA67" s="44"/>
      <c r="AB67" s="44"/>
      <c r="AC67" s="44"/>
      <c r="AD67" s="44"/>
      <c r="AE67" s="44"/>
      <c r="AG67" s="44"/>
      <c r="AH67" s="44"/>
      <c r="AI67" s="44"/>
      <c r="AJ67" s="44"/>
      <c r="AK67" s="44"/>
      <c r="AL67" s="44"/>
    </row>
    <row r="68" spans="5:38" x14ac:dyDescent="0.25">
      <c r="E68" s="6"/>
      <c r="F68" s="77"/>
      <c r="G68" s="44"/>
      <c r="H68" s="44"/>
      <c r="I68" s="44"/>
      <c r="J68" s="44"/>
      <c r="K68" s="44"/>
      <c r="L68" s="44"/>
      <c r="N68" s="44"/>
      <c r="O68" s="44"/>
      <c r="P68" s="44"/>
      <c r="Q68" s="44"/>
      <c r="R68" s="44"/>
      <c r="S68" s="44"/>
      <c r="X68" s="6"/>
      <c r="Y68" s="77"/>
      <c r="Z68" s="44"/>
      <c r="AA68" s="44"/>
      <c r="AB68" s="44"/>
      <c r="AC68" s="44"/>
      <c r="AD68" s="44"/>
      <c r="AE68" s="44"/>
      <c r="AG68" s="44"/>
      <c r="AH68" s="44"/>
      <c r="AI68" s="44"/>
      <c r="AJ68" s="44"/>
      <c r="AK68" s="44"/>
      <c r="AL68" s="44"/>
    </row>
    <row r="69" spans="5:38" x14ac:dyDescent="0.25">
      <c r="E69" s="6"/>
      <c r="F69" s="77"/>
      <c r="G69" s="44"/>
      <c r="H69" s="44"/>
      <c r="I69" s="44"/>
      <c r="J69" s="44"/>
      <c r="K69" s="44"/>
      <c r="L69" s="44"/>
      <c r="N69" s="44"/>
      <c r="O69" s="44"/>
      <c r="P69" s="44"/>
      <c r="Q69" s="44"/>
      <c r="R69" s="44"/>
      <c r="S69" s="44"/>
      <c r="X69" s="6"/>
      <c r="Y69" s="77"/>
      <c r="Z69" s="44"/>
      <c r="AA69" s="44"/>
      <c r="AB69" s="44"/>
      <c r="AC69" s="44"/>
      <c r="AD69" s="44"/>
      <c r="AE69" s="44"/>
      <c r="AG69" s="44"/>
      <c r="AH69" s="44"/>
      <c r="AI69" s="44"/>
      <c r="AJ69" s="44"/>
      <c r="AK69" s="44"/>
      <c r="AL69" s="44"/>
    </row>
    <row r="70" spans="5:38" x14ac:dyDescent="0.25">
      <c r="E70" s="6"/>
      <c r="F70" s="77"/>
      <c r="G70" s="44"/>
      <c r="H70" s="44"/>
      <c r="I70" s="44"/>
      <c r="J70" s="44"/>
      <c r="K70" s="44"/>
      <c r="L70" s="44"/>
      <c r="N70" s="44"/>
      <c r="O70" s="44"/>
      <c r="P70" s="44"/>
      <c r="Q70" s="44"/>
      <c r="R70" s="44"/>
      <c r="S70" s="44"/>
      <c r="X70" s="6"/>
      <c r="Y70" s="77"/>
      <c r="Z70" s="44"/>
      <c r="AA70" s="44"/>
      <c r="AB70" s="44"/>
      <c r="AC70" s="44"/>
      <c r="AD70" s="44"/>
      <c r="AE70" s="44"/>
      <c r="AG70" s="44"/>
      <c r="AH70" s="44"/>
      <c r="AI70" s="44"/>
      <c r="AJ70" s="44"/>
      <c r="AK70" s="44"/>
      <c r="AL70" s="44"/>
    </row>
    <row r="71" spans="5:38" x14ac:dyDescent="0.25">
      <c r="E71" s="6"/>
      <c r="F71" s="77"/>
      <c r="G71" s="44"/>
      <c r="H71" s="44"/>
      <c r="I71" s="44"/>
      <c r="J71" s="44"/>
      <c r="K71" s="44"/>
      <c r="L71" s="44"/>
      <c r="N71" s="44"/>
      <c r="O71" s="44"/>
      <c r="P71" s="44"/>
      <c r="Q71" s="44"/>
      <c r="R71" s="44"/>
      <c r="S71" s="44"/>
      <c r="X71" s="6"/>
      <c r="Y71" s="77"/>
      <c r="Z71" s="44"/>
      <c r="AA71" s="44"/>
      <c r="AB71" s="44"/>
      <c r="AC71" s="44"/>
      <c r="AD71" s="44"/>
      <c r="AE71" s="44"/>
      <c r="AG71" s="44"/>
      <c r="AH71" s="44"/>
      <c r="AI71" s="44"/>
      <c r="AJ71" s="44"/>
      <c r="AK71" s="44"/>
      <c r="AL71" s="44"/>
    </row>
    <row r="72" spans="5:38" x14ac:dyDescent="0.25">
      <c r="E72" s="6"/>
      <c r="F72" s="77"/>
      <c r="G72" s="44"/>
      <c r="H72" s="44"/>
      <c r="I72" s="44"/>
      <c r="J72" s="44"/>
      <c r="K72" s="44"/>
      <c r="L72" s="44"/>
      <c r="N72" s="44"/>
      <c r="O72" s="44"/>
      <c r="P72" s="44"/>
      <c r="Q72" s="44"/>
      <c r="R72" s="44"/>
      <c r="S72" s="44"/>
      <c r="X72" s="6"/>
      <c r="Y72" s="77"/>
      <c r="Z72" s="44"/>
      <c r="AA72" s="44"/>
      <c r="AB72" s="44"/>
      <c r="AC72" s="44"/>
      <c r="AD72" s="44"/>
      <c r="AE72" s="44"/>
      <c r="AG72" s="44"/>
      <c r="AH72" s="44"/>
      <c r="AI72" s="44"/>
      <c r="AJ72" s="44"/>
      <c r="AK72" s="44"/>
      <c r="AL72" s="44"/>
    </row>
    <row r="73" spans="5:38" x14ac:dyDescent="0.25">
      <c r="E73" s="6"/>
      <c r="F73" s="77"/>
      <c r="G73" s="44"/>
      <c r="H73" s="44"/>
      <c r="I73" s="44"/>
      <c r="J73" s="44"/>
      <c r="K73" s="44"/>
      <c r="L73" s="44"/>
      <c r="N73" s="44"/>
      <c r="O73" s="44"/>
      <c r="P73" s="44"/>
      <c r="Q73" s="44"/>
      <c r="R73" s="44"/>
      <c r="S73" s="44"/>
      <c r="X73" s="6"/>
      <c r="Y73" s="77"/>
      <c r="Z73" s="44"/>
      <c r="AA73" s="44"/>
      <c r="AB73" s="44"/>
      <c r="AC73" s="44"/>
      <c r="AD73" s="44"/>
      <c r="AE73" s="44"/>
      <c r="AG73" s="44"/>
      <c r="AH73" s="44"/>
      <c r="AI73" s="44"/>
      <c r="AJ73" s="44"/>
      <c r="AK73" s="44"/>
      <c r="AL73" s="44"/>
    </row>
    <row r="74" spans="5:38" x14ac:dyDescent="0.25">
      <c r="E74" s="6"/>
      <c r="F74" s="77"/>
      <c r="G74" s="44"/>
      <c r="H74" s="44"/>
      <c r="I74" s="44"/>
      <c r="J74" s="44"/>
      <c r="K74" s="44"/>
      <c r="L74" s="44"/>
      <c r="N74" s="44"/>
      <c r="O74" s="44"/>
      <c r="P74" s="44"/>
      <c r="Q74" s="44"/>
      <c r="R74" s="44"/>
      <c r="S74" s="44"/>
      <c r="X74" s="6"/>
      <c r="Y74" s="77"/>
      <c r="Z74" s="44"/>
      <c r="AA74" s="44"/>
      <c r="AB74" s="44"/>
      <c r="AC74" s="44"/>
      <c r="AD74" s="44"/>
      <c r="AE74" s="44"/>
      <c r="AG74" s="44"/>
      <c r="AH74" s="44"/>
      <c r="AI74" s="44"/>
      <c r="AJ74" s="44"/>
      <c r="AK74" s="44"/>
      <c r="AL74" s="44"/>
    </row>
    <row r="75" spans="5:38" x14ac:dyDescent="0.25">
      <c r="E75" s="6"/>
      <c r="F75" s="77"/>
      <c r="G75" s="44"/>
      <c r="H75" s="44"/>
      <c r="I75" s="44"/>
      <c r="J75" s="44"/>
      <c r="K75" s="44"/>
      <c r="L75" s="44"/>
      <c r="N75" s="44"/>
      <c r="O75" s="44"/>
      <c r="P75" s="44"/>
      <c r="Q75" s="44"/>
      <c r="R75" s="44"/>
      <c r="S75" s="44"/>
      <c r="X75" s="6"/>
      <c r="Y75" s="77"/>
      <c r="Z75" s="44"/>
      <c r="AA75" s="44"/>
      <c r="AB75" s="44"/>
      <c r="AC75" s="44"/>
      <c r="AD75" s="44"/>
      <c r="AE75" s="44"/>
      <c r="AG75" s="44"/>
      <c r="AH75" s="44"/>
      <c r="AI75" s="44"/>
      <c r="AJ75" s="44"/>
      <c r="AK75" s="44"/>
      <c r="AL75" s="44"/>
    </row>
    <row r="76" spans="5:38" x14ac:dyDescent="0.25">
      <c r="E76" s="6"/>
      <c r="F76" s="77"/>
      <c r="G76" s="44"/>
      <c r="H76" s="44"/>
      <c r="I76" s="44"/>
      <c r="J76" s="44"/>
      <c r="K76" s="44"/>
      <c r="L76" s="44"/>
      <c r="N76" s="44"/>
      <c r="O76" s="44"/>
      <c r="P76" s="44"/>
      <c r="Q76" s="44"/>
      <c r="R76" s="44"/>
      <c r="S76" s="44"/>
      <c r="X76" s="6"/>
      <c r="Y76" s="77"/>
      <c r="Z76" s="44"/>
      <c r="AA76" s="44"/>
      <c r="AB76" s="44"/>
      <c r="AC76" s="44"/>
      <c r="AD76" s="44"/>
      <c r="AE76" s="44"/>
      <c r="AG76" s="44"/>
      <c r="AH76" s="44"/>
      <c r="AI76" s="44"/>
      <c r="AJ76" s="44"/>
      <c r="AK76" s="44"/>
      <c r="AL76" s="44"/>
    </row>
    <row r="77" spans="5:38" x14ac:dyDescent="0.25">
      <c r="E77" s="6"/>
      <c r="F77" s="77"/>
      <c r="G77" s="44"/>
      <c r="H77" s="44"/>
      <c r="I77" s="44"/>
      <c r="J77" s="44"/>
      <c r="K77" s="44"/>
      <c r="L77" s="44"/>
      <c r="N77" s="44"/>
      <c r="O77" s="44"/>
      <c r="P77" s="44"/>
      <c r="Q77" s="44"/>
      <c r="R77" s="44"/>
      <c r="S77" s="44"/>
      <c r="X77" s="6"/>
      <c r="Y77" s="77"/>
      <c r="Z77" s="44"/>
      <c r="AA77" s="44"/>
      <c r="AB77" s="44"/>
      <c r="AC77" s="44"/>
      <c r="AD77" s="44"/>
      <c r="AE77" s="44"/>
      <c r="AG77" s="44"/>
      <c r="AH77" s="44"/>
      <c r="AI77" s="44"/>
      <c r="AJ77" s="44"/>
      <c r="AK77" s="44"/>
      <c r="AL77" s="44"/>
    </row>
    <row r="78" spans="5:38" x14ac:dyDescent="0.25">
      <c r="E78" s="6"/>
      <c r="F78" s="77"/>
      <c r="G78" s="44"/>
      <c r="H78" s="44"/>
      <c r="I78" s="44"/>
      <c r="J78" s="44"/>
      <c r="K78" s="44"/>
      <c r="L78" s="44"/>
      <c r="N78" s="44"/>
      <c r="O78" s="44"/>
      <c r="P78" s="44"/>
      <c r="Q78" s="44"/>
      <c r="R78" s="44"/>
      <c r="S78" s="44"/>
      <c r="X78" s="6"/>
      <c r="Y78" s="77"/>
      <c r="Z78" s="44"/>
      <c r="AA78" s="44"/>
      <c r="AB78" s="44"/>
      <c r="AC78" s="44"/>
      <c r="AD78" s="44"/>
      <c r="AE78" s="44"/>
      <c r="AG78" s="44"/>
      <c r="AH78" s="44"/>
      <c r="AI78" s="44"/>
      <c r="AJ78" s="44"/>
      <c r="AK78" s="44"/>
      <c r="AL78" s="44"/>
    </row>
    <row r="79" spans="5:38" x14ac:dyDescent="0.25">
      <c r="E79" s="6"/>
      <c r="F79" s="77"/>
      <c r="G79" s="44"/>
      <c r="H79" s="44"/>
      <c r="I79" s="44"/>
      <c r="J79" s="44"/>
      <c r="K79" s="44"/>
      <c r="L79" s="44"/>
      <c r="N79" s="44"/>
      <c r="O79" s="44"/>
      <c r="P79" s="44"/>
      <c r="Q79" s="44"/>
      <c r="R79" s="44"/>
      <c r="S79" s="44"/>
      <c r="X79" s="6"/>
      <c r="Y79" s="77"/>
      <c r="Z79" s="44"/>
      <c r="AA79" s="44"/>
      <c r="AB79" s="44"/>
      <c r="AC79" s="44"/>
      <c r="AD79" s="44"/>
      <c r="AE79" s="44"/>
      <c r="AG79" s="44"/>
      <c r="AH79" s="44"/>
      <c r="AI79" s="44"/>
      <c r="AJ79" s="44"/>
      <c r="AK79" s="44"/>
      <c r="AL79" s="44"/>
    </row>
    <row r="80" spans="5:38" x14ac:dyDescent="0.25">
      <c r="E80" s="6"/>
      <c r="F80" s="77"/>
      <c r="G80" s="44"/>
      <c r="H80" s="44"/>
      <c r="I80" s="44"/>
      <c r="J80" s="44"/>
      <c r="K80" s="44"/>
      <c r="L80" s="44"/>
      <c r="N80" s="44"/>
      <c r="O80" s="44"/>
      <c r="P80" s="44"/>
      <c r="Q80" s="44"/>
      <c r="R80" s="44"/>
      <c r="S80" s="44"/>
      <c r="X80" s="6"/>
      <c r="Y80" s="77"/>
      <c r="Z80" s="44"/>
      <c r="AA80" s="44"/>
      <c r="AB80" s="44"/>
      <c r="AC80" s="44"/>
      <c r="AD80" s="44"/>
      <c r="AE80" s="44"/>
      <c r="AG80" s="44"/>
      <c r="AH80" s="44"/>
      <c r="AI80" s="44"/>
      <c r="AJ80" s="44"/>
      <c r="AK80" s="44"/>
      <c r="AL80" s="44"/>
    </row>
    <row r="81" spans="5:38" x14ac:dyDescent="0.25">
      <c r="E81" s="6"/>
      <c r="F81" s="77"/>
      <c r="G81" s="44"/>
      <c r="H81" s="44"/>
      <c r="I81" s="44"/>
      <c r="J81" s="44"/>
      <c r="K81" s="44"/>
      <c r="L81" s="44"/>
      <c r="N81" s="44"/>
      <c r="O81" s="44"/>
      <c r="P81" s="44"/>
      <c r="Q81" s="44"/>
      <c r="R81" s="44"/>
      <c r="S81" s="44"/>
      <c r="X81" s="6"/>
      <c r="Y81" s="77"/>
      <c r="Z81" s="44"/>
      <c r="AA81" s="44"/>
      <c r="AB81" s="44"/>
      <c r="AC81" s="44"/>
      <c r="AD81" s="44"/>
      <c r="AE81" s="44"/>
      <c r="AG81" s="44"/>
      <c r="AH81" s="44"/>
      <c r="AI81" s="44"/>
      <c r="AJ81" s="44"/>
      <c r="AK81" s="44"/>
      <c r="AL81" s="44"/>
    </row>
    <row r="82" spans="5:38" x14ac:dyDescent="0.25">
      <c r="E82" s="6"/>
      <c r="F82" s="77"/>
      <c r="G82" s="44"/>
      <c r="H82" s="44"/>
      <c r="I82" s="44"/>
      <c r="J82" s="44"/>
      <c r="K82" s="44"/>
      <c r="L82" s="44"/>
      <c r="N82" s="44"/>
      <c r="O82" s="44"/>
      <c r="P82" s="44"/>
      <c r="Q82" s="44"/>
      <c r="R82" s="44"/>
      <c r="S82" s="44"/>
      <c r="X82" s="6"/>
      <c r="Y82" s="77"/>
      <c r="Z82" s="44"/>
      <c r="AA82" s="44"/>
      <c r="AB82" s="44"/>
      <c r="AC82" s="44"/>
      <c r="AD82" s="44"/>
      <c r="AE82" s="44"/>
      <c r="AG82" s="44"/>
      <c r="AH82" s="44"/>
      <c r="AI82" s="44"/>
      <c r="AJ82" s="44"/>
      <c r="AK82" s="44"/>
      <c r="AL82" s="44"/>
    </row>
    <row r="83" spans="5:38" x14ac:dyDescent="0.25">
      <c r="E83" s="6"/>
      <c r="F83" s="77"/>
      <c r="G83" s="44"/>
      <c r="H83" s="44"/>
      <c r="I83" s="44"/>
      <c r="J83" s="44"/>
      <c r="K83" s="44"/>
      <c r="L83" s="44"/>
      <c r="N83" s="44"/>
      <c r="O83" s="44"/>
      <c r="P83" s="44"/>
      <c r="Q83" s="44"/>
      <c r="R83" s="44"/>
      <c r="S83" s="44"/>
      <c r="X83" s="6"/>
      <c r="Y83" s="77"/>
      <c r="Z83" s="44"/>
      <c r="AA83" s="44"/>
      <c r="AB83" s="44"/>
      <c r="AC83" s="44"/>
      <c r="AD83" s="44"/>
      <c r="AE83" s="44"/>
      <c r="AG83" s="44"/>
      <c r="AH83" s="44"/>
      <c r="AI83" s="44"/>
      <c r="AJ83" s="44"/>
      <c r="AK83" s="44"/>
      <c r="AL83" s="44"/>
    </row>
    <row r="84" spans="5:38" x14ac:dyDescent="0.25">
      <c r="E84" s="6"/>
      <c r="F84" s="77"/>
      <c r="G84" s="44"/>
      <c r="H84" s="44"/>
      <c r="I84" s="44"/>
      <c r="J84" s="44"/>
      <c r="K84" s="44"/>
      <c r="L84" s="44"/>
      <c r="N84" s="44"/>
      <c r="O84" s="44"/>
      <c r="P84" s="44"/>
      <c r="Q84" s="44"/>
      <c r="R84" s="44"/>
      <c r="S84" s="44"/>
      <c r="X84" s="6"/>
      <c r="Y84" s="77"/>
      <c r="Z84" s="44"/>
      <c r="AA84" s="44"/>
      <c r="AB84" s="44"/>
      <c r="AC84" s="44"/>
      <c r="AD84" s="44"/>
      <c r="AE84" s="44"/>
      <c r="AG84" s="44"/>
      <c r="AH84" s="44"/>
      <c r="AI84" s="44"/>
      <c r="AJ84" s="44"/>
      <c r="AK84" s="44"/>
      <c r="AL84" s="44"/>
    </row>
    <row r="85" spans="5:38" x14ac:dyDescent="0.25">
      <c r="E85" s="6"/>
      <c r="F85" s="77"/>
      <c r="G85" s="44"/>
      <c r="H85" s="44"/>
      <c r="I85" s="44"/>
      <c r="J85" s="44"/>
      <c r="K85" s="44"/>
      <c r="L85" s="44"/>
      <c r="N85" s="44"/>
      <c r="O85" s="44"/>
      <c r="P85" s="44"/>
      <c r="Q85" s="44"/>
      <c r="R85" s="44"/>
      <c r="S85" s="44"/>
      <c r="X85" s="6"/>
      <c r="Y85" s="77"/>
      <c r="Z85" s="44"/>
      <c r="AA85" s="44"/>
      <c r="AB85" s="44"/>
      <c r="AC85" s="44"/>
      <c r="AD85" s="44"/>
      <c r="AE85" s="44"/>
      <c r="AG85" s="44"/>
      <c r="AH85" s="44"/>
      <c r="AI85" s="44"/>
      <c r="AJ85" s="44"/>
      <c r="AK85" s="44"/>
      <c r="AL85" s="44"/>
    </row>
    <row r="86" spans="5:38" x14ac:dyDescent="0.25">
      <c r="E86" s="6"/>
      <c r="F86" s="77"/>
      <c r="G86" s="44"/>
      <c r="H86" s="44"/>
      <c r="I86" s="44"/>
      <c r="J86" s="44"/>
      <c r="K86" s="44"/>
      <c r="L86" s="44"/>
      <c r="N86" s="44"/>
      <c r="O86" s="44"/>
      <c r="P86" s="44"/>
      <c r="Q86" s="44"/>
      <c r="R86" s="44"/>
      <c r="S86" s="44"/>
      <c r="X86" s="6"/>
      <c r="Y86" s="77"/>
      <c r="Z86" s="44"/>
      <c r="AA86" s="44"/>
      <c r="AB86" s="44"/>
      <c r="AC86" s="44"/>
      <c r="AD86" s="44"/>
      <c r="AE86" s="44"/>
      <c r="AG86" s="44"/>
      <c r="AH86" s="44"/>
      <c r="AI86" s="44"/>
      <c r="AJ86" s="44"/>
      <c r="AK86" s="44"/>
      <c r="AL86" s="44"/>
    </row>
    <row r="87" spans="5:38" x14ac:dyDescent="0.25">
      <c r="E87" s="6"/>
      <c r="F87" s="77"/>
      <c r="G87" s="44"/>
      <c r="H87" s="44"/>
      <c r="I87" s="44"/>
      <c r="J87" s="44"/>
      <c r="K87" s="44"/>
      <c r="L87" s="44"/>
      <c r="N87" s="44"/>
      <c r="O87" s="44"/>
      <c r="P87" s="44"/>
      <c r="Q87" s="44"/>
      <c r="R87" s="44"/>
      <c r="S87" s="44"/>
      <c r="X87" s="6"/>
      <c r="Y87" s="77"/>
      <c r="Z87" s="44"/>
      <c r="AA87" s="44"/>
      <c r="AB87" s="44"/>
      <c r="AC87" s="44"/>
      <c r="AD87" s="44"/>
      <c r="AE87" s="44"/>
      <c r="AG87" s="44"/>
      <c r="AH87" s="44"/>
      <c r="AI87" s="44"/>
      <c r="AJ87" s="44"/>
      <c r="AK87" s="44"/>
      <c r="AL87" s="44"/>
    </row>
    <row r="88" spans="5:38" x14ac:dyDescent="0.25">
      <c r="E88" s="6"/>
      <c r="F88" s="77"/>
      <c r="G88" s="44"/>
      <c r="H88" s="44"/>
      <c r="I88" s="44"/>
      <c r="J88" s="44"/>
      <c r="K88" s="44"/>
      <c r="L88" s="44"/>
      <c r="N88" s="44"/>
      <c r="O88" s="44"/>
      <c r="P88" s="44"/>
      <c r="Q88" s="44"/>
      <c r="R88" s="44"/>
      <c r="S88" s="44"/>
      <c r="X88" s="6"/>
      <c r="Y88" s="77"/>
      <c r="Z88" s="44"/>
      <c r="AA88" s="44"/>
      <c r="AB88" s="44"/>
      <c r="AC88" s="44"/>
      <c r="AD88" s="44"/>
      <c r="AE88" s="44"/>
      <c r="AG88" s="44"/>
      <c r="AH88" s="44"/>
      <c r="AI88" s="44"/>
      <c r="AJ88" s="44"/>
      <c r="AK88" s="44"/>
      <c r="AL88" s="44"/>
    </row>
    <row r="89" spans="5:38" x14ac:dyDescent="0.25">
      <c r="E89" s="6"/>
      <c r="F89" s="77"/>
      <c r="G89" s="44"/>
      <c r="H89" s="44"/>
      <c r="I89" s="44"/>
      <c r="J89" s="44"/>
      <c r="K89" s="44"/>
      <c r="L89" s="44"/>
      <c r="N89" s="44"/>
      <c r="O89" s="44"/>
      <c r="P89" s="44"/>
      <c r="Q89" s="44"/>
      <c r="R89" s="44"/>
      <c r="S89" s="44"/>
      <c r="X89" s="6"/>
      <c r="Y89" s="77"/>
      <c r="Z89" s="44"/>
      <c r="AA89" s="44"/>
      <c r="AB89" s="44"/>
      <c r="AC89" s="44"/>
      <c r="AD89" s="44"/>
      <c r="AE89" s="44"/>
      <c r="AG89" s="44"/>
      <c r="AH89" s="44"/>
      <c r="AI89" s="44"/>
      <c r="AJ89" s="44"/>
      <c r="AK89" s="44"/>
      <c r="AL89" s="44"/>
    </row>
    <row r="90" spans="5:38" x14ac:dyDescent="0.25">
      <c r="E90" s="6"/>
      <c r="F90" s="77"/>
      <c r="G90" s="44"/>
      <c r="H90" s="44"/>
      <c r="I90" s="44"/>
      <c r="J90" s="44"/>
      <c r="K90" s="44"/>
      <c r="L90" s="44"/>
      <c r="N90" s="44"/>
      <c r="O90" s="44"/>
      <c r="P90" s="44"/>
      <c r="Q90" s="44"/>
      <c r="R90" s="44"/>
      <c r="S90" s="44"/>
      <c r="X90" s="6"/>
      <c r="Y90" s="77"/>
      <c r="Z90" s="44"/>
      <c r="AA90" s="44"/>
      <c r="AB90" s="44"/>
      <c r="AC90" s="44"/>
      <c r="AD90" s="44"/>
      <c r="AE90" s="44"/>
      <c r="AG90" s="44"/>
      <c r="AH90" s="44"/>
      <c r="AI90" s="44"/>
      <c r="AJ90" s="44"/>
      <c r="AK90" s="44"/>
      <c r="AL90" s="44"/>
    </row>
    <row r="91" spans="5:38" x14ac:dyDescent="0.25">
      <c r="E91" s="6"/>
      <c r="F91" s="77"/>
      <c r="G91" s="44"/>
      <c r="H91" s="44"/>
      <c r="I91" s="44"/>
      <c r="J91" s="44"/>
      <c r="K91" s="44"/>
      <c r="L91" s="44"/>
      <c r="N91" s="44"/>
      <c r="O91" s="44"/>
      <c r="P91" s="44"/>
      <c r="Q91" s="44"/>
      <c r="R91" s="44"/>
      <c r="S91" s="44"/>
      <c r="X91" s="6"/>
      <c r="Y91" s="77"/>
      <c r="Z91" s="44"/>
      <c r="AA91" s="44"/>
      <c r="AB91" s="44"/>
      <c r="AC91" s="44"/>
      <c r="AD91" s="44"/>
      <c r="AE91" s="44"/>
      <c r="AG91" s="44"/>
      <c r="AH91" s="44"/>
      <c r="AI91" s="44"/>
      <c r="AJ91" s="44"/>
      <c r="AK91" s="44"/>
      <c r="AL91" s="44"/>
    </row>
    <row r="92" spans="5:38" x14ac:dyDescent="0.25">
      <c r="E92" s="6"/>
      <c r="F92" s="77"/>
      <c r="G92" s="44"/>
      <c r="H92" s="44"/>
      <c r="I92" s="44"/>
      <c r="J92" s="44"/>
      <c r="K92" s="44"/>
      <c r="L92" s="44"/>
      <c r="N92" s="44"/>
      <c r="O92" s="44"/>
      <c r="P92" s="44"/>
      <c r="Q92" s="44"/>
      <c r="R92" s="44"/>
      <c r="S92" s="44"/>
      <c r="X92" s="6"/>
      <c r="Y92" s="77"/>
      <c r="Z92" s="44"/>
      <c r="AA92" s="44"/>
      <c r="AB92" s="44"/>
      <c r="AC92" s="44"/>
      <c r="AD92" s="44"/>
      <c r="AE92" s="44"/>
      <c r="AG92" s="44"/>
      <c r="AH92" s="44"/>
      <c r="AI92" s="44"/>
      <c r="AJ92" s="44"/>
      <c r="AK92" s="44"/>
      <c r="AL92" s="44"/>
    </row>
    <row r="93" spans="5:38" x14ac:dyDescent="0.25">
      <c r="E93" s="6"/>
      <c r="F93" s="77"/>
      <c r="G93" s="44"/>
      <c r="H93" s="44"/>
      <c r="I93" s="44"/>
      <c r="J93" s="44"/>
      <c r="K93" s="44"/>
      <c r="L93" s="44"/>
      <c r="N93" s="44"/>
      <c r="O93" s="44"/>
      <c r="P93" s="44"/>
      <c r="Q93" s="44"/>
      <c r="R93" s="44"/>
      <c r="S93" s="44"/>
      <c r="X93" s="6"/>
      <c r="Y93" s="77"/>
      <c r="Z93" s="44"/>
      <c r="AA93" s="44"/>
      <c r="AB93" s="44"/>
      <c r="AC93" s="44"/>
      <c r="AD93" s="44"/>
      <c r="AE93" s="44"/>
      <c r="AG93" s="44"/>
      <c r="AH93" s="44"/>
      <c r="AI93" s="44"/>
      <c r="AJ93" s="44"/>
      <c r="AK93" s="44"/>
      <c r="AL93" s="44"/>
    </row>
    <row r="94" spans="5:38" x14ac:dyDescent="0.25">
      <c r="E94" s="6"/>
      <c r="F94" s="77"/>
      <c r="G94" s="44"/>
      <c r="H94" s="44"/>
      <c r="I94" s="44"/>
      <c r="J94" s="44"/>
      <c r="K94" s="44"/>
      <c r="L94" s="44"/>
      <c r="N94" s="44"/>
      <c r="O94" s="44"/>
      <c r="P94" s="44"/>
      <c r="Q94" s="44"/>
      <c r="R94" s="44"/>
      <c r="S94" s="44"/>
      <c r="X94" s="6"/>
      <c r="Y94" s="77"/>
      <c r="Z94" s="44"/>
      <c r="AA94" s="44"/>
      <c r="AB94" s="44"/>
      <c r="AC94" s="44"/>
      <c r="AD94" s="44"/>
      <c r="AE94" s="44"/>
      <c r="AG94" s="44"/>
      <c r="AH94" s="44"/>
      <c r="AI94" s="44"/>
      <c r="AJ94" s="44"/>
      <c r="AK94" s="44"/>
      <c r="AL94" s="44"/>
    </row>
    <row r="95" spans="5:38" x14ac:dyDescent="0.25">
      <c r="E95" s="6"/>
      <c r="F95" s="77"/>
      <c r="G95" s="44"/>
      <c r="H95" s="44"/>
      <c r="I95" s="44"/>
      <c r="J95" s="44"/>
      <c r="K95" s="44"/>
      <c r="L95" s="44"/>
      <c r="N95" s="44"/>
      <c r="O95" s="44"/>
      <c r="P95" s="44"/>
      <c r="Q95" s="44"/>
      <c r="R95" s="44"/>
      <c r="S95" s="44"/>
      <c r="X95" s="6"/>
      <c r="Y95" s="77"/>
      <c r="Z95" s="44"/>
      <c r="AA95" s="44"/>
      <c r="AB95" s="44"/>
      <c r="AC95" s="44"/>
      <c r="AD95" s="44"/>
      <c r="AE95" s="44"/>
      <c r="AG95" s="44"/>
      <c r="AH95" s="44"/>
      <c r="AI95" s="44"/>
      <c r="AJ95" s="44"/>
      <c r="AK95" s="44"/>
      <c r="AL95" s="44"/>
    </row>
    <row r="96" spans="5:38" x14ac:dyDescent="0.25">
      <c r="E96" s="6"/>
      <c r="F96" s="77"/>
      <c r="G96" s="44"/>
      <c r="H96" s="44"/>
      <c r="I96" s="44"/>
      <c r="J96" s="44"/>
      <c r="K96" s="44"/>
      <c r="L96" s="44"/>
      <c r="N96" s="44"/>
      <c r="O96" s="44"/>
      <c r="P96" s="44"/>
      <c r="Q96" s="44"/>
      <c r="R96" s="44"/>
      <c r="S96" s="44"/>
      <c r="X96" s="6"/>
      <c r="Y96" s="77"/>
      <c r="Z96" s="44"/>
      <c r="AA96" s="44"/>
      <c r="AB96" s="44"/>
      <c r="AC96" s="44"/>
      <c r="AD96" s="44"/>
      <c r="AE96" s="44"/>
      <c r="AG96" s="44"/>
      <c r="AH96" s="44"/>
      <c r="AI96" s="44"/>
      <c r="AJ96" s="44"/>
      <c r="AK96" s="44"/>
      <c r="AL96" s="44"/>
    </row>
    <row r="97" spans="5:38" x14ac:dyDescent="0.25">
      <c r="E97" s="6"/>
      <c r="F97" s="77"/>
      <c r="G97" s="44"/>
      <c r="H97" s="44"/>
      <c r="I97" s="44"/>
      <c r="J97" s="44"/>
      <c r="K97" s="44"/>
      <c r="L97" s="44"/>
      <c r="N97" s="44"/>
      <c r="O97" s="44"/>
      <c r="P97" s="44"/>
      <c r="Q97" s="44"/>
      <c r="R97" s="44"/>
      <c r="S97" s="44"/>
      <c r="X97" s="6"/>
      <c r="Y97" s="77"/>
      <c r="Z97" s="44"/>
      <c r="AA97" s="44"/>
      <c r="AB97" s="44"/>
      <c r="AC97" s="44"/>
      <c r="AD97" s="44"/>
      <c r="AE97" s="44"/>
      <c r="AG97" s="44"/>
      <c r="AH97" s="44"/>
      <c r="AI97" s="44"/>
      <c r="AJ97" s="44"/>
      <c r="AK97" s="44"/>
      <c r="AL97" s="44"/>
    </row>
    <row r="98" spans="5:38" x14ac:dyDescent="0.25">
      <c r="E98" s="6"/>
      <c r="F98" s="77"/>
      <c r="G98" s="44"/>
      <c r="H98" s="44"/>
      <c r="I98" s="44"/>
      <c r="J98" s="44"/>
      <c r="K98" s="44"/>
      <c r="L98" s="44"/>
      <c r="N98" s="44"/>
      <c r="O98" s="44"/>
      <c r="P98" s="44"/>
      <c r="Q98" s="44"/>
      <c r="R98" s="44"/>
      <c r="S98" s="44"/>
      <c r="X98" s="6"/>
      <c r="Y98" s="77"/>
      <c r="Z98" s="44"/>
      <c r="AA98" s="44"/>
      <c r="AB98" s="44"/>
      <c r="AC98" s="44"/>
      <c r="AD98" s="44"/>
      <c r="AE98" s="44"/>
      <c r="AG98" s="44"/>
      <c r="AH98" s="44"/>
      <c r="AI98" s="44"/>
      <c r="AJ98" s="44"/>
      <c r="AK98" s="44"/>
      <c r="AL98" s="44"/>
    </row>
    <row r="99" spans="5:38" x14ac:dyDescent="0.25">
      <c r="E99" s="6"/>
      <c r="F99" s="77"/>
      <c r="G99" s="44"/>
      <c r="H99" s="44"/>
      <c r="I99" s="44"/>
      <c r="J99" s="44"/>
      <c r="K99" s="44"/>
      <c r="L99" s="44"/>
      <c r="N99" s="44"/>
      <c r="O99" s="44"/>
      <c r="P99" s="44"/>
      <c r="Q99" s="44"/>
      <c r="R99" s="44"/>
      <c r="S99" s="44"/>
      <c r="X99" s="6"/>
      <c r="Y99" s="77"/>
      <c r="Z99" s="44"/>
      <c r="AA99" s="44"/>
      <c r="AB99" s="44"/>
      <c r="AC99" s="44"/>
      <c r="AD99" s="44"/>
      <c r="AE99" s="44"/>
      <c r="AG99" s="44"/>
      <c r="AH99" s="44"/>
      <c r="AI99" s="44"/>
      <c r="AJ99" s="44"/>
      <c r="AK99" s="44"/>
      <c r="AL99" s="44"/>
    </row>
    <row r="100" spans="5:38" x14ac:dyDescent="0.25">
      <c r="E100" s="6"/>
      <c r="F100" s="77"/>
      <c r="G100" s="44"/>
      <c r="H100" s="44"/>
      <c r="I100" s="44"/>
      <c r="J100" s="44"/>
      <c r="K100" s="44"/>
      <c r="L100" s="44"/>
      <c r="N100" s="44"/>
      <c r="O100" s="44"/>
      <c r="P100" s="44"/>
      <c r="Q100" s="44"/>
      <c r="R100" s="44"/>
      <c r="S100" s="44"/>
      <c r="X100" s="6"/>
      <c r="Y100" s="77"/>
      <c r="Z100" s="44"/>
      <c r="AA100" s="44"/>
      <c r="AB100" s="44"/>
      <c r="AC100" s="44"/>
      <c r="AD100" s="44"/>
      <c r="AE100" s="44"/>
      <c r="AG100" s="44"/>
      <c r="AH100" s="44"/>
      <c r="AI100" s="44"/>
      <c r="AJ100" s="44"/>
      <c r="AK100" s="44"/>
      <c r="AL100" s="44"/>
    </row>
    <row r="101" spans="5:38" x14ac:dyDescent="0.25">
      <c r="E101" s="6"/>
      <c r="F101" s="77"/>
      <c r="G101" s="44"/>
      <c r="H101" s="44"/>
      <c r="I101" s="44"/>
      <c r="J101" s="44"/>
      <c r="K101" s="44"/>
      <c r="L101" s="44"/>
      <c r="N101" s="44"/>
      <c r="O101" s="44"/>
      <c r="P101" s="44"/>
      <c r="Q101" s="44"/>
      <c r="R101" s="44"/>
      <c r="S101" s="44"/>
      <c r="X101" s="6"/>
      <c r="Y101" s="77"/>
      <c r="Z101" s="44"/>
      <c r="AA101" s="44"/>
      <c r="AB101" s="44"/>
      <c r="AC101" s="44"/>
      <c r="AD101" s="44"/>
      <c r="AE101" s="44"/>
      <c r="AG101" s="44"/>
      <c r="AH101" s="44"/>
      <c r="AI101" s="44"/>
      <c r="AJ101" s="44"/>
      <c r="AK101" s="44"/>
      <c r="AL101" s="44"/>
    </row>
    <row r="102" spans="5:38" x14ac:dyDescent="0.25">
      <c r="E102" s="6"/>
      <c r="F102" s="77"/>
      <c r="G102" s="44"/>
      <c r="H102" s="44"/>
      <c r="I102" s="44"/>
      <c r="J102" s="44"/>
      <c r="K102" s="44"/>
      <c r="L102" s="44"/>
      <c r="N102" s="44"/>
      <c r="O102" s="44"/>
      <c r="P102" s="44"/>
      <c r="Q102" s="44"/>
      <c r="R102" s="44"/>
      <c r="S102" s="44"/>
      <c r="X102" s="6"/>
      <c r="Y102" s="77"/>
      <c r="Z102" s="44"/>
      <c r="AA102" s="44"/>
      <c r="AB102" s="44"/>
      <c r="AC102" s="44"/>
      <c r="AD102" s="44"/>
      <c r="AE102" s="44"/>
      <c r="AG102" s="44"/>
      <c r="AH102" s="44"/>
      <c r="AI102" s="44"/>
      <c r="AJ102" s="44"/>
      <c r="AK102" s="44"/>
      <c r="AL102" s="44"/>
    </row>
    <row r="103" spans="5:38" x14ac:dyDescent="0.25">
      <c r="E103" s="6"/>
      <c r="F103" s="77"/>
      <c r="G103" s="44"/>
      <c r="H103" s="44"/>
      <c r="I103" s="44"/>
      <c r="J103" s="44"/>
      <c r="K103" s="44"/>
      <c r="L103" s="44"/>
      <c r="N103" s="44"/>
      <c r="O103" s="44"/>
      <c r="P103" s="44"/>
      <c r="Q103" s="44"/>
      <c r="R103" s="44"/>
      <c r="S103" s="44"/>
      <c r="X103" s="6"/>
      <c r="Y103" s="77"/>
      <c r="Z103" s="44"/>
      <c r="AA103" s="44"/>
      <c r="AB103" s="44"/>
      <c r="AC103" s="44"/>
      <c r="AD103" s="44"/>
      <c r="AE103" s="44"/>
      <c r="AG103" s="44"/>
      <c r="AH103" s="44"/>
      <c r="AI103" s="44"/>
      <c r="AJ103" s="44"/>
      <c r="AK103" s="44"/>
      <c r="AL103" s="44"/>
    </row>
    <row r="104" spans="5:38" x14ac:dyDescent="0.25">
      <c r="E104" s="6"/>
      <c r="F104" s="77"/>
      <c r="G104" s="44"/>
      <c r="H104" s="44"/>
      <c r="I104" s="44"/>
      <c r="J104" s="44"/>
      <c r="K104" s="44"/>
      <c r="L104" s="44"/>
      <c r="N104" s="44"/>
      <c r="O104" s="44"/>
      <c r="P104" s="44"/>
      <c r="Q104" s="44"/>
      <c r="R104" s="44"/>
      <c r="S104" s="44"/>
      <c r="X104" s="6"/>
      <c r="Y104" s="77"/>
      <c r="Z104" s="44"/>
      <c r="AA104" s="44"/>
      <c r="AB104" s="44"/>
      <c r="AC104" s="44"/>
      <c r="AD104" s="44"/>
      <c r="AE104" s="44"/>
      <c r="AG104" s="44"/>
      <c r="AH104" s="44"/>
      <c r="AI104" s="44"/>
      <c r="AJ104" s="44"/>
      <c r="AK104" s="44"/>
      <c r="AL104" s="44"/>
    </row>
    <row r="105" spans="5:38" x14ac:dyDescent="0.25">
      <c r="E105" s="6"/>
      <c r="F105" s="77"/>
      <c r="G105" s="44"/>
      <c r="H105" s="44"/>
      <c r="I105" s="44"/>
      <c r="J105" s="44"/>
      <c r="K105" s="44"/>
      <c r="L105" s="44"/>
      <c r="N105" s="44"/>
      <c r="O105" s="44"/>
      <c r="P105" s="44"/>
      <c r="Q105" s="44"/>
      <c r="R105" s="44"/>
      <c r="S105" s="44"/>
      <c r="X105" s="6"/>
      <c r="Y105" s="77"/>
      <c r="Z105" s="44"/>
      <c r="AA105" s="44"/>
      <c r="AB105" s="44"/>
      <c r="AC105" s="44"/>
      <c r="AD105" s="44"/>
      <c r="AE105" s="44"/>
      <c r="AG105" s="44"/>
      <c r="AH105" s="44"/>
      <c r="AI105" s="44"/>
      <c r="AJ105" s="44"/>
      <c r="AK105" s="44"/>
      <c r="AL105" s="44"/>
    </row>
    <row r="106" spans="5:38" x14ac:dyDescent="0.25">
      <c r="E106" s="6"/>
      <c r="F106" s="77"/>
      <c r="G106" s="44"/>
      <c r="H106" s="44"/>
      <c r="I106" s="44"/>
      <c r="J106" s="44"/>
      <c r="K106" s="44"/>
      <c r="L106" s="44"/>
      <c r="N106" s="44"/>
      <c r="O106" s="44"/>
      <c r="P106" s="44"/>
      <c r="Q106" s="44"/>
      <c r="R106" s="44"/>
      <c r="S106" s="44"/>
      <c r="X106" s="6"/>
      <c r="Y106" s="77"/>
      <c r="Z106" s="44"/>
      <c r="AA106" s="44"/>
      <c r="AB106" s="44"/>
      <c r="AC106" s="44"/>
      <c r="AD106" s="44"/>
      <c r="AE106" s="44"/>
      <c r="AG106" s="44"/>
      <c r="AH106" s="44"/>
      <c r="AI106" s="44"/>
      <c r="AJ106" s="44"/>
      <c r="AK106" s="44"/>
      <c r="AL106" s="44"/>
    </row>
    <row r="107" spans="5:38" x14ac:dyDescent="0.25">
      <c r="E107" s="6"/>
      <c r="F107" s="77"/>
      <c r="G107" s="44"/>
      <c r="H107" s="44"/>
      <c r="I107" s="44"/>
      <c r="J107" s="44"/>
      <c r="K107" s="44"/>
      <c r="L107" s="44"/>
      <c r="N107" s="44"/>
      <c r="O107" s="44"/>
      <c r="P107" s="44"/>
      <c r="Q107" s="44"/>
      <c r="R107" s="44"/>
      <c r="S107" s="44"/>
      <c r="X107" s="6"/>
      <c r="Y107" s="77"/>
      <c r="Z107" s="44"/>
      <c r="AA107" s="44"/>
      <c r="AB107" s="44"/>
      <c r="AC107" s="44"/>
      <c r="AD107" s="44"/>
      <c r="AE107" s="44"/>
      <c r="AG107" s="44"/>
      <c r="AH107" s="44"/>
      <c r="AI107" s="44"/>
      <c r="AJ107" s="44"/>
      <c r="AK107" s="44"/>
      <c r="AL107" s="44"/>
    </row>
    <row r="108" spans="5:38" x14ac:dyDescent="0.25">
      <c r="E108" s="6"/>
      <c r="F108" s="77"/>
      <c r="G108" s="44"/>
      <c r="H108" s="44"/>
      <c r="I108" s="44"/>
      <c r="J108" s="44"/>
      <c r="K108" s="44"/>
      <c r="L108" s="44"/>
      <c r="N108" s="44"/>
      <c r="O108" s="44"/>
      <c r="P108" s="44"/>
      <c r="Q108" s="44"/>
      <c r="R108" s="44"/>
      <c r="S108" s="44"/>
      <c r="X108" s="6"/>
      <c r="Y108" s="77"/>
      <c r="Z108" s="44"/>
      <c r="AA108" s="44"/>
      <c r="AB108" s="44"/>
      <c r="AC108" s="44"/>
      <c r="AD108" s="44"/>
      <c r="AE108" s="44"/>
      <c r="AG108" s="44"/>
      <c r="AH108" s="44"/>
      <c r="AI108" s="44"/>
      <c r="AJ108" s="44"/>
      <c r="AK108" s="44"/>
      <c r="AL108" s="44"/>
    </row>
    <row r="109" spans="5:38" x14ac:dyDescent="0.25">
      <c r="E109" s="6"/>
      <c r="F109" s="77"/>
      <c r="G109" s="44"/>
      <c r="H109" s="44"/>
      <c r="I109" s="44"/>
      <c r="J109" s="44"/>
      <c r="K109" s="44"/>
      <c r="L109" s="44"/>
      <c r="N109" s="44"/>
      <c r="O109" s="44"/>
      <c r="P109" s="44"/>
      <c r="Q109" s="44"/>
      <c r="R109" s="44"/>
      <c r="S109" s="44"/>
      <c r="X109" s="6"/>
      <c r="Y109" s="77"/>
      <c r="Z109" s="44"/>
      <c r="AA109" s="44"/>
      <c r="AB109" s="44"/>
      <c r="AC109" s="44"/>
      <c r="AD109" s="44"/>
      <c r="AE109" s="44"/>
      <c r="AG109" s="44"/>
      <c r="AH109" s="44"/>
      <c r="AI109" s="44"/>
      <c r="AJ109" s="44"/>
      <c r="AK109" s="44"/>
      <c r="AL109" s="44"/>
    </row>
    <row r="110" spans="5:38" x14ac:dyDescent="0.25">
      <c r="E110" s="6"/>
      <c r="F110" s="77"/>
      <c r="G110" s="44"/>
      <c r="H110" s="44"/>
      <c r="I110" s="44"/>
      <c r="J110" s="44"/>
      <c r="K110" s="44"/>
      <c r="L110" s="44"/>
      <c r="N110" s="44"/>
      <c r="O110" s="44"/>
      <c r="P110" s="44"/>
      <c r="Q110" s="44"/>
      <c r="R110" s="44"/>
      <c r="S110" s="44"/>
      <c r="X110" s="6"/>
      <c r="Y110" s="77"/>
      <c r="Z110" s="44"/>
      <c r="AA110" s="44"/>
      <c r="AB110" s="44"/>
      <c r="AC110" s="44"/>
      <c r="AD110" s="44"/>
      <c r="AE110" s="44"/>
      <c r="AG110" s="44"/>
      <c r="AH110" s="44"/>
      <c r="AI110" s="44"/>
      <c r="AJ110" s="44"/>
      <c r="AK110" s="44"/>
      <c r="AL110" s="44"/>
    </row>
    <row r="111" spans="5:38" x14ac:dyDescent="0.25">
      <c r="E111" s="6"/>
      <c r="F111" s="77"/>
      <c r="G111" s="44"/>
      <c r="H111" s="44"/>
      <c r="I111" s="44"/>
      <c r="J111" s="44"/>
      <c r="K111" s="44"/>
      <c r="L111" s="44"/>
      <c r="N111" s="44"/>
      <c r="O111" s="44"/>
      <c r="P111" s="44"/>
      <c r="Q111" s="44"/>
      <c r="R111" s="44"/>
      <c r="S111" s="44"/>
      <c r="X111" s="6"/>
      <c r="Y111" s="77"/>
      <c r="Z111" s="44"/>
      <c r="AA111" s="44"/>
      <c r="AB111" s="44"/>
      <c r="AC111" s="44"/>
      <c r="AD111" s="44"/>
      <c r="AE111" s="44"/>
      <c r="AG111" s="44"/>
      <c r="AH111" s="44"/>
      <c r="AI111" s="44"/>
      <c r="AJ111" s="44"/>
      <c r="AK111" s="44"/>
      <c r="AL111" s="44"/>
    </row>
    <row r="112" spans="5:38" x14ac:dyDescent="0.25">
      <c r="E112" s="6"/>
      <c r="F112" s="77"/>
      <c r="G112" s="44"/>
      <c r="H112" s="44"/>
      <c r="I112" s="44"/>
      <c r="J112" s="44"/>
      <c r="K112" s="44"/>
      <c r="L112" s="44"/>
      <c r="N112" s="44"/>
      <c r="O112" s="44"/>
      <c r="P112" s="44"/>
      <c r="Q112" s="44"/>
      <c r="R112" s="44"/>
      <c r="S112" s="44"/>
      <c r="X112" s="6"/>
      <c r="Y112" s="77"/>
      <c r="Z112" s="44"/>
      <c r="AA112" s="44"/>
      <c r="AB112" s="44"/>
      <c r="AC112" s="44"/>
      <c r="AD112" s="44"/>
      <c r="AE112" s="44"/>
      <c r="AG112" s="44"/>
      <c r="AH112" s="44"/>
      <c r="AI112" s="44"/>
      <c r="AJ112" s="44"/>
      <c r="AK112" s="44"/>
      <c r="AL112" s="44"/>
    </row>
    <row r="113" spans="5:38" x14ac:dyDescent="0.25">
      <c r="E113" s="6"/>
      <c r="F113" s="77"/>
      <c r="G113" s="44"/>
      <c r="H113" s="44"/>
      <c r="I113" s="44"/>
      <c r="J113" s="44"/>
      <c r="K113" s="44"/>
      <c r="L113" s="44"/>
      <c r="N113" s="44"/>
      <c r="O113" s="44"/>
      <c r="P113" s="44"/>
      <c r="Q113" s="44"/>
      <c r="R113" s="44"/>
      <c r="S113" s="44"/>
      <c r="X113" s="6"/>
      <c r="Y113" s="77"/>
      <c r="Z113" s="44"/>
      <c r="AA113" s="44"/>
      <c r="AB113" s="44"/>
      <c r="AC113" s="44"/>
      <c r="AD113" s="44"/>
      <c r="AE113" s="44"/>
      <c r="AG113" s="44"/>
      <c r="AH113" s="44"/>
      <c r="AI113" s="44"/>
      <c r="AJ113" s="44"/>
      <c r="AK113" s="44"/>
      <c r="AL113" s="44"/>
    </row>
    <row r="114" spans="5:38" x14ac:dyDescent="0.25">
      <c r="E114" s="6"/>
      <c r="F114" s="77"/>
      <c r="G114" s="44"/>
      <c r="H114" s="44"/>
      <c r="I114" s="44"/>
      <c r="J114" s="44"/>
      <c r="K114" s="44"/>
      <c r="L114" s="44"/>
      <c r="N114" s="44"/>
      <c r="O114" s="44"/>
      <c r="P114" s="44"/>
      <c r="Q114" s="44"/>
      <c r="R114" s="44"/>
      <c r="S114" s="44"/>
      <c r="X114" s="6"/>
      <c r="Y114" s="77"/>
      <c r="Z114" s="44"/>
      <c r="AA114" s="44"/>
      <c r="AB114" s="44"/>
      <c r="AC114" s="44"/>
      <c r="AD114" s="44"/>
      <c r="AE114" s="44"/>
      <c r="AG114" s="44"/>
      <c r="AH114" s="44"/>
      <c r="AI114" s="44"/>
      <c r="AJ114" s="44"/>
      <c r="AK114" s="44"/>
      <c r="AL114" s="44"/>
    </row>
    <row r="115" spans="5:38" x14ac:dyDescent="0.25">
      <c r="E115" s="6"/>
      <c r="F115" s="77"/>
      <c r="G115" s="44"/>
      <c r="H115" s="44"/>
      <c r="I115" s="44"/>
      <c r="J115" s="44"/>
      <c r="K115" s="44"/>
      <c r="L115" s="44"/>
      <c r="N115" s="44"/>
      <c r="O115" s="44"/>
      <c r="P115" s="44"/>
      <c r="Q115" s="44"/>
      <c r="R115" s="44"/>
      <c r="S115" s="44"/>
      <c r="X115" s="6"/>
      <c r="Y115" s="77"/>
      <c r="Z115" s="44"/>
      <c r="AA115" s="44"/>
      <c r="AB115" s="44"/>
      <c r="AC115" s="44"/>
      <c r="AD115" s="44"/>
      <c r="AE115" s="44"/>
      <c r="AG115" s="44"/>
      <c r="AH115" s="44"/>
      <c r="AI115" s="44"/>
      <c r="AJ115" s="44"/>
      <c r="AK115" s="44"/>
      <c r="AL115" s="44"/>
    </row>
    <row r="116" spans="5:38" x14ac:dyDescent="0.25">
      <c r="E116" s="6"/>
      <c r="F116" s="77"/>
      <c r="G116" s="44"/>
      <c r="H116" s="44"/>
      <c r="I116" s="44"/>
      <c r="J116" s="44"/>
      <c r="K116" s="44"/>
      <c r="L116" s="44"/>
      <c r="N116" s="44"/>
      <c r="O116" s="44"/>
      <c r="P116" s="44"/>
      <c r="Q116" s="44"/>
      <c r="R116" s="44"/>
      <c r="S116" s="44"/>
      <c r="X116" s="6"/>
      <c r="Y116" s="77"/>
      <c r="Z116" s="44"/>
      <c r="AA116" s="44"/>
      <c r="AB116" s="44"/>
      <c r="AC116" s="44"/>
      <c r="AD116" s="44"/>
      <c r="AE116" s="44"/>
      <c r="AG116" s="44"/>
      <c r="AH116" s="44"/>
      <c r="AI116" s="44"/>
      <c r="AJ116" s="44"/>
      <c r="AK116" s="44"/>
      <c r="AL116" s="44"/>
    </row>
    <row r="117" spans="5:38" x14ac:dyDescent="0.25">
      <c r="E117" s="6"/>
      <c r="F117" s="77"/>
      <c r="G117" s="44"/>
      <c r="H117" s="44"/>
      <c r="I117" s="44"/>
      <c r="J117" s="44"/>
      <c r="K117" s="44"/>
      <c r="L117" s="44"/>
      <c r="N117" s="44"/>
      <c r="O117" s="44"/>
      <c r="P117" s="44"/>
      <c r="Q117" s="44"/>
      <c r="R117" s="44"/>
      <c r="S117" s="44"/>
      <c r="X117" s="6"/>
      <c r="Y117" s="77"/>
      <c r="Z117" s="44"/>
      <c r="AA117" s="44"/>
      <c r="AB117" s="44"/>
      <c r="AC117" s="44"/>
      <c r="AD117" s="44"/>
      <c r="AE117" s="44"/>
      <c r="AG117" s="44"/>
      <c r="AH117" s="44"/>
      <c r="AI117" s="44"/>
      <c r="AJ117" s="44"/>
      <c r="AK117" s="44"/>
      <c r="AL117" s="44"/>
    </row>
    <row r="118" spans="5:38" x14ac:dyDescent="0.25">
      <c r="E118" s="6"/>
      <c r="F118" s="77"/>
      <c r="G118" s="44"/>
      <c r="H118" s="44"/>
      <c r="I118" s="44"/>
      <c r="J118" s="44"/>
      <c r="K118" s="44"/>
      <c r="L118" s="44"/>
      <c r="N118" s="44"/>
      <c r="O118" s="44"/>
      <c r="P118" s="44"/>
      <c r="Q118" s="44"/>
      <c r="R118" s="44"/>
      <c r="S118" s="44"/>
      <c r="X118" s="6"/>
      <c r="Y118" s="77"/>
      <c r="Z118" s="44"/>
      <c r="AA118" s="44"/>
      <c r="AB118" s="44"/>
      <c r="AC118" s="44"/>
      <c r="AD118" s="44"/>
      <c r="AE118" s="44"/>
      <c r="AG118" s="44"/>
      <c r="AH118" s="44"/>
      <c r="AI118" s="44"/>
      <c r="AJ118" s="44"/>
      <c r="AK118" s="44"/>
      <c r="AL118" s="44"/>
    </row>
    <row r="119" spans="5:38" x14ac:dyDescent="0.25">
      <c r="E119" s="6"/>
      <c r="F119" s="77"/>
      <c r="G119" s="44"/>
      <c r="H119" s="44"/>
      <c r="I119" s="44"/>
      <c r="J119" s="44"/>
      <c r="K119" s="44"/>
      <c r="L119" s="44"/>
      <c r="N119" s="44"/>
      <c r="O119" s="44"/>
      <c r="P119" s="44"/>
      <c r="Q119" s="44"/>
      <c r="R119" s="44"/>
      <c r="S119" s="44"/>
      <c r="X119" s="6"/>
      <c r="Y119" s="77"/>
      <c r="Z119" s="44"/>
      <c r="AA119" s="44"/>
      <c r="AB119" s="44"/>
      <c r="AC119" s="44"/>
      <c r="AD119" s="44"/>
      <c r="AE119" s="44"/>
      <c r="AG119" s="44"/>
      <c r="AH119" s="44"/>
      <c r="AI119" s="44"/>
      <c r="AJ119" s="44"/>
      <c r="AK119" s="44"/>
      <c r="AL119" s="44"/>
    </row>
    <row r="120" spans="5:38" x14ac:dyDescent="0.25">
      <c r="E120" s="6"/>
      <c r="F120" s="77"/>
      <c r="G120" s="44"/>
      <c r="H120" s="44"/>
      <c r="I120" s="44"/>
      <c r="J120" s="44"/>
      <c r="K120" s="44"/>
      <c r="L120" s="44"/>
      <c r="N120" s="44"/>
      <c r="O120" s="44"/>
      <c r="P120" s="44"/>
      <c r="Q120" s="44"/>
      <c r="R120" s="44"/>
      <c r="S120" s="44"/>
      <c r="X120" s="6"/>
      <c r="Y120" s="77"/>
      <c r="Z120" s="44"/>
      <c r="AA120" s="44"/>
      <c r="AB120" s="44"/>
      <c r="AC120" s="44"/>
      <c r="AD120" s="44"/>
      <c r="AE120" s="44"/>
      <c r="AG120" s="44"/>
      <c r="AH120" s="44"/>
      <c r="AI120" s="44"/>
      <c r="AJ120" s="44"/>
      <c r="AK120" s="44"/>
      <c r="AL120" s="44"/>
    </row>
    <row r="121" spans="5:38" x14ac:dyDescent="0.25">
      <c r="E121" s="6"/>
      <c r="F121" s="77"/>
      <c r="G121" s="44"/>
      <c r="H121" s="44"/>
      <c r="I121" s="44"/>
      <c r="J121" s="44"/>
      <c r="K121" s="44"/>
      <c r="L121" s="44"/>
      <c r="N121" s="44"/>
      <c r="O121" s="44"/>
      <c r="P121" s="44"/>
      <c r="Q121" s="44"/>
      <c r="R121" s="44"/>
      <c r="S121" s="44"/>
      <c r="X121" s="6"/>
      <c r="Y121" s="77"/>
      <c r="Z121" s="44"/>
      <c r="AA121" s="44"/>
      <c r="AB121" s="44"/>
      <c r="AC121" s="44"/>
      <c r="AD121" s="44"/>
      <c r="AE121" s="44"/>
      <c r="AG121" s="44"/>
      <c r="AH121" s="44"/>
      <c r="AI121" s="44"/>
      <c r="AJ121" s="44"/>
      <c r="AK121" s="44"/>
      <c r="AL121" s="44"/>
    </row>
    <row r="122" spans="5:38" x14ac:dyDescent="0.25">
      <c r="E122" s="6"/>
      <c r="F122" s="77"/>
      <c r="G122" s="44"/>
      <c r="H122" s="44"/>
      <c r="I122" s="44"/>
      <c r="J122" s="44"/>
      <c r="K122" s="44"/>
      <c r="L122" s="44"/>
      <c r="N122" s="44"/>
      <c r="O122" s="44"/>
      <c r="P122" s="44"/>
      <c r="Q122" s="44"/>
      <c r="R122" s="44"/>
      <c r="S122" s="44"/>
      <c r="X122" s="6"/>
      <c r="Y122" s="77"/>
      <c r="Z122" s="44"/>
      <c r="AA122" s="44"/>
      <c r="AB122" s="44"/>
      <c r="AC122" s="44"/>
      <c r="AD122" s="44"/>
      <c r="AE122" s="44"/>
      <c r="AG122" s="44"/>
      <c r="AH122" s="44"/>
      <c r="AI122" s="44"/>
      <c r="AJ122" s="44"/>
      <c r="AK122" s="44"/>
      <c r="AL122" s="44"/>
    </row>
    <row r="123" spans="5:38" x14ac:dyDescent="0.25">
      <c r="E123" s="6"/>
      <c r="F123" s="77"/>
      <c r="G123" s="44"/>
      <c r="H123" s="44"/>
      <c r="I123" s="44"/>
      <c r="J123" s="44"/>
      <c r="K123" s="44"/>
      <c r="L123" s="44"/>
      <c r="N123" s="44"/>
      <c r="O123" s="44"/>
      <c r="P123" s="44"/>
      <c r="Q123" s="44"/>
      <c r="R123" s="44"/>
      <c r="S123" s="44"/>
      <c r="X123" s="6"/>
      <c r="Y123" s="77"/>
      <c r="Z123" s="44"/>
      <c r="AA123" s="44"/>
      <c r="AB123" s="44"/>
      <c r="AC123" s="44"/>
      <c r="AD123" s="44"/>
      <c r="AE123" s="44"/>
      <c r="AG123" s="44"/>
      <c r="AH123" s="44"/>
      <c r="AI123" s="44"/>
      <c r="AJ123" s="44"/>
      <c r="AK123" s="44"/>
      <c r="AL123" s="44"/>
    </row>
    <row r="124" spans="5:38" x14ac:dyDescent="0.25">
      <c r="E124" s="6"/>
      <c r="F124" s="77"/>
      <c r="G124" s="44"/>
      <c r="H124" s="44"/>
      <c r="I124" s="44"/>
      <c r="J124" s="44"/>
      <c r="K124" s="44"/>
      <c r="L124" s="44"/>
      <c r="N124" s="44"/>
      <c r="O124" s="44"/>
      <c r="P124" s="44"/>
      <c r="Q124" s="44"/>
      <c r="R124" s="44"/>
      <c r="S124" s="44"/>
      <c r="X124" s="6"/>
      <c r="Y124" s="77"/>
      <c r="Z124" s="44"/>
      <c r="AA124" s="44"/>
      <c r="AB124" s="44"/>
      <c r="AC124" s="44"/>
      <c r="AD124" s="44"/>
      <c r="AE124" s="44"/>
      <c r="AG124" s="44"/>
      <c r="AH124" s="44"/>
      <c r="AI124" s="44"/>
      <c r="AJ124" s="44"/>
      <c r="AK124" s="44"/>
      <c r="AL124" s="44"/>
    </row>
    <row r="125" spans="5:38" x14ac:dyDescent="0.25">
      <c r="E125" s="6"/>
      <c r="F125" s="77"/>
      <c r="G125" s="44"/>
      <c r="H125" s="44"/>
      <c r="I125" s="44"/>
      <c r="J125" s="44"/>
      <c r="K125" s="44"/>
      <c r="L125" s="44"/>
      <c r="N125" s="44"/>
      <c r="O125" s="44"/>
      <c r="P125" s="44"/>
      <c r="Q125" s="44"/>
      <c r="R125" s="44"/>
      <c r="S125" s="44"/>
      <c r="X125" s="6"/>
      <c r="Y125" s="77"/>
      <c r="Z125" s="44"/>
      <c r="AA125" s="44"/>
      <c r="AB125" s="44"/>
      <c r="AC125" s="44"/>
      <c r="AD125" s="44"/>
      <c r="AE125" s="44"/>
      <c r="AG125" s="44"/>
      <c r="AH125" s="44"/>
      <c r="AI125" s="44"/>
      <c r="AJ125" s="44"/>
      <c r="AK125" s="44"/>
      <c r="AL125" s="44"/>
    </row>
    <row r="126" spans="5:38" x14ac:dyDescent="0.25">
      <c r="E126" s="6"/>
      <c r="F126" s="77"/>
      <c r="G126" s="44"/>
      <c r="H126" s="44"/>
      <c r="I126" s="44"/>
      <c r="J126" s="44"/>
      <c r="K126" s="44"/>
      <c r="L126" s="44"/>
      <c r="N126" s="44"/>
      <c r="O126" s="44"/>
      <c r="P126" s="44"/>
      <c r="Q126" s="44"/>
      <c r="R126" s="44"/>
      <c r="S126" s="44"/>
      <c r="X126" s="6"/>
      <c r="Y126" s="77"/>
      <c r="Z126" s="44"/>
      <c r="AA126" s="44"/>
      <c r="AB126" s="44"/>
      <c r="AC126" s="44"/>
      <c r="AD126" s="44"/>
      <c r="AE126" s="44"/>
      <c r="AG126" s="44"/>
      <c r="AH126" s="44"/>
      <c r="AI126" s="44"/>
      <c r="AJ126" s="44"/>
      <c r="AK126" s="44"/>
      <c r="AL126" s="44"/>
    </row>
    <row r="127" spans="5:38" x14ac:dyDescent="0.25">
      <c r="E127" s="6"/>
      <c r="F127" s="77"/>
      <c r="G127" s="44"/>
      <c r="H127" s="44"/>
      <c r="I127" s="44"/>
      <c r="J127" s="44"/>
      <c r="K127" s="44"/>
      <c r="L127" s="44"/>
      <c r="N127" s="44"/>
      <c r="O127" s="44"/>
      <c r="P127" s="44"/>
      <c r="Q127" s="44"/>
      <c r="R127" s="44"/>
      <c r="S127" s="44"/>
      <c r="X127" s="6"/>
      <c r="Y127" s="77"/>
      <c r="Z127" s="44"/>
      <c r="AA127" s="44"/>
      <c r="AB127" s="44"/>
      <c r="AC127" s="44"/>
      <c r="AD127" s="44"/>
      <c r="AE127" s="44"/>
      <c r="AG127" s="44"/>
      <c r="AH127" s="44"/>
      <c r="AI127" s="44"/>
      <c r="AJ127" s="44"/>
      <c r="AK127" s="44"/>
      <c r="AL127" s="44"/>
    </row>
    <row r="128" spans="5:38" x14ac:dyDescent="0.25">
      <c r="E128" s="6"/>
      <c r="F128" s="77"/>
      <c r="G128" s="44"/>
      <c r="H128" s="44"/>
      <c r="I128" s="44"/>
      <c r="J128" s="44"/>
      <c r="K128" s="44"/>
      <c r="L128" s="44"/>
      <c r="N128" s="44"/>
      <c r="O128" s="44"/>
      <c r="P128" s="44"/>
      <c r="Q128" s="44"/>
      <c r="R128" s="44"/>
      <c r="S128" s="44"/>
      <c r="X128" s="6"/>
      <c r="Y128" s="77"/>
      <c r="Z128" s="44"/>
      <c r="AA128" s="44"/>
      <c r="AB128" s="44"/>
      <c r="AC128" s="44"/>
      <c r="AD128" s="44"/>
      <c r="AE128" s="44"/>
      <c r="AG128" s="44"/>
      <c r="AH128" s="44"/>
      <c r="AI128" s="44"/>
      <c r="AJ128" s="44"/>
      <c r="AK128" s="44"/>
      <c r="AL128" s="44"/>
    </row>
    <row r="129" spans="5:38" x14ac:dyDescent="0.25">
      <c r="E129" s="6"/>
      <c r="F129" s="77"/>
      <c r="G129" s="44"/>
      <c r="H129" s="44"/>
      <c r="I129" s="44"/>
      <c r="J129" s="44"/>
      <c r="K129" s="44"/>
      <c r="L129" s="44"/>
      <c r="N129" s="44"/>
      <c r="O129" s="44"/>
      <c r="P129" s="44"/>
      <c r="Q129" s="44"/>
      <c r="R129" s="44"/>
      <c r="S129" s="44"/>
      <c r="X129" s="6"/>
      <c r="Y129" s="77"/>
      <c r="Z129" s="44"/>
      <c r="AA129" s="44"/>
      <c r="AB129" s="44"/>
      <c r="AC129" s="44"/>
      <c r="AD129" s="44"/>
      <c r="AE129" s="44"/>
      <c r="AG129" s="44"/>
      <c r="AH129" s="44"/>
      <c r="AI129" s="44"/>
      <c r="AJ129" s="44"/>
      <c r="AK129" s="44"/>
      <c r="AL129" s="44"/>
    </row>
    <row r="130" spans="5:38" x14ac:dyDescent="0.25">
      <c r="E130" s="6"/>
      <c r="F130" s="77"/>
      <c r="G130" s="44"/>
      <c r="H130" s="44"/>
      <c r="I130" s="44"/>
      <c r="J130" s="44"/>
      <c r="K130" s="44"/>
      <c r="L130" s="44"/>
      <c r="N130" s="44"/>
      <c r="O130" s="44"/>
      <c r="P130" s="44"/>
      <c r="Q130" s="44"/>
      <c r="R130" s="44"/>
      <c r="S130" s="44"/>
      <c r="X130" s="6"/>
      <c r="Y130" s="77"/>
      <c r="Z130" s="44"/>
      <c r="AA130" s="44"/>
      <c r="AB130" s="44"/>
      <c r="AC130" s="44"/>
      <c r="AD130" s="44"/>
      <c r="AE130" s="44"/>
      <c r="AG130" s="44"/>
      <c r="AH130" s="44"/>
      <c r="AI130" s="44"/>
      <c r="AJ130" s="44"/>
      <c r="AK130" s="44"/>
      <c r="AL130" s="44"/>
    </row>
    <row r="131" spans="5:38" x14ac:dyDescent="0.25">
      <c r="E131" s="6"/>
      <c r="F131" s="77"/>
      <c r="G131" s="44"/>
      <c r="H131" s="44"/>
      <c r="I131" s="44"/>
      <c r="J131" s="44"/>
      <c r="K131" s="44"/>
      <c r="L131" s="44"/>
      <c r="N131" s="44"/>
      <c r="O131" s="44"/>
      <c r="P131" s="44"/>
      <c r="Q131" s="44"/>
      <c r="R131" s="44"/>
      <c r="S131" s="44"/>
      <c r="X131" s="6"/>
      <c r="Y131" s="77"/>
      <c r="Z131" s="44"/>
      <c r="AA131" s="44"/>
      <c r="AB131" s="44"/>
      <c r="AC131" s="44"/>
      <c r="AD131" s="44"/>
      <c r="AE131" s="44"/>
      <c r="AG131" s="44"/>
      <c r="AH131" s="44"/>
      <c r="AI131" s="44"/>
      <c r="AJ131" s="44"/>
      <c r="AK131" s="44"/>
      <c r="AL131" s="44"/>
    </row>
    <row r="132" spans="5:38" x14ac:dyDescent="0.25">
      <c r="E132" s="6"/>
      <c r="F132" s="77"/>
      <c r="G132" s="44"/>
      <c r="H132" s="44"/>
      <c r="I132" s="44"/>
      <c r="J132" s="44"/>
      <c r="K132" s="44"/>
      <c r="L132" s="44"/>
      <c r="N132" s="44"/>
      <c r="O132" s="44"/>
      <c r="P132" s="44"/>
      <c r="Q132" s="44"/>
      <c r="R132" s="44"/>
      <c r="S132" s="44"/>
      <c r="X132" s="6"/>
      <c r="Y132" s="77"/>
      <c r="Z132" s="44"/>
      <c r="AA132" s="44"/>
      <c r="AB132" s="44"/>
      <c r="AC132" s="44"/>
      <c r="AD132" s="44"/>
      <c r="AE132" s="44"/>
      <c r="AG132" s="44"/>
      <c r="AH132" s="44"/>
      <c r="AI132" s="44"/>
      <c r="AJ132" s="44"/>
      <c r="AK132" s="44"/>
      <c r="AL132" s="44"/>
    </row>
    <row r="133" spans="5:38" x14ac:dyDescent="0.25">
      <c r="E133" s="6"/>
      <c r="F133" s="77"/>
      <c r="G133" s="44"/>
      <c r="H133" s="44"/>
      <c r="I133" s="44"/>
      <c r="J133" s="44"/>
      <c r="K133" s="44"/>
      <c r="L133" s="44"/>
      <c r="N133" s="44"/>
      <c r="O133" s="44"/>
      <c r="P133" s="44"/>
      <c r="Q133" s="44"/>
      <c r="R133" s="44"/>
      <c r="S133" s="44"/>
      <c r="X133" s="6"/>
      <c r="Y133" s="77"/>
      <c r="Z133" s="44"/>
      <c r="AA133" s="44"/>
      <c r="AB133" s="44"/>
      <c r="AC133" s="44"/>
      <c r="AD133" s="44"/>
      <c r="AE133" s="44"/>
      <c r="AG133" s="44"/>
      <c r="AH133" s="44"/>
      <c r="AI133" s="44"/>
      <c r="AJ133" s="44"/>
      <c r="AK133" s="44"/>
      <c r="AL133" s="44"/>
    </row>
    <row r="134" spans="5:38" x14ac:dyDescent="0.25">
      <c r="E134" s="6"/>
      <c r="F134" s="77"/>
      <c r="G134" s="44"/>
      <c r="H134" s="44"/>
      <c r="I134" s="44"/>
      <c r="J134" s="44"/>
      <c r="K134" s="44"/>
      <c r="L134" s="44"/>
      <c r="N134" s="44"/>
      <c r="O134" s="44"/>
      <c r="P134" s="44"/>
      <c r="Q134" s="44"/>
      <c r="R134" s="44"/>
      <c r="S134" s="44"/>
      <c r="X134" s="6"/>
      <c r="Y134" s="77"/>
      <c r="Z134" s="44"/>
      <c r="AA134" s="44"/>
      <c r="AB134" s="44"/>
      <c r="AC134" s="44"/>
      <c r="AD134" s="44"/>
      <c r="AE134" s="44"/>
      <c r="AG134" s="44"/>
      <c r="AH134" s="44"/>
      <c r="AI134" s="44"/>
      <c r="AJ134" s="44"/>
      <c r="AK134" s="44"/>
      <c r="AL134" s="44"/>
    </row>
    <row r="135" spans="5:38" x14ac:dyDescent="0.25">
      <c r="E135" s="6"/>
      <c r="F135" s="77"/>
      <c r="G135" s="44"/>
      <c r="H135" s="44"/>
      <c r="I135" s="44"/>
      <c r="J135" s="44"/>
      <c r="K135" s="44"/>
      <c r="L135" s="44"/>
      <c r="N135" s="44"/>
      <c r="O135" s="44"/>
      <c r="P135" s="44"/>
      <c r="Q135" s="44"/>
      <c r="R135" s="44"/>
      <c r="S135" s="44"/>
      <c r="X135" s="6"/>
      <c r="Y135" s="77"/>
      <c r="Z135" s="44"/>
      <c r="AA135" s="44"/>
      <c r="AB135" s="44"/>
      <c r="AC135" s="44"/>
      <c r="AD135" s="44"/>
      <c r="AE135" s="44"/>
      <c r="AG135" s="44"/>
      <c r="AH135" s="44"/>
      <c r="AI135" s="44"/>
      <c r="AJ135" s="44"/>
      <c r="AK135" s="44"/>
      <c r="AL135" s="44"/>
    </row>
    <row r="136" spans="5:38" x14ac:dyDescent="0.25">
      <c r="E136" s="6"/>
      <c r="F136" s="77"/>
      <c r="G136" s="44"/>
      <c r="H136" s="44"/>
      <c r="I136" s="44"/>
      <c r="J136" s="44"/>
      <c r="K136" s="44"/>
      <c r="L136" s="44"/>
      <c r="N136" s="44"/>
      <c r="O136" s="44"/>
      <c r="P136" s="44"/>
      <c r="Q136" s="44"/>
      <c r="R136" s="44"/>
      <c r="S136" s="44"/>
      <c r="X136" s="6"/>
      <c r="Y136" s="77"/>
      <c r="Z136" s="44"/>
      <c r="AA136" s="44"/>
      <c r="AB136" s="44"/>
      <c r="AC136" s="44"/>
      <c r="AD136" s="44"/>
      <c r="AE136" s="44"/>
      <c r="AG136" s="44"/>
      <c r="AH136" s="44"/>
      <c r="AI136" s="44"/>
      <c r="AJ136" s="44"/>
      <c r="AK136" s="44"/>
      <c r="AL136" s="44"/>
    </row>
    <row r="137" spans="5:38" x14ac:dyDescent="0.25">
      <c r="E137" s="6"/>
      <c r="F137" s="77"/>
      <c r="G137" s="44"/>
      <c r="H137" s="44"/>
      <c r="I137" s="44"/>
      <c r="J137" s="44"/>
      <c r="K137" s="44"/>
      <c r="L137" s="44"/>
      <c r="N137" s="44"/>
      <c r="O137" s="44"/>
      <c r="P137" s="44"/>
      <c r="Q137" s="44"/>
      <c r="R137" s="44"/>
      <c r="S137" s="44"/>
      <c r="X137" s="6"/>
      <c r="Y137" s="77"/>
      <c r="Z137" s="44"/>
      <c r="AA137" s="44"/>
      <c r="AB137" s="44"/>
      <c r="AC137" s="44"/>
      <c r="AD137" s="44"/>
      <c r="AE137" s="44"/>
      <c r="AG137" s="44"/>
      <c r="AH137" s="44"/>
      <c r="AI137" s="44"/>
      <c r="AJ137" s="44"/>
      <c r="AK137" s="44"/>
      <c r="AL137" s="44"/>
    </row>
    <row r="138" spans="5:38" x14ac:dyDescent="0.25">
      <c r="E138" s="6"/>
      <c r="F138" s="77"/>
      <c r="G138" s="44"/>
      <c r="H138" s="44"/>
      <c r="I138" s="44"/>
      <c r="J138" s="44"/>
      <c r="K138" s="44"/>
      <c r="L138" s="44"/>
      <c r="N138" s="44"/>
      <c r="O138" s="44"/>
      <c r="P138" s="44"/>
      <c r="Q138" s="44"/>
      <c r="R138" s="44"/>
      <c r="S138" s="44"/>
      <c r="X138" s="6"/>
      <c r="Y138" s="77"/>
      <c r="Z138" s="44"/>
      <c r="AA138" s="44"/>
      <c r="AB138" s="44"/>
      <c r="AC138" s="44"/>
      <c r="AD138" s="44"/>
      <c r="AE138" s="44"/>
      <c r="AG138" s="44"/>
      <c r="AH138" s="44"/>
      <c r="AI138" s="44"/>
      <c r="AJ138" s="44"/>
      <c r="AK138" s="44"/>
      <c r="AL138" s="44"/>
    </row>
    <row r="139" spans="5:38" x14ac:dyDescent="0.25">
      <c r="E139" s="6"/>
      <c r="F139" s="77"/>
      <c r="G139" s="44"/>
      <c r="H139" s="44"/>
      <c r="I139" s="44"/>
      <c r="J139" s="44"/>
      <c r="K139" s="44"/>
      <c r="L139" s="44"/>
      <c r="N139" s="44"/>
      <c r="O139" s="44"/>
      <c r="P139" s="44"/>
      <c r="Q139" s="44"/>
      <c r="R139" s="44"/>
      <c r="S139" s="44"/>
      <c r="X139" s="6"/>
      <c r="Y139" s="77"/>
      <c r="Z139" s="44"/>
      <c r="AA139" s="44"/>
      <c r="AB139" s="44"/>
      <c r="AC139" s="44"/>
      <c r="AD139" s="44"/>
      <c r="AE139" s="44"/>
      <c r="AG139" s="44"/>
      <c r="AH139" s="44"/>
      <c r="AI139" s="44"/>
      <c r="AJ139" s="44"/>
      <c r="AK139" s="44"/>
      <c r="AL139" s="44"/>
    </row>
    <row r="140" spans="5:38" x14ac:dyDescent="0.25">
      <c r="E140" s="6"/>
      <c r="F140" s="77"/>
      <c r="G140" s="44"/>
      <c r="H140" s="44"/>
      <c r="I140" s="44"/>
      <c r="J140" s="44"/>
      <c r="K140" s="44"/>
      <c r="L140" s="44"/>
      <c r="N140" s="44"/>
      <c r="O140" s="44"/>
      <c r="P140" s="44"/>
      <c r="Q140" s="44"/>
      <c r="R140" s="44"/>
      <c r="S140" s="44"/>
      <c r="X140" s="6"/>
      <c r="Y140" s="77"/>
      <c r="Z140" s="44"/>
      <c r="AA140" s="44"/>
      <c r="AB140" s="44"/>
      <c r="AC140" s="44"/>
      <c r="AD140" s="44"/>
      <c r="AE140" s="44"/>
      <c r="AG140" s="44"/>
      <c r="AH140" s="44"/>
      <c r="AI140" s="44"/>
      <c r="AJ140" s="44"/>
      <c r="AK140" s="44"/>
      <c r="AL140" s="44"/>
    </row>
    <row r="141" spans="5:38" x14ac:dyDescent="0.25">
      <c r="E141" s="6"/>
      <c r="F141" s="77"/>
      <c r="G141" s="44"/>
      <c r="H141" s="44"/>
      <c r="I141" s="44"/>
      <c r="J141" s="44"/>
      <c r="K141" s="44"/>
      <c r="L141" s="44"/>
      <c r="N141" s="44"/>
      <c r="O141" s="44"/>
      <c r="P141" s="44"/>
      <c r="Q141" s="44"/>
      <c r="R141" s="44"/>
      <c r="S141" s="44"/>
      <c r="X141" s="6"/>
      <c r="Y141" s="77"/>
      <c r="Z141" s="44"/>
      <c r="AA141" s="44"/>
      <c r="AB141" s="44"/>
      <c r="AC141" s="44"/>
      <c r="AD141" s="44"/>
      <c r="AE141" s="44"/>
      <c r="AG141" s="44"/>
      <c r="AH141" s="44"/>
      <c r="AI141" s="44"/>
      <c r="AJ141" s="44"/>
      <c r="AK141" s="44"/>
      <c r="AL141" s="44"/>
    </row>
    <row r="142" spans="5:38" x14ac:dyDescent="0.25">
      <c r="E142" s="6"/>
      <c r="F142" s="77"/>
      <c r="G142" s="44"/>
      <c r="H142" s="44"/>
      <c r="I142" s="44"/>
      <c r="J142" s="44"/>
      <c r="K142" s="44"/>
      <c r="L142" s="44"/>
      <c r="N142" s="44"/>
      <c r="O142" s="44"/>
      <c r="P142" s="44"/>
      <c r="Q142" s="44"/>
      <c r="R142" s="44"/>
      <c r="S142" s="44"/>
      <c r="X142" s="6"/>
      <c r="Y142" s="77"/>
      <c r="Z142" s="44"/>
      <c r="AA142" s="44"/>
      <c r="AB142" s="44"/>
      <c r="AC142" s="44"/>
      <c r="AD142" s="44"/>
      <c r="AE142" s="44"/>
      <c r="AG142" s="44"/>
      <c r="AH142" s="44"/>
      <c r="AI142" s="44"/>
      <c r="AJ142" s="44"/>
      <c r="AK142" s="44"/>
      <c r="AL142" s="44"/>
    </row>
    <row r="143" spans="5:38" x14ac:dyDescent="0.25">
      <c r="E143" s="6"/>
      <c r="F143" s="77"/>
      <c r="G143" s="44"/>
      <c r="H143" s="44"/>
      <c r="I143" s="44"/>
      <c r="J143" s="44"/>
      <c r="K143" s="44"/>
      <c r="L143" s="44"/>
      <c r="N143" s="44"/>
      <c r="O143" s="44"/>
      <c r="P143" s="44"/>
      <c r="Q143" s="44"/>
      <c r="R143" s="44"/>
      <c r="S143" s="44"/>
      <c r="X143" s="6"/>
      <c r="Y143" s="77"/>
      <c r="Z143" s="44"/>
      <c r="AA143" s="44"/>
      <c r="AB143" s="44"/>
      <c r="AC143" s="44"/>
      <c r="AD143" s="44"/>
      <c r="AE143" s="44"/>
      <c r="AG143" s="44"/>
      <c r="AH143" s="44"/>
      <c r="AI143" s="44"/>
      <c r="AJ143" s="44"/>
      <c r="AK143" s="44"/>
      <c r="AL143" s="44"/>
    </row>
    <row r="144" spans="5:38" x14ac:dyDescent="0.25">
      <c r="E144" s="6"/>
      <c r="F144" s="77"/>
      <c r="G144" s="44"/>
      <c r="H144" s="44"/>
      <c r="I144" s="44"/>
      <c r="J144" s="44"/>
      <c r="K144" s="44"/>
      <c r="L144" s="44"/>
      <c r="N144" s="44"/>
      <c r="O144" s="44"/>
      <c r="P144" s="44"/>
      <c r="Q144" s="44"/>
      <c r="R144" s="44"/>
      <c r="S144" s="44"/>
      <c r="X144" s="6"/>
      <c r="Y144" s="77"/>
      <c r="Z144" s="44"/>
      <c r="AA144" s="44"/>
      <c r="AB144" s="44"/>
      <c r="AC144" s="44"/>
      <c r="AD144" s="44"/>
      <c r="AE144" s="44"/>
      <c r="AG144" s="44"/>
      <c r="AH144" s="44"/>
      <c r="AI144" s="44"/>
      <c r="AJ144" s="44"/>
      <c r="AK144" s="44"/>
      <c r="AL144" s="44"/>
    </row>
    <row r="145" spans="5:38" x14ac:dyDescent="0.25">
      <c r="E145" s="6"/>
      <c r="F145" s="77"/>
      <c r="G145" s="44"/>
      <c r="H145" s="44"/>
      <c r="I145" s="44"/>
      <c r="J145" s="44"/>
      <c r="K145" s="44"/>
      <c r="L145" s="44"/>
      <c r="N145" s="44"/>
      <c r="O145" s="44"/>
      <c r="P145" s="44"/>
      <c r="Q145" s="44"/>
      <c r="R145" s="44"/>
      <c r="S145" s="44"/>
      <c r="X145" s="6"/>
      <c r="Y145" s="77"/>
      <c r="Z145" s="44"/>
      <c r="AA145" s="44"/>
      <c r="AB145" s="44"/>
      <c r="AC145" s="44"/>
      <c r="AD145" s="44"/>
      <c r="AE145" s="44"/>
      <c r="AG145" s="44"/>
      <c r="AH145" s="44"/>
      <c r="AI145" s="44"/>
      <c r="AJ145" s="44"/>
      <c r="AK145" s="44"/>
      <c r="AL145" s="44"/>
    </row>
    <row r="146" spans="5:38" x14ac:dyDescent="0.25">
      <c r="E146" s="6"/>
      <c r="F146" s="77"/>
      <c r="G146" s="44"/>
      <c r="H146" s="44"/>
      <c r="I146" s="44"/>
      <c r="J146" s="44"/>
      <c r="K146" s="44"/>
      <c r="L146" s="44"/>
      <c r="N146" s="44"/>
      <c r="O146" s="44"/>
      <c r="P146" s="44"/>
      <c r="Q146" s="44"/>
      <c r="R146" s="44"/>
      <c r="S146" s="44"/>
      <c r="X146" s="6"/>
      <c r="Y146" s="77"/>
      <c r="Z146" s="44"/>
      <c r="AA146" s="44"/>
      <c r="AB146" s="44"/>
      <c r="AC146" s="44"/>
      <c r="AD146" s="44"/>
      <c r="AE146" s="44"/>
      <c r="AG146" s="44"/>
      <c r="AH146" s="44"/>
      <c r="AI146" s="44"/>
      <c r="AJ146" s="44"/>
      <c r="AK146" s="44"/>
      <c r="AL146" s="44"/>
    </row>
    <row r="147" spans="5:38" x14ac:dyDescent="0.25">
      <c r="E147" s="6"/>
      <c r="F147" s="77"/>
      <c r="G147" s="44"/>
      <c r="H147" s="44"/>
      <c r="I147" s="44"/>
      <c r="J147" s="44"/>
      <c r="K147" s="44"/>
      <c r="L147" s="44"/>
      <c r="N147" s="44"/>
      <c r="O147" s="44"/>
      <c r="P147" s="44"/>
      <c r="Q147" s="44"/>
      <c r="R147" s="44"/>
      <c r="S147" s="44"/>
      <c r="X147" s="6"/>
      <c r="Y147" s="77"/>
      <c r="Z147" s="44"/>
      <c r="AA147" s="44"/>
      <c r="AB147" s="44"/>
      <c r="AC147" s="44"/>
      <c r="AD147" s="44"/>
      <c r="AE147" s="44"/>
      <c r="AG147" s="44"/>
      <c r="AH147" s="44"/>
      <c r="AI147" s="44"/>
      <c r="AJ147" s="44"/>
      <c r="AK147" s="44"/>
      <c r="AL147" s="44"/>
    </row>
    <row r="148" spans="5:38" x14ac:dyDescent="0.25">
      <c r="E148" s="6"/>
      <c r="F148" s="77"/>
      <c r="G148" s="44"/>
      <c r="H148" s="44"/>
      <c r="I148" s="44"/>
      <c r="J148" s="44"/>
      <c r="K148" s="44"/>
      <c r="L148" s="44"/>
      <c r="N148" s="44"/>
      <c r="O148" s="44"/>
      <c r="P148" s="44"/>
      <c r="Q148" s="44"/>
      <c r="R148" s="44"/>
      <c r="S148" s="44"/>
      <c r="X148" s="6"/>
      <c r="Y148" s="77"/>
      <c r="Z148" s="44"/>
      <c r="AA148" s="44"/>
      <c r="AB148" s="44"/>
      <c r="AC148" s="44"/>
      <c r="AD148" s="44"/>
      <c r="AE148" s="44"/>
      <c r="AG148" s="44"/>
      <c r="AH148" s="44"/>
      <c r="AI148" s="44"/>
      <c r="AJ148" s="44"/>
      <c r="AK148" s="44"/>
      <c r="AL148" s="44"/>
    </row>
    <row r="149" spans="5:38" x14ac:dyDescent="0.25">
      <c r="E149" s="6"/>
      <c r="F149" s="77"/>
      <c r="G149" s="44"/>
      <c r="H149" s="44"/>
      <c r="I149" s="44"/>
      <c r="J149" s="44"/>
      <c r="K149" s="44"/>
      <c r="L149" s="44"/>
      <c r="N149" s="44"/>
      <c r="O149" s="44"/>
      <c r="P149" s="44"/>
      <c r="Q149" s="44"/>
      <c r="R149" s="44"/>
      <c r="S149" s="44"/>
      <c r="X149" s="6"/>
      <c r="Y149" s="77"/>
      <c r="Z149" s="44"/>
      <c r="AA149" s="44"/>
      <c r="AB149" s="44"/>
      <c r="AC149" s="44"/>
      <c r="AD149" s="44"/>
      <c r="AE149" s="44"/>
      <c r="AG149" s="44"/>
      <c r="AH149" s="44"/>
      <c r="AI149" s="44"/>
      <c r="AJ149" s="44"/>
      <c r="AK149" s="44"/>
      <c r="AL149" s="44"/>
    </row>
    <row r="150" spans="5:38" x14ac:dyDescent="0.25">
      <c r="E150" s="6"/>
      <c r="F150" s="77"/>
      <c r="G150" s="44"/>
      <c r="H150" s="44"/>
      <c r="I150" s="44"/>
      <c r="J150" s="44"/>
      <c r="K150" s="44"/>
      <c r="L150" s="44"/>
      <c r="N150" s="44"/>
      <c r="O150" s="44"/>
      <c r="P150" s="44"/>
      <c r="Q150" s="44"/>
      <c r="R150" s="44"/>
      <c r="S150" s="44"/>
      <c r="X150" s="6"/>
      <c r="Y150" s="77"/>
      <c r="Z150" s="44"/>
      <c r="AA150" s="44"/>
      <c r="AB150" s="44"/>
      <c r="AC150" s="44"/>
      <c r="AD150" s="44"/>
      <c r="AE150" s="44"/>
      <c r="AG150" s="44"/>
      <c r="AH150" s="44"/>
      <c r="AI150" s="44"/>
      <c r="AJ150" s="44"/>
      <c r="AK150" s="44"/>
      <c r="AL150" s="44"/>
    </row>
    <row r="151" spans="5:38" x14ac:dyDescent="0.25">
      <c r="E151" s="6"/>
      <c r="F151" s="77"/>
      <c r="G151" s="44"/>
      <c r="H151" s="44"/>
      <c r="I151" s="44"/>
      <c r="J151" s="44"/>
      <c r="K151" s="44"/>
      <c r="L151" s="44"/>
      <c r="N151" s="44"/>
      <c r="O151" s="44"/>
      <c r="P151" s="44"/>
      <c r="Q151" s="44"/>
      <c r="R151" s="44"/>
      <c r="S151" s="44"/>
      <c r="X151" s="6"/>
      <c r="Y151" s="77"/>
      <c r="Z151" s="44"/>
      <c r="AA151" s="44"/>
      <c r="AB151" s="44"/>
      <c r="AC151" s="44"/>
      <c r="AD151" s="44"/>
      <c r="AE151" s="44"/>
      <c r="AG151" s="44"/>
      <c r="AH151" s="44"/>
      <c r="AI151" s="44"/>
      <c r="AJ151" s="44"/>
      <c r="AK151" s="44"/>
      <c r="AL151" s="44"/>
    </row>
    <row r="152" spans="5:38" x14ac:dyDescent="0.25">
      <c r="E152" s="6"/>
      <c r="F152" s="77"/>
      <c r="G152" s="44"/>
      <c r="H152" s="44"/>
      <c r="I152" s="44"/>
      <c r="J152" s="44"/>
      <c r="K152" s="44"/>
      <c r="L152" s="44"/>
      <c r="N152" s="44"/>
      <c r="O152" s="44"/>
      <c r="P152" s="44"/>
      <c r="Q152" s="44"/>
      <c r="R152" s="44"/>
      <c r="S152" s="44"/>
      <c r="X152" s="6"/>
      <c r="Y152" s="77"/>
      <c r="Z152" s="44"/>
      <c r="AA152" s="44"/>
      <c r="AB152" s="44"/>
      <c r="AC152" s="44"/>
      <c r="AD152" s="44"/>
      <c r="AE152" s="44"/>
      <c r="AG152" s="44"/>
      <c r="AH152" s="44"/>
      <c r="AI152" s="44"/>
      <c r="AJ152" s="44"/>
      <c r="AK152" s="44"/>
      <c r="AL152" s="44"/>
    </row>
    <row r="153" spans="5:38" x14ac:dyDescent="0.25">
      <c r="E153" s="6"/>
      <c r="F153" s="77"/>
      <c r="G153" s="44"/>
      <c r="H153" s="44"/>
      <c r="I153" s="44"/>
      <c r="J153" s="44"/>
      <c r="K153" s="44"/>
      <c r="L153" s="44"/>
      <c r="N153" s="44"/>
      <c r="O153" s="44"/>
      <c r="P153" s="44"/>
      <c r="Q153" s="44"/>
      <c r="R153" s="44"/>
      <c r="S153" s="44"/>
      <c r="X153" s="6"/>
      <c r="Y153" s="77"/>
      <c r="Z153" s="44"/>
      <c r="AA153" s="44"/>
      <c r="AB153" s="44"/>
      <c r="AC153" s="44"/>
      <c r="AD153" s="44"/>
      <c r="AE153" s="44"/>
      <c r="AG153" s="44"/>
      <c r="AH153" s="44"/>
      <c r="AI153" s="44"/>
      <c r="AJ153" s="44"/>
      <c r="AK153" s="44"/>
      <c r="AL153" s="44"/>
    </row>
    <row r="154" spans="5:38" x14ac:dyDescent="0.25">
      <c r="E154" s="6"/>
      <c r="F154" s="77"/>
      <c r="G154" s="44"/>
      <c r="H154" s="44"/>
      <c r="I154" s="44"/>
      <c r="J154" s="44"/>
      <c r="K154" s="44"/>
      <c r="L154" s="44"/>
      <c r="N154" s="44"/>
      <c r="O154" s="44"/>
      <c r="P154" s="44"/>
      <c r="Q154" s="44"/>
      <c r="R154" s="44"/>
      <c r="S154" s="44"/>
      <c r="X154" s="6"/>
      <c r="Y154" s="77"/>
      <c r="Z154" s="44"/>
      <c r="AA154" s="44"/>
      <c r="AB154" s="44"/>
      <c r="AC154" s="44"/>
      <c r="AD154" s="44"/>
      <c r="AE154" s="44"/>
      <c r="AG154" s="44"/>
      <c r="AH154" s="44"/>
      <c r="AI154" s="44"/>
      <c r="AJ154" s="44"/>
      <c r="AK154" s="44"/>
      <c r="AL154" s="44"/>
    </row>
    <row r="155" spans="5:38" x14ac:dyDescent="0.25">
      <c r="E155" s="6"/>
      <c r="F155" s="77"/>
      <c r="G155" s="44"/>
      <c r="H155" s="44"/>
      <c r="I155" s="44"/>
      <c r="J155" s="44"/>
      <c r="K155" s="44"/>
      <c r="L155" s="44"/>
      <c r="N155" s="44"/>
      <c r="O155" s="44"/>
      <c r="P155" s="44"/>
      <c r="Q155" s="44"/>
      <c r="R155" s="44"/>
      <c r="S155" s="44"/>
      <c r="X155" s="6"/>
      <c r="Y155" s="77"/>
      <c r="Z155" s="44"/>
      <c r="AA155" s="44"/>
      <c r="AB155" s="44"/>
      <c r="AC155" s="44"/>
      <c r="AD155" s="44"/>
      <c r="AE155" s="44"/>
      <c r="AG155" s="44"/>
      <c r="AH155" s="44"/>
      <c r="AI155" s="44"/>
      <c r="AJ155" s="44"/>
      <c r="AK155" s="44"/>
      <c r="AL155" s="44"/>
    </row>
    <row r="156" spans="5:38" x14ac:dyDescent="0.25">
      <c r="E156" s="6"/>
      <c r="F156" s="77"/>
      <c r="G156" s="44"/>
      <c r="H156" s="44"/>
      <c r="I156" s="44"/>
      <c r="J156" s="44"/>
      <c r="K156" s="44"/>
      <c r="L156" s="44"/>
      <c r="N156" s="44"/>
      <c r="O156" s="44"/>
      <c r="P156" s="44"/>
      <c r="Q156" s="44"/>
      <c r="R156" s="44"/>
      <c r="S156" s="44"/>
      <c r="X156" s="6"/>
      <c r="Y156" s="77"/>
      <c r="Z156" s="44"/>
      <c r="AA156" s="44"/>
      <c r="AB156" s="44"/>
      <c r="AC156" s="44"/>
      <c r="AD156" s="44"/>
      <c r="AE156" s="44"/>
      <c r="AG156" s="44"/>
      <c r="AH156" s="44"/>
      <c r="AI156" s="44"/>
      <c r="AJ156" s="44"/>
      <c r="AK156" s="44"/>
      <c r="AL156" s="44"/>
    </row>
    <row r="157" spans="5:38" x14ac:dyDescent="0.25">
      <c r="E157" s="6"/>
      <c r="F157" s="77"/>
      <c r="G157" s="44"/>
      <c r="H157" s="44"/>
      <c r="I157" s="44"/>
      <c r="J157" s="44"/>
      <c r="K157" s="44"/>
      <c r="L157" s="44"/>
      <c r="N157" s="44"/>
      <c r="O157" s="44"/>
      <c r="P157" s="44"/>
      <c r="Q157" s="44"/>
      <c r="R157" s="44"/>
      <c r="S157" s="44"/>
      <c r="X157" s="6"/>
      <c r="Y157" s="77"/>
      <c r="Z157" s="44"/>
      <c r="AA157" s="44"/>
      <c r="AB157" s="44"/>
      <c r="AC157" s="44"/>
      <c r="AD157" s="44"/>
      <c r="AE157" s="44"/>
      <c r="AG157" s="44"/>
      <c r="AH157" s="44"/>
      <c r="AI157" s="44"/>
      <c r="AJ157" s="44"/>
      <c r="AK157" s="44"/>
      <c r="AL157" s="44"/>
    </row>
    <row r="158" spans="5:38" x14ac:dyDescent="0.25">
      <c r="E158" s="6"/>
      <c r="F158" s="77"/>
      <c r="G158" s="44"/>
      <c r="H158" s="44"/>
      <c r="I158" s="44"/>
      <c r="J158" s="44"/>
      <c r="K158" s="44"/>
      <c r="L158" s="44"/>
      <c r="N158" s="44"/>
      <c r="O158" s="44"/>
      <c r="P158" s="44"/>
      <c r="Q158" s="44"/>
      <c r="R158" s="44"/>
      <c r="S158" s="44"/>
      <c r="X158" s="6"/>
      <c r="Y158" s="77"/>
      <c r="Z158" s="44"/>
      <c r="AA158" s="44"/>
      <c r="AB158" s="44"/>
      <c r="AC158" s="44"/>
      <c r="AD158" s="44"/>
      <c r="AE158" s="44"/>
      <c r="AG158" s="44"/>
      <c r="AH158" s="44"/>
      <c r="AI158" s="44"/>
      <c r="AJ158" s="44"/>
      <c r="AK158" s="44"/>
      <c r="AL158" s="44"/>
    </row>
    <row r="159" spans="5:38" x14ac:dyDescent="0.25">
      <c r="E159" s="6"/>
      <c r="F159" s="77"/>
      <c r="G159" s="44"/>
      <c r="H159" s="44"/>
      <c r="I159" s="44"/>
      <c r="J159" s="44"/>
      <c r="K159" s="44"/>
      <c r="L159" s="44"/>
      <c r="N159" s="44"/>
      <c r="O159" s="44"/>
      <c r="P159" s="44"/>
      <c r="Q159" s="44"/>
      <c r="R159" s="44"/>
      <c r="S159" s="44"/>
      <c r="X159" s="6"/>
      <c r="Y159" s="77"/>
      <c r="Z159" s="44"/>
      <c r="AA159" s="44"/>
      <c r="AB159" s="44"/>
      <c r="AC159" s="44"/>
      <c r="AD159" s="44"/>
      <c r="AE159" s="44"/>
      <c r="AG159" s="44"/>
      <c r="AH159" s="44"/>
      <c r="AI159" s="44"/>
      <c r="AJ159" s="44"/>
      <c r="AK159" s="44"/>
      <c r="AL159" s="44"/>
    </row>
    <row r="160" spans="5:38" x14ac:dyDescent="0.25">
      <c r="E160" s="6"/>
      <c r="F160" s="77"/>
      <c r="G160" s="44"/>
      <c r="H160" s="44"/>
      <c r="I160" s="44"/>
      <c r="J160" s="44"/>
      <c r="K160" s="44"/>
      <c r="L160" s="44"/>
      <c r="N160" s="44"/>
      <c r="O160" s="44"/>
      <c r="P160" s="44"/>
      <c r="Q160" s="44"/>
      <c r="R160" s="44"/>
      <c r="S160" s="44"/>
      <c r="X160" s="6"/>
      <c r="Y160" s="77"/>
      <c r="Z160" s="44"/>
      <c r="AA160" s="44"/>
      <c r="AB160" s="44"/>
      <c r="AC160" s="44"/>
      <c r="AD160" s="44"/>
      <c r="AE160" s="44"/>
      <c r="AG160" s="44"/>
      <c r="AH160" s="44"/>
      <c r="AI160" s="44"/>
      <c r="AJ160" s="44"/>
      <c r="AK160" s="44"/>
      <c r="AL160" s="44"/>
    </row>
    <row r="161" spans="5:38" x14ac:dyDescent="0.25">
      <c r="E161" s="6"/>
      <c r="F161" s="77"/>
      <c r="G161" s="44"/>
      <c r="H161" s="44"/>
      <c r="I161" s="44"/>
      <c r="J161" s="44"/>
      <c r="K161" s="44"/>
      <c r="L161" s="44"/>
      <c r="N161" s="44"/>
      <c r="O161" s="44"/>
      <c r="P161" s="44"/>
      <c r="Q161" s="44"/>
      <c r="R161" s="44"/>
      <c r="S161" s="44"/>
      <c r="X161" s="6"/>
      <c r="Y161" s="77"/>
      <c r="Z161" s="44"/>
      <c r="AA161" s="44"/>
      <c r="AB161" s="44"/>
      <c r="AC161" s="44"/>
      <c r="AD161" s="44"/>
      <c r="AE161" s="44"/>
      <c r="AG161" s="44"/>
      <c r="AH161" s="44"/>
      <c r="AI161" s="44"/>
      <c r="AJ161" s="44"/>
      <c r="AK161" s="44"/>
      <c r="AL161" s="44"/>
    </row>
    <row r="162" spans="5:38" x14ac:dyDescent="0.25">
      <c r="E162" s="6"/>
      <c r="F162" s="77"/>
      <c r="G162" s="44"/>
      <c r="H162" s="44"/>
      <c r="I162" s="44"/>
      <c r="J162" s="44"/>
      <c r="K162" s="44"/>
      <c r="L162" s="44"/>
      <c r="N162" s="44"/>
      <c r="O162" s="44"/>
      <c r="P162" s="44"/>
      <c r="Q162" s="44"/>
      <c r="R162" s="44"/>
      <c r="S162" s="44"/>
      <c r="X162" s="6"/>
      <c r="Y162" s="77"/>
      <c r="Z162" s="44"/>
      <c r="AA162" s="44"/>
      <c r="AB162" s="44"/>
      <c r="AC162" s="44"/>
      <c r="AD162" s="44"/>
      <c r="AE162" s="44"/>
      <c r="AG162" s="44"/>
      <c r="AH162" s="44"/>
      <c r="AI162" s="44"/>
      <c r="AJ162" s="44"/>
      <c r="AK162" s="44"/>
      <c r="AL162" s="44"/>
    </row>
    <row r="163" spans="5:38" x14ac:dyDescent="0.25">
      <c r="E163" s="6"/>
      <c r="F163" s="77"/>
      <c r="G163" s="44"/>
      <c r="H163" s="44"/>
      <c r="I163" s="44"/>
      <c r="J163" s="44"/>
      <c r="K163" s="44"/>
      <c r="L163" s="44"/>
      <c r="N163" s="44"/>
      <c r="O163" s="44"/>
      <c r="P163" s="44"/>
      <c r="Q163" s="44"/>
      <c r="R163" s="44"/>
      <c r="S163" s="44"/>
      <c r="X163" s="6"/>
      <c r="Y163" s="77"/>
      <c r="Z163" s="44"/>
      <c r="AA163" s="44"/>
      <c r="AB163" s="44"/>
      <c r="AC163" s="44"/>
      <c r="AD163" s="44"/>
      <c r="AE163" s="44"/>
      <c r="AG163" s="44"/>
      <c r="AH163" s="44"/>
      <c r="AI163" s="44"/>
      <c r="AJ163" s="44"/>
      <c r="AK163" s="44"/>
      <c r="AL163" s="44"/>
    </row>
    <row r="164" spans="5:38" x14ac:dyDescent="0.25">
      <c r="E164" s="6"/>
      <c r="F164" s="77"/>
      <c r="G164" s="44"/>
      <c r="H164" s="44"/>
      <c r="I164" s="44"/>
      <c r="J164" s="44"/>
      <c r="K164" s="44"/>
      <c r="L164" s="44"/>
      <c r="N164" s="44"/>
      <c r="O164" s="44"/>
      <c r="P164" s="44"/>
      <c r="Q164" s="44"/>
      <c r="R164" s="44"/>
      <c r="S164" s="44"/>
      <c r="X164" s="6"/>
      <c r="Y164" s="77"/>
      <c r="Z164" s="44"/>
      <c r="AA164" s="44"/>
      <c r="AB164" s="44"/>
      <c r="AC164" s="44"/>
      <c r="AD164" s="44"/>
      <c r="AE164" s="44"/>
      <c r="AG164" s="44"/>
      <c r="AH164" s="44"/>
      <c r="AI164" s="44"/>
      <c r="AJ164" s="44"/>
      <c r="AK164" s="44"/>
      <c r="AL164" s="44"/>
    </row>
    <row r="165" spans="5:38" x14ac:dyDescent="0.25">
      <c r="E165" s="6"/>
      <c r="F165" s="77"/>
      <c r="G165" s="44"/>
      <c r="H165" s="44"/>
      <c r="I165" s="44"/>
      <c r="J165" s="44"/>
      <c r="K165" s="44"/>
      <c r="L165" s="44"/>
      <c r="N165" s="44"/>
      <c r="O165" s="44"/>
      <c r="P165" s="44"/>
      <c r="Q165" s="44"/>
      <c r="R165" s="44"/>
      <c r="S165" s="44"/>
      <c r="X165" s="6"/>
      <c r="Y165" s="77"/>
      <c r="Z165" s="44"/>
      <c r="AA165" s="44"/>
      <c r="AB165" s="44"/>
      <c r="AC165" s="44"/>
      <c r="AD165" s="44"/>
      <c r="AE165" s="44"/>
      <c r="AG165" s="44"/>
      <c r="AH165" s="44"/>
      <c r="AI165" s="44"/>
      <c r="AJ165" s="44"/>
      <c r="AK165" s="44"/>
      <c r="AL165" s="44"/>
    </row>
    <row r="166" spans="5:38" x14ac:dyDescent="0.25">
      <c r="E166" s="6"/>
      <c r="F166" s="77"/>
      <c r="G166" s="44"/>
      <c r="H166" s="44"/>
      <c r="I166" s="44"/>
      <c r="J166" s="44"/>
      <c r="K166" s="44"/>
      <c r="L166" s="44"/>
      <c r="N166" s="44"/>
      <c r="O166" s="44"/>
      <c r="P166" s="44"/>
      <c r="Q166" s="44"/>
      <c r="R166" s="44"/>
      <c r="S166" s="44"/>
      <c r="X166" s="6"/>
      <c r="Y166" s="77"/>
      <c r="Z166" s="44"/>
      <c r="AA166" s="44"/>
      <c r="AB166" s="44"/>
      <c r="AC166" s="44"/>
      <c r="AD166" s="44"/>
      <c r="AE166" s="44"/>
      <c r="AG166" s="44"/>
      <c r="AH166" s="44"/>
      <c r="AI166" s="44"/>
      <c r="AJ166" s="44"/>
      <c r="AK166" s="44"/>
      <c r="AL166" s="44"/>
    </row>
    <row r="167" spans="5:38" x14ac:dyDescent="0.25">
      <c r="E167" s="6"/>
      <c r="F167" s="77"/>
      <c r="G167" s="44"/>
      <c r="H167" s="44"/>
      <c r="I167" s="44"/>
      <c r="J167" s="44"/>
      <c r="K167" s="44"/>
      <c r="L167" s="44"/>
      <c r="N167" s="44"/>
      <c r="O167" s="44"/>
      <c r="P167" s="44"/>
      <c r="Q167" s="44"/>
      <c r="R167" s="44"/>
      <c r="S167" s="44"/>
      <c r="X167" s="6"/>
      <c r="Y167" s="77"/>
      <c r="Z167" s="44"/>
      <c r="AA167" s="44"/>
      <c r="AB167" s="44"/>
      <c r="AC167" s="44"/>
      <c r="AD167" s="44"/>
      <c r="AE167" s="44"/>
      <c r="AG167" s="44"/>
      <c r="AH167" s="44"/>
      <c r="AI167" s="44"/>
      <c r="AJ167" s="44"/>
      <c r="AK167" s="44"/>
      <c r="AL167" s="44"/>
    </row>
    <row r="168" spans="5:38" x14ac:dyDescent="0.25">
      <c r="E168" s="6"/>
      <c r="G168" s="44"/>
      <c r="H168" s="44"/>
      <c r="I168" s="44"/>
      <c r="J168" s="44"/>
      <c r="K168" s="44"/>
      <c r="L168" s="44"/>
      <c r="N168" s="44"/>
      <c r="O168" s="44"/>
      <c r="P168" s="44"/>
      <c r="Q168" s="44"/>
      <c r="R168" s="44"/>
      <c r="S168" s="44"/>
      <c r="X168" s="6"/>
      <c r="Y168" s="77"/>
      <c r="Z168" s="44"/>
      <c r="AA168" s="44"/>
      <c r="AB168" s="44"/>
      <c r="AC168" s="44"/>
      <c r="AD168" s="44"/>
      <c r="AE168" s="44"/>
      <c r="AG168" s="44"/>
      <c r="AH168" s="44"/>
      <c r="AI168" s="44"/>
      <c r="AJ168" s="44"/>
      <c r="AK168" s="44"/>
      <c r="AL168" s="44"/>
    </row>
    <row r="169" spans="5:38" x14ac:dyDescent="0.25">
      <c r="E169" s="6"/>
      <c r="G169" s="44"/>
      <c r="H169" s="44"/>
      <c r="I169" s="44"/>
      <c r="J169" s="44"/>
      <c r="K169" s="44"/>
      <c r="L169" s="44"/>
      <c r="N169" s="44"/>
      <c r="O169" s="44"/>
      <c r="P169" s="44"/>
      <c r="Q169" s="44"/>
      <c r="R169" s="44"/>
      <c r="S169" s="44"/>
      <c r="X169" s="6"/>
      <c r="Y169" s="77"/>
      <c r="Z169" s="44"/>
      <c r="AA169" s="44"/>
      <c r="AB169" s="44"/>
      <c r="AC169" s="44"/>
      <c r="AD169" s="44"/>
      <c r="AE169" s="44"/>
      <c r="AG169" s="44"/>
      <c r="AH169" s="44"/>
      <c r="AI169" s="44"/>
      <c r="AJ169" s="44"/>
      <c r="AK169" s="44"/>
      <c r="AL169" s="44"/>
    </row>
    <row r="170" spans="5:38" x14ac:dyDescent="0.25">
      <c r="E170" s="6"/>
      <c r="G170" s="44"/>
      <c r="H170" s="44"/>
      <c r="I170" s="44"/>
      <c r="J170" s="44"/>
      <c r="K170" s="44"/>
      <c r="L170" s="44"/>
      <c r="N170" s="44"/>
      <c r="O170" s="44"/>
      <c r="P170" s="44"/>
      <c r="Q170" s="44"/>
      <c r="R170" s="44"/>
      <c r="S170" s="44"/>
      <c r="X170" s="6"/>
      <c r="Y170" s="77"/>
      <c r="Z170" s="44"/>
      <c r="AA170" s="44"/>
      <c r="AB170" s="44"/>
      <c r="AC170" s="44"/>
      <c r="AD170" s="44"/>
      <c r="AE170" s="44"/>
      <c r="AG170" s="44"/>
      <c r="AH170" s="44"/>
      <c r="AI170" s="44"/>
      <c r="AJ170" s="44"/>
      <c r="AK170" s="44"/>
      <c r="AL170" s="44"/>
    </row>
    <row r="171" spans="5:38" x14ac:dyDescent="0.25">
      <c r="E171" s="6"/>
      <c r="G171" s="44"/>
      <c r="H171" s="44"/>
      <c r="I171" s="44"/>
      <c r="J171" s="44"/>
      <c r="K171" s="44"/>
      <c r="L171" s="44"/>
      <c r="N171" s="44"/>
      <c r="O171" s="44"/>
      <c r="P171" s="44"/>
      <c r="Q171" s="44"/>
      <c r="R171" s="44"/>
      <c r="S171" s="44"/>
      <c r="X171" s="6"/>
      <c r="Y171" s="77"/>
      <c r="Z171" s="44"/>
      <c r="AA171" s="44"/>
      <c r="AB171" s="44"/>
      <c r="AC171" s="44"/>
      <c r="AD171" s="44"/>
      <c r="AE171" s="44"/>
      <c r="AG171" s="44"/>
      <c r="AH171" s="44"/>
      <c r="AI171" s="44"/>
      <c r="AJ171" s="44"/>
      <c r="AK171" s="44"/>
      <c r="AL171" s="44"/>
    </row>
    <row r="172" spans="5:38" x14ac:dyDescent="0.25">
      <c r="E172" s="6"/>
      <c r="G172" s="44"/>
      <c r="H172" s="44"/>
      <c r="I172" s="44"/>
      <c r="J172" s="44"/>
      <c r="K172" s="44"/>
      <c r="L172" s="44"/>
      <c r="N172" s="44"/>
      <c r="O172" s="44"/>
      <c r="P172" s="44"/>
      <c r="Q172" s="44"/>
      <c r="R172" s="44"/>
      <c r="S172" s="44"/>
      <c r="X172" s="6"/>
      <c r="Y172" s="77"/>
      <c r="Z172" s="44"/>
      <c r="AA172" s="44"/>
      <c r="AB172" s="44"/>
      <c r="AC172" s="44"/>
      <c r="AD172" s="44"/>
      <c r="AE172" s="44"/>
      <c r="AG172" s="44"/>
      <c r="AH172" s="44"/>
      <c r="AI172" s="44"/>
      <c r="AJ172" s="44"/>
      <c r="AK172" s="44"/>
      <c r="AL172" s="44"/>
    </row>
    <row r="173" spans="5:38" x14ac:dyDescent="0.25">
      <c r="E173" s="6"/>
      <c r="G173" s="44"/>
      <c r="H173" s="44"/>
      <c r="I173" s="44"/>
      <c r="J173" s="44"/>
      <c r="K173" s="44"/>
      <c r="L173" s="44"/>
      <c r="N173" s="44"/>
      <c r="O173" s="44"/>
      <c r="P173" s="44"/>
      <c r="Q173" s="44"/>
      <c r="R173" s="44"/>
      <c r="S173" s="44"/>
      <c r="X173" s="6"/>
      <c r="Y173" s="77"/>
      <c r="Z173" s="44"/>
      <c r="AA173" s="44"/>
      <c r="AB173" s="44"/>
      <c r="AC173" s="44"/>
      <c r="AD173" s="44"/>
      <c r="AE173" s="44"/>
      <c r="AG173" s="44"/>
      <c r="AH173" s="44"/>
      <c r="AI173" s="44"/>
      <c r="AJ173" s="44"/>
      <c r="AK173" s="44"/>
      <c r="AL173" s="44"/>
    </row>
    <row r="174" spans="5:38" x14ac:dyDescent="0.25">
      <c r="E174" s="6"/>
      <c r="G174" s="44"/>
      <c r="H174" s="44"/>
      <c r="I174" s="44"/>
      <c r="J174" s="44"/>
      <c r="K174" s="44"/>
      <c r="L174" s="44"/>
      <c r="N174" s="44"/>
      <c r="O174" s="44"/>
      <c r="P174" s="44"/>
      <c r="Q174" s="44"/>
      <c r="R174" s="44"/>
      <c r="S174" s="44"/>
      <c r="X174" s="6"/>
      <c r="Y174" s="77"/>
      <c r="Z174" s="44"/>
      <c r="AA174" s="44"/>
      <c r="AB174" s="44"/>
      <c r="AC174" s="44"/>
      <c r="AD174" s="44"/>
      <c r="AE174" s="44"/>
      <c r="AG174" s="44"/>
      <c r="AH174" s="44"/>
      <c r="AI174" s="44"/>
      <c r="AJ174" s="44"/>
      <c r="AK174" s="44"/>
      <c r="AL174" s="44"/>
    </row>
    <row r="175" spans="5:38" x14ac:dyDescent="0.25">
      <c r="E175" s="6"/>
      <c r="G175" s="44"/>
      <c r="H175" s="44"/>
      <c r="I175" s="44"/>
      <c r="J175" s="44"/>
      <c r="K175" s="44"/>
      <c r="L175" s="44"/>
      <c r="N175" s="44"/>
      <c r="O175" s="44"/>
      <c r="P175" s="44"/>
      <c r="Q175" s="44"/>
      <c r="R175" s="44"/>
      <c r="S175" s="44"/>
      <c r="X175" s="6"/>
      <c r="Y175" s="77"/>
      <c r="Z175" s="44"/>
      <c r="AA175" s="44"/>
      <c r="AB175" s="44"/>
      <c r="AC175" s="44"/>
      <c r="AD175" s="44"/>
      <c r="AE175" s="44"/>
      <c r="AG175" s="44"/>
      <c r="AH175" s="44"/>
      <c r="AI175" s="44"/>
      <c r="AJ175" s="44"/>
      <c r="AK175" s="44"/>
      <c r="AL175" s="44"/>
    </row>
    <row r="176" spans="5:38" x14ac:dyDescent="0.25">
      <c r="E176" s="6"/>
      <c r="G176" s="44"/>
      <c r="H176" s="44"/>
      <c r="I176" s="44"/>
      <c r="J176" s="44"/>
      <c r="K176" s="44"/>
      <c r="L176" s="44"/>
      <c r="N176" s="44"/>
      <c r="O176" s="44"/>
      <c r="P176" s="44"/>
      <c r="Q176" s="44"/>
      <c r="R176" s="44"/>
      <c r="S176" s="44"/>
      <c r="X176" s="6"/>
      <c r="Y176" s="77"/>
      <c r="Z176" s="44"/>
      <c r="AA176" s="44"/>
      <c r="AB176" s="44"/>
      <c r="AC176" s="44"/>
      <c r="AD176" s="44"/>
      <c r="AE176" s="44"/>
      <c r="AG176" s="44"/>
      <c r="AH176" s="44"/>
      <c r="AI176" s="44"/>
      <c r="AJ176" s="44"/>
      <c r="AK176" s="44"/>
      <c r="AL176" s="44"/>
    </row>
    <row r="177" spans="5:38" x14ac:dyDescent="0.25">
      <c r="E177" s="6"/>
      <c r="G177" s="44"/>
      <c r="H177" s="44"/>
      <c r="I177" s="44"/>
      <c r="J177" s="44"/>
      <c r="K177" s="44"/>
      <c r="L177" s="44"/>
      <c r="N177" s="44"/>
      <c r="O177" s="44"/>
      <c r="P177" s="44"/>
      <c r="Q177" s="44"/>
      <c r="R177" s="44"/>
      <c r="S177" s="44"/>
      <c r="X177" s="6"/>
      <c r="Y177" s="77"/>
      <c r="Z177" s="44"/>
      <c r="AA177" s="44"/>
      <c r="AB177" s="44"/>
      <c r="AC177" s="44"/>
      <c r="AD177" s="44"/>
      <c r="AE177" s="44"/>
      <c r="AG177" s="44"/>
      <c r="AH177" s="44"/>
      <c r="AI177" s="44"/>
      <c r="AJ177" s="44"/>
      <c r="AK177" s="44"/>
      <c r="AL177" s="44"/>
    </row>
    <row r="178" spans="5:38" x14ac:dyDescent="0.25">
      <c r="E178" s="6"/>
      <c r="G178" s="44"/>
      <c r="H178" s="44"/>
      <c r="I178" s="44"/>
      <c r="J178" s="44"/>
      <c r="K178" s="44"/>
      <c r="L178" s="44"/>
      <c r="N178" s="44"/>
      <c r="O178" s="44"/>
      <c r="P178" s="44"/>
      <c r="Q178" s="44"/>
      <c r="R178" s="44"/>
      <c r="S178" s="44"/>
      <c r="X178" s="6"/>
      <c r="Y178" s="77"/>
      <c r="Z178" s="44"/>
      <c r="AA178" s="44"/>
      <c r="AB178" s="44"/>
      <c r="AC178" s="44"/>
      <c r="AD178" s="44"/>
      <c r="AE178" s="44"/>
      <c r="AG178" s="44"/>
      <c r="AH178" s="44"/>
      <c r="AI178" s="44"/>
      <c r="AJ178" s="44"/>
      <c r="AK178" s="44"/>
      <c r="AL178" s="44"/>
    </row>
    <row r="179" spans="5:38" x14ac:dyDescent="0.25">
      <c r="E179" s="6"/>
      <c r="G179" s="44"/>
      <c r="H179" s="44"/>
      <c r="I179" s="44"/>
      <c r="J179" s="44"/>
      <c r="K179" s="44"/>
      <c r="L179" s="44"/>
      <c r="N179" s="44"/>
      <c r="O179" s="44"/>
      <c r="P179" s="44"/>
      <c r="Q179" s="44"/>
      <c r="R179" s="44"/>
      <c r="S179" s="44"/>
      <c r="X179" s="6"/>
      <c r="Y179" s="77"/>
      <c r="Z179" s="44"/>
      <c r="AA179" s="44"/>
      <c r="AB179" s="44"/>
      <c r="AC179" s="44"/>
      <c r="AD179" s="44"/>
      <c r="AE179" s="44"/>
      <c r="AG179" s="44"/>
      <c r="AH179" s="44"/>
      <c r="AI179" s="44"/>
      <c r="AJ179" s="44"/>
      <c r="AK179" s="44"/>
      <c r="AL179" s="44"/>
    </row>
    <row r="180" spans="5:38" x14ac:dyDescent="0.25">
      <c r="E180" s="6"/>
      <c r="G180" s="44"/>
      <c r="H180" s="44"/>
      <c r="I180" s="44"/>
      <c r="J180" s="44"/>
      <c r="K180" s="44"/>
      <c r="L180" s="44"/>
      <c r="N180" s="44"/>
      <c r="O180" s="44"/>
      <c r="P180" s="44"/>
      <c r="Q180" s="44"/>
      <c r="R180" s="44"/>
      <c r="S180" s="44"/>
      <c r="X180" s="6"/>
      <c r="Y180" s="77"/>
      <c r="Z180" s="44"/>
      <c r="AA180" s="44"/>
      <c r="AB180" s="44"/>
      <c r="AC180" s="44"/>
      <c r="AD180" s="44"/>
      <c r="AE180" s="44"/>
      <c r="AG180" s="44"/>
      <c r="AH180" s="44"/>
      <c r="AI180" s="44"/>
      <c r="AJ180" s="44"/>
      <c r="AK180" s="44"/>
      <c r="AL180" s="44"/>
    </row>
    <row r="181" spans="5:38" x14ac:dyDescent="0.25">
      <c r="E181" s="6"/>
      <c r="G181" s="44"/>
      <c r="H181" s="44"/>
      <c r="I181" s="44"/>
      <c r="J181" s="44"/>
      <c r="K181" s="44"/>
      <c r="L181" s="44"/>
      <c r="N181" s="44"/>
      <c r="O181" s="44"/>
      <c r="P181" s="44"/>
      <c r="Q181" s="44"/>
      <c r="R181" s="44"/>
      <c r="S181" s="44"/>
      <c r="X181" s="6"/>
      <c r="Y181" s="77"/>
      <c r="Z181" s="44"/>
      <c r="AA181" s="44"/>
      <c r="AB181" s="44"/>
      <c r="AC181" s="44"/>
      <c r="AD181" s="44"/>
      <c r="AE181" s="44"/>
      <c r="AG181" s="44"/>
      <c r="AH181" s="44"/>
      <c r="AI181" s="44"/>
      <c r="AJ181" s="44"/>
      <c r="AK181" s="44"/>
      <c r="AL181" s="44"/>
    </row>
    <row r="182" spans="5:38" x14ac:dyDescent="0.25">
      <c r="E182" s="6"/>
      <c r="G182" s="44"/>
      <c r="H182" s="44"/>
      <c r="I182" s="44"/>
      <c r="J182" s="44"/>
      <c r="K182" s="44"/>
      <c r="L182" s="44"/>
      <c r="N182" s="44"/>
      <c r="O182" s="44"/>
      <c r="P182" s="44"/>
      <c r="Q182" s="44"/>
      <c r="R182" s="44"/>
      <c r="S182" s="44"/>
      <c r="X182" s="6"/>
      <c r="Y182" s="77"/>
      <c r="Z182" s="44"/>
      <c r="AA182" s="44"/>
      <c r="AB182" s="44"/>
      <c r="AC182" s="44"/>
      <c r="AD182" s="44"/>
      <c r="AE182" s="44"/>
      <c r="AG182" s="44"/>
      <c r="AH182" s="44"/>
      <c r="AI182" s="44"/>
      <c r="AJ182" s="44"/>
      <c r="AK182" s="44"/>
      <c r="AL182" s="44"/>
    </row>
    <row r="183" spans="5:38" x14ac:dyDescent="0.25">
      <c r="E183" s="6"/>
      <c r="G183" s="44"/>
      <c r="H183" s="44"/>
      <c r="I183" s="44"/>
      <c r="J183" s="44"/>
      <c r="K183" s="44"/>
      <c r="L183" s="44"/>
      <c r="N183" s="44"/>
      <c r="O183" s="44"/>
      <c r="P183" s="44"/>
      <c r="Q183" s="44"/>
      <c r="R183" s="44"/>
      <c r="S183" s="44"/>
      <c r="X183" s="6"/>
      <c r="Y183" s="77"/>
      <c r="Z183" s="44"/>
      <c r="AA183" s="44"/>
      <c r="AB183" s="44"/>
      <c r="AC183" s="44"/>
      <c r="AD183" s="44"/>
      <c r="AE183" s="44"/>
      <c r="AG183" s="44"/>
      <c r="AH183" s="44"/>
      <c r="AI183" s="44"/>
      <c r="AJ183" s="44"/>
      <c r="AK183" s="44"/>
      <c r="AL183" s="44"/>
    </row>
    <row r="184" spans="5:38" x14ac:dyDescent="0.25">
      <c r="E184" s="6"/>
      <c r="G184" s="44"/>
      <c r="H184" s="44"/>
      <c r="I184" s="44"/>
      <c r="J184" s="44"/>
      <c r="K184" s="44"/>
      <c r="L184" s="44"/>
      <c r="N184" s="44"/>
      <c r="O184" s="44"/>
      <c r="P184" s="44"/>
      <c r="Q184" s="44"/>
      <c r="R184" s="44"/>
      <c r="S184" s="44"/>
      <c r="X184" s="6"/>
      <c r="Y184" s="77"/>
      <c r="Z184" s="44"/>
      <c r="AA184" s="44"/>
      <c r="AB184" s="44"/>
      <c r="AC184" s="44"/>
      <c r="AD184" s="44"/>
      <c r="AE184" s="44"/>
      <c r="AG184" s="44"/>
      <c r="AH184" s="44"/>
      <c r="AI184" s="44"/>
      <c r="AJ184" s="44"/>
      <c r="AK184" s="44"/>
      <c r="AL184" s="44"/>
    </row>
    <row r="185" spans="5:38" x14ac:dyDescent="0.25">
      <c r="E185" s="6"/>
      <c r="G185" s="44"/>
      <c r="H185" s="44"/>
      <c r="I185" s="44"/>
      <c r="J185" s="44"/>
      <c r="K185" s="44"/>
      <c r="L185" s="44"/>
      <c r="N185" s="44"/>
      <c r="O185" s="44"/>
      <c r="P185" s="44"/>
      <c r="Q185" s="44"/>
      <c r="R185" s="44"/>
      <c r="S185" s="44"/>
      <c r="X185" s="6"/>
      <c r="Y185" s="77"/>
      <c r="Z185" s="44"/>
      <c r="AA185" s="44"/>
      <c r="AB185" s="44"/>
      <c r="AC185" s="44"/>
      <c r="AD185" s="44"/>
      <c r="AE185" s="44"/>
      <c r="AG185" s="44"/>
      <c r="AH185" s="44"/>
      <c r="AI185" s="44"/>
      <c r="AJ185" s="44"/>
      <c r="AK185" s="44"/>
      <c r="AL185" s="44"/>
    </row>
    <row r="186" spans="5:38" x14ac:dyDescent="0.25">
      <c r="E186" s="6"/>
      <c r="G186" s="44"/>
      <c r="H186" s="44"/>
      <c r="I186" s="44"/>
      <c r="J186" s="44"/>
      <c r="K186" s="44"/>
      <c r="L186" s="44"/>
      <c r="N186" s="44"/>
      <c r="O186" s="44"/>
      <c r="P186" s="44"/>
      <c r="Q186" s="44"/>
      <c r="R186" s="44"/>
      <c r="S186" s="44"/>
      <c r="X186" s="6"/>
      <c r="Y186" s="77"/>
      <c r="Z186" s="44"/>
      <c r="AA186" s="44"/>
      <c r="AB186" s="44"/>
      <c r="AC186" s="44"/>
      <c r="AD186" s="44"/>
      <c r="AE186" s="44"/>
      <c r="AG186" s="44"/>
      <c r="AH186" s="44"/>
      <c r="AI186" s="44"/>
      <c r="AJ186" s="44"/>
      <c r="AK186" s="44"/>
      <c r="AL186" s="44"/>
    </row>
    <row r="187" spans="5:38" x14ac:dyDescent="0.25">
      <c r="E187" s="6"/>
      <c r="G187" s="44"/>
      <c r="H187" s="44"/>
      <c r="I187" s="44"/>
      <c r="J187" s="44"/>
      <c r="K187" s="44"/>
      <c r="L187" s="44"/>
      <c r="N187" s="44"/>
      <c r="O187" s="44"/>
      <c r="P187" s="44"/>
      <c r="Q187" s="44"/>
      <c r="R187" s="44"/>
      <c r="S187" s="44"/>
      <c r="X187" s="6"/>
      <c r="Y187" s="77"/>
      <c r="Z187" s="44"/>
      <c r="AA187" s="44"/>
      <c r="AB187" s="44"/>
      <c r="AC187" s="44"/>
      <c r="AD187" s="44"/>
      <c r="AE187" s="44"/>
      <c r="AG187" s="44"/>
      <c r="AH187" s="44"/>
      <c r="AI187" s="44"/>
      <c r="AJ187" s="44"/>
      <c r="AK187" s="44"/>
      <c r="AL187" s="44"/>
    </row>
    <row r="188" spans="5:38" x14ac:dyDescent="0.25">
      <c r="E188" s="6"/>
      <c r="G188" s="44"/>
      <c r="H188" s="44"/>
      <c r="I188" s="44"/>
      <c r="J188" s="44"/>
      <c r="K188" s="44"/>
      <c r="L188" s="44"/>
      <c r="N188" s="44"/>
      <c r="O188" s="44"/>
      <c r="P188" s="44"/>
      <c r="Q188" s="44"/>
      <c r="R188" s="44"/>
      <c r="S188" s="44"/>
      <c r="X188" s="6"/>
      <c r="Y188" s="77"/>
      <c r="Z188" s="44"/>
      <c r="AA188" s="44"/>
      <c r="AB188" s="44"/>
      <c r="AC188" s="44"/>
      <c r="AD188" s="44"/>
      <c r="AE188" s="44"/>
      <c r="AG188" s="44"/>
      <c r="AH188" s="44"/>
      <c r="AI188" s="44"/>
      <c r="AJ188" s="44"/>
      <c r="AK188" s="44"/>
      <c r="AL188" s="44"/>
    </row>
    <row r="189" spans="5:38" x14ac:dyDescent="0.25">
      <c r="E189" s="6"/>
      <c r="G189" s="44"/>
      <c r="H189" s="44"/>
      <c r="I189" s="44"/>
      <c r="J189" s="44"/>
      <c r="K189" s="44"/>
      <c r="L189" s="44"/>
      <c r="N189" s="44"/>
      <c r="O189" s="44"/>
      <c r="P189" s="44"/>
      <c r="Q189" s="44"/>
      <c r="R189" s="44"/>
      <c r="S189" s="44"/>
      <c r="X189" s="6"/>
      <c r="Y189" s="77"/>
      <c r="Z189" s="44"/>
      <c r="AA189" s="44"/>
      <c r="AB189" s="44"/>
      <c r="AC189" s="44"/>
      <c r="AD189" s="44"/>
      <c r="AE189" s="44"/>
      <c r="AG189" s="44"/>
      <c r="AH189" s="44"/>
      <c r="AI189" s="44"/>
      <c r="AJ189" s="44"/>
      <c r="AK189" s="44"/>
      <c r="AL189" s="44"/>
    </row>
    <row r="190" spans="5:38" x14ac:dyDescent="0.25">
      <c r="E190" s="6"/>
      <c r="G190" s="44"/>
      <c r="H190" s="44"/>
      <c r="I190" s="44"/>
      <c r="J190" s="44"/>
      <c r="K190" s="44"/>
      <c r="L190" s="44"/>
      <c r="N190" s="44"/>
      <c r="O190" s="44"/>
      <c r="P190" s="44"/>
      <c r="Q190" s="44"/>
      <c r="R190" s="44"/>
      <c r="S190" s="44"/>
      <c r="X190" s="6"/>
      <c r="Y190" s="77"/>
      <c r="Z190" s="44"/>
      <c r="AA190" s="44"/>
      <c r="AB190" s="44"/>
      <c r="AC190" s="44"/>
      <c r="AD190" s="44"/>
      <c r="AE190" s="44"/>
      <c r="AG190" s="44"/>
      <c r="AH190" s="44"/>
      <c r="AI190" s="44"/>
      <c r="AJ190" s="44"/>
      <c r="AK190" s="44"/>
      <c r="AL190" s="44"/>
    </row>
    <row r="191" spans="5:38" x14ac:dyDescent="0.25">
      <c r="E191" s="6"/>
      <c r="G191" s="44"/>
      <c r="H191" s="44"/>
      <c r="I191" s="44"/>
      <c r="J191" s="44"/>
      <c r="K191" s="44"/>
      <c r="L191" s="44"/>
      <c r="N191" s="44"/>
      <c r="O191" s="44"/>
      <c r="P191" s="44"/>
      <c r="Q191" s="44"/>
      <c r="R191" s="44"/>
      <c r="S191" s="44"/>
      <c r="X191" s="6"/>
      <c r="Y191" s="77"/>
      <c r="Z191" s="44"/>
      <c r="AA191" s="44"/>
      <c r="AB191" s="44"/>
      <c r="AC191" s="44"/>
      <c r="AD191" s="44"/>
      <c r="AE191" s="44"/>
      <c r="AG191" s="44"/>
      <c r="AH191" s="44"/>
      <c r="AI191" s="44"/>
      <c r="AJ191" s="44"/>
      <c r="AK191" s="44"/>
      <c r="AL191" s="44"/>
    </row>
    <row r="192" spans="5:38" x14ac:dyDescent="0.25">
      <c r="E192" s="6"/>
      <c r="G192" s="44"/>
      <c r="H192" s="44"/>
      <c r="I192" s="44"/>
      <c r="J192" s="44"/>
      <c r="K192" s="44"/>
      <c r="L192" s="44"/>
      <c r="N192" s="44"/>
      <c r="O192" s="44"/>
      <c r="P192" s="44"/>
      <c r="Q192" s="44"/>
      <c r="R192" s="44"/>
      <c r="S192" s="44"/>
      <c r="X192" s="6"/>
      <c r="Y192" s="77"/>
      <c r="Z192" s="44"/>
      <c r="AA192" s="44"/>
      <c r="AB192" s="44"/>
      <c r="AC192" s="44"/>
      <c r="AD192" s="44"/>
      <c r="AE192" s="44"/>
      <c r="AG192" s="44"/>
      <c r="AH192" s="44"/>
      <c r="AI192" s="44"/>
      <c r="AJ192" s="44"/>
      <c r="AK192" s="44"/>
      <c r="AL192" s="44"/>
    </row>
    <row r="193" spans="5:38" x14ac:dyDescent="0.25">
      <c r="E193" s="6"/>
      <c r="G193" s="44"/>
      <c r="H193" s="44"/>
      <c r="I193" s="44"/>
      <c r="J193" s="44"/>
      <c r="K193" s="44"/>
      <c r="L193" s="44"/>
      <c r="N193" s="44"/>
      <c r="O193" s="44"/>
      <c r="P193" s="44"/>
      <c r="Q193" s="44"/>
      <c r="R193" s="44"/>
      <c r="S193" s="44"/>
      <c r="X193" s="6"/>
      <c r="Y193" s="77"/>
      <c r="Z193" s="44"/>
      <c r="AA193" s="44"/>
      <c r="AB193" s="44"/>
      <c r="AC193" s="44"/>
      <c r="AD193" s="44"/>
      <c r="AE193" s="44"/>
      <c r="AG193" s="44"/>
      <c r="AH193" s="44"/>
      <c r="AI193" s="44"/>
      <c r="AJ193" s="44"/>
      <c r="AK193" s="44"/>
      <c r="AL193" s="44"/>
    </row>
    <row r="194" spans="5:38" x14ac:dyDescent="0.25">
      <c r="E194" s="6"/>
      <c r="G194" s="44"/>
      <c r="H194" s="44"/>
      <c r="I194" s="44"/>
      <c r="J194" s="44"/>
      <c r="K194" s="44"/>
      <c r="L194" s="44"/>
      <c r="N194" s="44"/>
      <c r="O194" s="44"/>
      <c r="P194" s="44"/>
      <c r="Q194" s="44"/>
      <c r="R194" s="44"/>
      <c r="S194" s="44"/>
      <c r="X194" s="6"/>
      <c r="Y194" s="77"/>
      <c r="Z194" s="44"/>
      <c r="AA194" s="44"/>
      <c r="AB194" s="44"/>
      <c r="AC194" s="44"/>
      <c r="AD194" s="44"/>
      <c r="AE194" s="44"/>
      <c r="AG194" s="44"/>
      <c r="AH194" s="44"/>
      <c r="AI194" s="44"/>
      <c r="AJ194" s="44"/>
      <c r="AK194" s="44"/>
      <c r="AL194" s="44"/>
    </row>
    <row r="195" spans="5:38" x14ac:dyDescent="0.25">
      <c r="E195" s="6"/>
      <c r="G195" s="44"/>
      <c r="H195" s="44"/>
      <c r="I195" s="44"/>
      <c r="J195" s="44"/>
      <c r="K195" s="44"/>
      <c r="L195" s="44"/>
      <c r="N195" s="44"/>
      <c r="O195" s="44"/>
      <c r="P195" s="44"/>
      <c r="Q195" s="44"/>
      <c r="R195" s="44"/>
      <c r="S195" s="44"/>
      <c r="X195" s="6"/>
      <c r="Y195" s="77"/>
      <c r="Z195" s="44"/>
      <c r="AA195" s="44"/>
      <c r="AB195" s="44"/>
      <c r="AC195" s="44"/>
      <c r="AD195" s="44"/>
      <c r="AE195" s="44"/>
      <c r="AG195" s="44"/>
      <c r="AH195" s="44"/>
      <c r="AI195" s="44"/>
      <c r="AJ195" s="44"/>
      <c r="AK195" s="44"/>
      <c r="AL195" s="44"/>
    </row>
    <row r="196" spans="5:38" x14ac:dyDescent="0.25">
      <c r="E196" s="6"/>
      <c r="G196" s="44"/>
      <c r="H196" s="44"/>
      <c r="I196" s="44"/>
      <c r="J196" s="44"/>
      <c r="K196" s="44"/>
      <c r="L196" s="44"/>
      <c r="N196" s="44"/>
      <c r="O196" s="44"/>
      <c r="P196" s="44"/>
      <c r="Q196" s="44"/>
      <c r="R196" s="44"/>
      <c r="S196" s="44"/>
      <c r="X196" s="6"/>
      <c r="Y196" s="77"/>
      <c r="Z196" s="44"/>
      <c r="AA196" s="44"/>
      <c r="AB196" s="44"/>
      <c r="AC196" s="44"/>
      <c r="AD196" s="44"/>
      <c r="AE196" s="44"/>
      <c r="AG196" s="44"/>
      <c r="AH196" s="44"/>
      <c r="AI196" s="44"/>
      <c r="AJ196" s="44"/>
      <c r="AK196" s="44"/>
      <c r="AL196" s="44"/>
    </row>
    <row r="197" spans="5:38" x14ac:dyDescent="0.25">
      <c r="E197" s="6"/>
      <c r="G197" s="44"/>
      <c r="H197" s="44"/>
      <c r="I197" s="44"/>
      <c r="J197" s="44"/>
      <c r="K197" s="44"/>
      <c r="L197" s="44"/>
      <c r="N197" s="44"/>
      <c r="O197" s="44"/>
      <c r="P197" s="44"/>
      <c r="Q197" s="44"/>
      <c r="R197" s="44"/>
      <c r="S197" s="44"/>
      <c r="X197" s="6"/>
      <c r="Y197" s="77"/>
      <c r="Z197" s="44"/>
      <c r="AA197" s="44"/>
      <c r="AB197" s="44"/>
      <c r="AC197" s="44"/>
      <c r="AD197" s="44"/>
      <c r="AE197" s="44"/>
      <c r="AG197" s="44"/>
      <c r="AH197" s="44"/>
      <c r="AI197" s="44"/>
      <c r="AJ197" s="44"/>
      <c r="AK197" s="44"/>
      <c r="AL197" s="44"/>
    </row>
    <row r="198" spans="5:38" x14ac:dyDescent="0.25">
      <c r="E198" s="6"/>
      <c r="G198" s="44"/>
      <c r="H198" s="44"/>
      <c r="I198" s="44"/>
      <c r="J198" s="44"/>
      <c r="K198" s="44"/>
      <c r="L198" s="44"/>
      <c r="N198" s="44"/>
      <c r="O198" s="44"/>
      <c r="P198" s="44"/>
      <c r="Q198" s="44"/>
      <c r="R198" s="44"/>
      <c r="S198" s="44"/>
      <c r="X198" s="6"/>
      <c r="Y198" s="77"/>
      <c r="Z198" s="44"/>
      <c r="AA198" s="44"/>
      <c r="AB198" s="44"/>
      <c r="AC198" s="44"/>
      <c r="AD198" s="44"/>
      <c r="AE198" s="44"/>
      <c r="AG198" s="44"/>
      <c r="AH198" s="44"/>
      <c r="AI198" s="44"/>
      <c r="AJ198" s="44"/>
      <c r="AK198" s="44"/>
      <c r="AL198" s="44"/>
    </row>
    <row r="199" spans="5:38" x14ac:dyDescent="0.25">
      <c r="E199" s="6"/>
      <c r="G199" s="44"/>
      <c r="H199" s="44"/>
      <c r="I199" s="44"/>
      <c r="J199" s="44"/>
      <c r="K199" s="44"/>
      <c r="L199" s="44"/>
      <c r="N199" s="44"/>
      <c r="O199" s="44"/>
      <c r="P199" s="44"/>
      <c r="Q199" s="44"/>
      <c r="R199" s="44"/>
      <c r="S199" s="44"/>
      <c r="X199" s="6"/>
      <c r="Y199" s="77"/>
      <c r="Z199" s="44"/>
      <c r="AA199" s="44"/>
      <c r="AB199" s="44"/>
      <c r="AC199" s="44"/>
      <c r="AD199" s="44"/>
      <c r="AE199" s="44"/>
      <c r="AG199" s="44"/>
      <c r="AH199" s="44"/>
      <c r="AI199" s="44"/>
      <c r="AJ199" s="44"/>
      <c r="AK199" s="44"/>
      <c r="AL199" s="44"/>
    </row>
    <row r="200" spans="5:38" x14ac:dyDescent="0.25">
      <c r="E200" s="6"/>
      <c r="G200" s="44"/>
      <c r="H200" s="44"/>
      <c r="I200" s="44"/>
      <c r="J200" s="44"/>
      <c r="K200" s="44"/>
      <c r="L200" s="44"/>
      <c r="N200" s="44"/>
      <c r="O200" s="44"/>
      <c r="P200" s="44"/>
      <c r="Q200" s="44"/>
      <c r="R200" s="44"/>
      <c r="S200" s="44"/>
      <c r="X200" s="6"/>
      <c r="Y200" s="77"/>
      <c r="Z200" s="44"/>
      <c r="AA200" s="44"/>
      <c r="AB200" s="44"/>
      <c r="AC200" s="44"/>
      <c r="AD200" s="44"/>
      <c r="AE200" s="44"/>
      <c r="AG200" s="44"/>
      <c r="AH200" s="44"/>
      <c r="AI200" s="44"/>
      <c r="AJ200" s="44"/>
      <c r="AK200" s="44"/>
      <c r="AL200" s="44"/>
    </row>
    <row r="201" spans="5:38" x14ac:dyDescent="0.25">
      <c r="E201" s="6"/>
      <c r="G201" s="44"/>
      <c r="H201" s="44"/>
      <c r="I201" s="44"/>
      <c r="J201" s="44"/>
      <c r="K201" s="44"/>
      <c r="L201" s="44"/>
      <c r="N201" s="44"/>
      <c r="O201" s="44"/>
      <c r="P201" s="44"/>
      <c r="Q201" s="44"/>
      <c r="R201" s="44"/>
      <c r="S201" s="44"/>
      <c r="X201" s="6"/>
      <c r="Y201" s="77"/>
      <c r="Z201" s="44"/>
      <c r="AA201" s="44"/>
      <c r="AB201" s="44"/>
      <c r="AC201" s="44"/>
      <c r="AD201" s="44"/>
      <c r="AE201" s="44"/>
      <c r="AG201" s="44"/>
      <c r="AH201" s="44"/>
      <c r="AI201" s="44"/>
      <c r="AJ201" s="44"/>
      <c r="AK201" s="44"/>
      <c r="AL201" s="44"/>
    </row>
    <row r="202" spans="5:38" x14ac:dyDescent="0.25">
      <c r="E202" s="6"/>
      <c r="G202" s="44"/>
      <c r="H202" s="44"/>
      <c r="I202" s="44"/>
      <c r="J202" s="44"/>
      <c r="K202" s="44"/>
      <c r="L202" s="44"/>
      <c r="N202" s="44"/>
      <c r="O202" s="44"/>
      <c r="P202" s="44"/>
      <c r="Q202" s="44"/>
      <c r="R202" s="44"/>
      <c r="S202" s="44"/>
      <c r="X202" s="6"/>
      <c r="Y202" s="77"/>
      <c r="Z202" s="44"/>
      <c r="AA202" s="44"/>
      <c r="AB202" s="44"/>
      <c r="AC202" s="44"/>
      <c r="AD202" s="44"/>
      <c r="AE202" s="44"/>
      <c r="AG202" s="44"/>
      <c r="AH202" s="44"/>
      <c r="AI202" s="44"/>
      <c r="AJ202" s="44"/>
      <c r="AK202" s="44"/>
      <c r="AL202" s="44"/>
    </row>
    <row r="203" spans="5:38" x14ac:dyDescent="0.25">
      <c r="E203" s="6"/>
      <c r="G203" s="44"/>
      <c r="H203" s="44"/>
      <c r="I203" s="44"/>
      <c r="J203" s="44"/>
      <c r="K203" s="44"/>
      <c r="L203" s="44"/>
      <c r="N203" s="44"/>
      <c r="O203" s="44"/>
      <c r="P203" s="44"/>
      <c r="Q203" s="44"/>
      <c r="R203" s="44"/>
      <c r="S203" s="44"/>
      <c r="X203" s="6"/>
      <c r="Y203" s="77"/>
      <c r="Z203" s="44"/>
      <c r="AA203" s="44"/>
      <c r="AB203" s="44"/>
      <c r="AC203" s="44"/>
      <c r="AD203" s="44"/>
      <c r="AE203" s="44"/>
      <c r="AG203" s="44"/>
      <c r="AH203" s="44"/>
      <c r="AI203" s="44"/>
      <c r="AJ203" s="44"/>
      <c r="AK203" s="44"/>
      <c r="AL203" s="44"/>
    </row>
    <row r="204" spans="5:38" x14ac:dyDescent="0.25">
      <c r="E204" s="6"/>
      <c r="G204" s="44"/>
      <c r="H204" s="44"/>
      <c r="I204" s="44"/>
      <c r="J204" s="44"/>
      <c r="K204" s="44"/>
      <c r="L204" s="44"/>
      <c r="N204" s="44"/>
      <c r="O204" s="44"/>
      <c r="P204" s="44"/>
      <c r="Q204" s="44"/>
      <c r="R204" s="44"/>
      <c r="S204" s="44"/>
      <c r="X204" s="6"/>
      <c r="Y204" s="77"/>
      <c r="Z204" s="44"/>
      <c r="AA204" s="44"/>
      <c r="AB204" s="44"/>
      <c r="AC204" s="44"/>
      <c r="AD204" s="44"/>
      <c r="AE204" s="44"/>
      <c r="AG204" s="44"/>
      <c r="AH204" s="44"/>
      <c r="AI204" s="44"/>
      <c r="AJ204" s="44"/>
      <c r="AK204" s="44"/>
      <c r="AL204" s="44"/>
    </row>
    <row r="205" spans="5:38" x14ac:dyDescent="0.25">
      <c r="E205" s="6"/>
      <c r="G205" s="44"/>
      <c r="H205" s="44"/>
      <c r="I205" s="44"/>
      <c r="J205" s="44"/>
      <c r="K205" s="44"/>
      <c r="L205" s="44"/>
      <c r="N205" s="44"/>
      <c r="O205" s="44"/>
      <c r="P205" s="44"/>
      <c r="Q205" s="44"/>
      <c r="R205" s="44"/>
      <c r="S205" s="44"/>
      <c r="X205" s="6"/>
      <c r="Y205" s="77"/>
      <c r="Z205" s="44"/>
      <c r="AA205" s="44"/>
      <c r="AB205" s="44"/>
      <c r="AC205" s="44"/>
      <c r="AD205" s="44"/>
      <c r="AE205" s="44"/>
      <c r="AG205" s="44"/>
      <c r="AH205" s="44"/>
      <c r="AI205" s="44"/>
      <c r="AJ205" s="44"/>
      <c r="AK205" s="44"/>
      <c r="AL205" s="44"/>
    </row>
    <row r="399" spans="1:20" x14ac:dyDescent="0.25">
      <c r="A399" s="39" t="s">
        <v>233</v>
      </c>
      <c r="T399" s="39" t="s">
        <v>233</v>
      </c>
    </row>
    <row r="1243" spans="1:20" x14ac:dyDescent="0.25">
      <c r="A1243" s="39" t="s">
        <v>219</v>
      </c>
      <c r="T1243" s="39" t="s">
        <v>220</v>
      </c>
    </row>
  </sheetData>
  <mergeCells count="4">
    <mergeCell ref="Y1:AD1"/>
    <mergeCell ref="AG1:AL1"/>
    <mergeCell ref="F1:K1"/>
    <mergeCell ref="N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0212L</vt:lpstr>
      <vt:lpstr>Mapping</vt:lpstr>
      <vt:lpstr>CLvsLO</vt:lpstr>
      <vt:lpstr>CLvsLO 1.5GHz IF</vt:lpstr>
      <vt:lpstr>CL &amp; Data</vt:lpstr>
      <vt:lpstr>Isolations</vt:lpstr>
      <vt:lpstr>IF Response</vt:lpstr>
      <vt:lpstr>IP3</vt:lpstr>
      <vt:lpstr>P1dB CL</vt:lpstr>
      <vt:lpstr>P1dB Pt</vt:lpstr>
      <vt:lpstr>LO Harm-A</vt:lpstr>
      <vt:lpstr>LO Harm-B</vt:lpstr>
      <vt:lpstr>2Rx2L</vt:lpstr>
      <vt:lpstr>2Ix1L</vt:lpstr>
      <vt:lpstr>5Rx0L</vt:lpstr>
      <vt:lpstr>5Rx5L</vt:lpstr>
      <vt:lpstr>5Ix0L</vt:lpstr>
      <vt:lpstr>5Ix5L</vt:lpstr>
      <vt:lpstr>'0212L'!Amp_Diff_2_3</vt:lpstr>
      <vt:lpstr>'0212L'!Amp_Diff_2_3_2</vt:lpstr>
      <vt:lpstr>'0212L'!Amp_Diff_2_4</vt:lpstr>
      <vt:lpstr>'0212L'!Common_RL</vt:lpstr>
      <vt:lpstr>'0212L'!IL_1_4</vt:lpstr>
      <vt:lpstr>'0212L'!IL_1_4_2</vt:lpstr>
      <vt:lpstr>'0212L'!Iso_2_3</vt:lpstr>
      <vt:lpstr>'0212L'!Iso_2_3_2</vt:lpstr>
      <vt:lpstr>'0212L'!Iso_2_4</vt:lpstr>
      <vt:lpstr>'0212L'!Iso_2_4_2</vt:lpstr>
      <vt:lpstr>'CL &amp; Data'!MT3H_0113_ConversionLoss_and_Isolation_A__20dBm</vt:lpstr>
      <vt:lpstr>'CL &amp; Data'!MT3H_0113_ConversionLoss_and_Isolation_B</vt:lpstr>
      <vt:lpstr>'0212L'!Output_3_RL</vt:lpstr>
      <vt:lpstr>'0212L'!Output_4_RL</vt:lpstr>
      <vt:lpstr>'0212L'!Phase_Diff_2_3_1</vt:lpstr>
      <vt:lpstr>'0212L'!Phase_Diff_2_3_2</vt:lpstr>
      <vt:lpstr>'0212L'!Phase_Diff_2_4</vt:lpstr>
    </vt:vector>
  </TitlesOfParts>
  <Company>Marki Microwave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Brandon Takaki</cp:lastModifiedBy>
  <cp:lastPrinted>2012-01-25T23:19:48Z</cp:lastPrinted>
  <dcterms:created xsi:type="dcterms:W3CDTF">2010-12-03T23:31:23Z</dcterms:created>
  <dcterms:modified xsi:type="dcterms:W3CDTF">2021-07-22T18:28:20Z</dcterms:modified>
</cp:coreProperties>
</file>